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olin Heer\Desktop\"/>
    </mc:Choice>
  </mc:AlternateContent>
  <bookViews>
    <workbookView xWindow="0" yWindow="0" windowWidth="28800" windowHeight="12435" activeTab="3"/>
  </bookViews>
  <sheets>
    <sheet name="4P V1.1" sheetId="2" r:id="rId1"/>
    <sheet name="3P V1" sheetId="9" r:id="rId2"/>
    <sheet name="2P V1" sheetId="10" r:id="rId3"/>
    <sheet name="2P V2" sheetId="11" r:id="rId4"/>
    <sheet name="1P V1 &amp; V2" sheetId="12" r:id="rId5"/>
    <sheet name="PowerTabel_P1" sheetId="4" r:id="rId6"/>
    <sheet name="PowerTabel_P2" sheetId="5" r:id="rId7"/>
    <sheet name="PowerTabel_P3" sheetId="3" r:id="rId8"/>
    <sheet name="PowerTabel_P4" sheetId="6" r:id="rId9"/>
    <sheet name="Construction Hut" sheetId="7" r:id="rId10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164" i="11" l="1"/>
  <c r="R164" i="11"/>
  <c r="I226" i="11"/>
  <c r="I212" i="11"/>
  <c r="N15" i="11"/>
  <c r="DY387" i="12" l="1"/>
  <c r="DY386" i="12"/>
  <c r="DY142" i="12"/>
  <c r="DY137" i="12"/>
  <c r="DY350" i="12"/>
  <c r="DX322" i="12"/>
  <c r="DY292" i="12"/>
  <c r="DY237" i="12"/>
  <c r="DY199" i="12"/>
  <c r="DY175" i="12"/>
  <c r="DT59" i="12"/>
  <c r="DT60" i="12" s="1"/>
  <c r="DO371" i="12"/>
  <c r="DN371" i="12"/>
  <c r="DO351" i="12"/>
  <c r="DN323" i="12"/>
  <c r="DO293" i="12"/>
  <c r="DO247" i="12"/>
  <c r="DO223" i="12"/>
  <c r="DO170" i="12"/>
  <c r="DO158" i="12"/>
  <c r="DJ119" i="12"/>
  <c r="DJ120" i="12" s="1"/>
  <c r="DJ121" i="12" s="1"/>
  <c r="DJ122" i="12" s="1"/>
  <c r="DJ123" i="12" s="1"/>
  <c r="DJ124" i="12" s="1"/>
  <c r="DJ125" i="12" s="1"/>
  <c r="DJ126" i="12" s="1"/>
  <c r="DJ127" i="12" s="1"/>
  <c r="DJ128" i="12" s="1"/>
  <c r="DJ129" i="12" s="1"/>
  <c r="DJ130" i="12" s="1"/>
  <c r="DJ131" i="12" s="1"/>
  <c r="DJ132" i="12" s="1"/>
  <c r="DJ133" i="12" s="1"/>
  <c r="DJ134" i="12" s="1"/>
  <c r="DJ135" i="12" s="1"/>
  <c r="DJ136" i="12" s="1"/>
  <c r="DJ137" i="12" s="1"/>
  <c r="DJ138" i="12" s="1"/>
  <c r="DJ139" i="12" s="1"/>
  <c r="DJ140" i="12" s="1"/>
  <c r="DJ141" i="12" s="1"/>
  <c r="DJ142" i="12" s="1"/>
  <c r="DJ143" i="12" s="1"/>
  <c r="DJ144" i="12" s="1"/>
  <c r="DJ145" i="12" s="1"/>
  <c r="DJ146" i="12" s="1"/>
  <c r="DJ147" i="12" s="1"/>
  <c r="DJ148" i="12" s="1"/>
  <c r="DJ149" i="12" s="1"/>
  <c r="DJ150" i="12" s="1"/>
  <c r="DJ151" i="12" s="1"/>
  <c r="DJ152" i="12" s="1"/>
  <c r="DJ153" i="12" s="1"/>
  <c r="DJ154" i="12" s="1"/>
  <c r="DJ155" i="12" s="1"/>
  <c r="DJ156" i="12" s="1"/>
  <c r="DJ157" i="12" s="1"/>
  <c r="DJ158" i="12" s="1"/>
  <c r="DJ159" i="12" s="1"/>
  <c r="DJ160" i="12" s="1"/>
  <c r="DJ161" i="12" s="1"/>
  <c r="DJ162" i="12" s="1"/>
  <c r="DJ163" i="12" s="1"/>
  <c r="DJ164" i="12" s="1"/>
  <c r="DJ165" i="12" s="1"/>
  <c r="DJ166" i="12" s="1"/>
  <c r="DJ167" i="12" s="1"/>
  <c r="DJ168" i="12" s="1"/>
  <c r="DJ169" i="12" s="1"/>
  <c r="DJ170" i="12" s="1"/>
  <c r="DJ171" i="12" s="1"/>
  <c r="DJ172" i="12" s="1"/>
  <c r="DJ173" i="12" s="1"/>
  <c r="DJ174" i="12" s="1"/>
  <c r="DJ175" i="12" s="1"/>
  <c r="DJ176" i="12" s="1"/>
  <c r="DJ177" i="12" s="1"/>
  <c r="DJ178" i="12" s="1"/>
  <c r="DJ179" i="12" s="1"/>
  <c r="DJ180" i="12" s="1"/>
  <c r="DJ181" i="12" s="1"/>
  <c r="DJ182" i="12" s="1"/>
  <c r="DJ183" i="12" s="1"/>
  <c r="DJ184" i="12" s="1"/>
  <c r="DJ185" i="12" s="1"/>
  <c r="DJ186" i="12" s="1"/>
  <c r="DJ187" i="12" s="1"/>
  <c r="DJ188" i="12" s="1"/>
  <c r="DJ189" i="12" s="1"/>
  <c r="DJ190" i="12" s="1"/>
  <c r="DJ191" i="12" s="1"/>
  <c r="DJ192" i="12" s="1"/>
  <c r="DJ193" i="12" s="1"/>
  <c r="DJ194" i="12" s="1"/>
  <c r="DJ195" i="12" s="1"/>
  <c r="DJ196" i="12" s="1"/>
  <c r="DJ197" i="12" s="1"/>
  <c r="DJ198" i="12" s="1"/>
  <c r="DJ199" i="12" s="1"/>
  <c r="DJ200" i="12" s="1"/>
  <c r="DJ201" i="12" s="1"/>
  <c r="DJ202" i="12" s="1"/>
  <c r="DJ203" i="12" s="1"/>
  <c r="DJ204" i="12" s="1"/>
  <c r="DJ205" i="12" s="1"/>
  <c r="DJ206" i="12" s="1"/>
  <c r="DJ207" i="12" s="1"/>
  <c r="DJ208" i="12" s="1"/>
  <c r="DJ209" i="12" s="1"/>
  <c r="DJ210" i="12" s="1"/>
  <c r="DJ211" i="12" s="1"/>
  <c r="DJ212" i="12" s="1"/>
  <c r="DJ213" i="12" s="1"/>
  <c r="DJ214" i="12" s="1"/>
  <c r="DJ215" i="12" s="1"/>
  <c r="DJ216" i="12" s="1"/>
  <c r="DJ217" i="12" s="1"/>
  <c r="DJ218" i="12" s="1"/>
  <c r="DJ219" i="12" s="1"/>
  <c r="DJ220" i="12" s="1"/>
  <c r="DJ221" i="12" s="1"/>
  <c r="DJ222" i="12" s="1"/>
  <c r="DJ223" i="12" s="1"/>
  <c r="DJ224" i="12" s="1"/>
  <c r="DJ225" i="12" s="1"/>
  <c r="DJ226" i="12" s="1"/>
  <c r="DJ227" i="12" s="1"/>
  <c r="DJ228" i="12" s="1"/>
  <c r="DJ229" i="12" s="1"/>
  <c r="DJ230" i="12" s="1"/>
  <c r="DJ231" i="12" s="1"/>
  <c r="DJ232" i="12" s="1"/>
  <c r="DJ233" i="12" s="1"/>
  <c r="DJ234" i="12" s="1"/>
  <c r="DJ235" i="12" s="1"/>
  <c r="DJ236" i="12" s="1"/>
  <c r="DJ237" i="12" s="1"/>
  <c r="DJ238" i="12" s="1"/>
  <c r="DJ239" i="12" s="1"/>
  <c r="DJ240" i="12" s="1"/>
  <c r="DJ241" i="12" s="1"/>
  <c r="DJ242" i="12" s="1"/>
  <c r="DJ243" i="12" s="1"/>
  <c r="DJ244" i="12" s="1"/>
  <c r="DJ245" i="12" s="1"/>
  <c r="DJ246" i="12" s="1"/>
  <c r="DJ247" i="12" s="1"/>
  <c r="DJ248" i="12" s="1"/>
  <c r="DJ249" i="12" s="1"/>
  <c r="DJ250" i="12" s="1"/>
  <c r="DJ251" i="12" s="1"/>
  <c r="DJ252" i="12" s="1"/>
  <c r="DJ253" i="12" s="1"/>
  <c r="DJ254" i="12" s="1"/>
  <c r="DJ255" i="12" s="1"/>
  <c r="DJ256" i="12" s="1"/>
  <c r="DJ257" i="12" s="1"/>
  <c r="DJ258" i="12" s="1"/>
  <c r="DJ259" i="12" s="1"/>
  <c r="DJ260" i="12" s="1"/>
  <c r="DJ261" i="12" s="1"/>
  <c r="DJ262" i="12" s="1"/>
  <c r="DJ263" i="12" s="1"/>
  <c r="DJ264" i="12" s="1"/>
  <c r="DJ265" i="12" s="1"/>
  <c r="DJ266" i="12" s="1"/>
  <c r="DJ267" i="12" s="1"/>
  <c r="DJ268" i="12" s="1"/>
  <c r="DJ269" i="12" s="1"/>
  <c r="DJ270" i="12" s="1"/>
  <c r="DJ271" i="12" s="1"/>
  <c r="DJ272" i="12" s="1"/>
  <c r="DJ273" i="12" s="1"/>
  <c r="DJ274" i="12" s="1"/>
  <c r="DJ275" i="12" s="1"/>
  <c r="DJ276" i="12" s="1"/>
  <c r="DJ277" i="12" s="1"/>
  <c r="DJ278" i="12" s="1"/>
  <c r="DJ279" i="12" s="1"/>
  <c r="DJ280" i="12" s="1"/>
  <c r="DJ281" i="12" s="1"/>
  <c r="DJ282" i="12" s="1"/>
  <c r="DJ283" i="12" s="1"/>
  <c r="DJ284" i="12" s="1"/>
  <c r="DJ285" i="12" s="1"/>
  <c r="DJ286" i="12" s="1"/>
  <c r="DJ287" i="12" s="1"/>
  <c r="DJ288" i="12" s="1"/>
  <c r="DJ289" i="12" s="1"/>
  <c r="DJ290" i="12" s="1"/>
  <c r="DJ291" i="12" s="1"/>
  <c r="DJ292" i="12" s="1"/>
  <c r="DJ293" i="12" s="1"/>
  <c r="DJ294" i="12" s="1"/>
  <c r="DJ295" i="12" s="1"/>
  <c r="DJ296" i="12" s="1"/>
  <c r="DJ297" i="12" s="1"/>
  <c r="DJ298" i="12" s="1"/>
  <c r="DJ299" i="12" s="1"/>
  <c r="DJ300" i="12" s="1"/>
  <c r="DJ301" i="12" s="1"/>
  <c r="DJ302" i="12" s="1"/>
  <c r="DJ303" i="12" s="1"/>
  <c r="DJ304" i="12" s="1"/>
  <c r="DJ305" i="12" s="1"/>
  <c r="DJ306" i="12" s="1"/>
  <c r="DJ307" i="12" s="1"/>
  <c r="DJ308" i="12" s="1"/>
  <c r="DJ309" i="12" s="1"/>
  <c r="DJ310" i="12" s="1"/>
  <c r="DJ311" i="12" s="1"/>
  <c r="DJ312" i="12" s="1"/>
  <c r="DJ313" i="12" s="1"/>
  <c r="DJ314" i="12" s="1"/>
  <c r="DJ315" i="12" s="1"/>
  <c r="DJ316" i="12" s="1"/>
  <c r="DJ317" i="12" s="1"/>
  <c r="DJ318" i="12" s="1"/>
  <c r="DJ319" i="12" s="1"/>
  <c r="DJ320" i="12" s="1"/>
  <c r="DJ321" i="12" s="1"/>
  <c r="DJ322" i="12" s="1"/>
  <c r="DJ323" i="12" s="1"/>
  <c r="DJ324" i="12" s="1"/>
  <c r="DJ325" i="12" s="1"/>
  <c r="DJ326" i="12" s="1"/>
  <c r="DJ327" i="12" s="1"/>
  <c r="DJ328" i="12" s="1"/>
  <c r="DJ329" i="12" s="1"/>
  <c r="DJ330" i="12" s="1"/>
  <c r="DJ331" i="12" s="1"/>
  <c r="DJ332" i="12" s="1"/>
  <c r="DJ333" i="12" s="1"/>
  <c r="DJ334" i="12" s="1"/>
  <c r="DJ335" i="12" s="1"/>
  <c r="DJ336" i="12" s="1"/>
  <c r="DJ337" i="12" s="1"/>
  <c r="DJ338" i="12" s="1"/>
  <c r="DJ339" i="12" s="1"/>
  <c r="DJ340" i="12" s="1"/>
  <c r="DJ341" i="12" s="1"/>
  <c r="DJ342" i="12" s="1"/>
  <c r="DJ343" i="12" s="1"/>
  <c r="DJ344" i="12" s="1"/>
  <c r="DJ345" i="12" s="1"/>
  <c r="DJ346" i="12" s="1"/>
  <c r="DJ347" i="12" s="1"/>
  <c r="DJ348" i="12" s="1"/>
  <c r="DJ349" i="12" s="1"/>
  <c r="DJ350" i="12" s="1"/>
  <c r="DJ351" i="12" s="1"/>
  <c r="DJ352" i="12" s="1"/>
  <c r="DJ353" i="12" s="1"/>
  <c r="DJ354" i="12" s="1"/>
  <c r="DJ355" i="12" s="1"/>
  <c r="DJ356" i="12" s="1"/>
  <c r="DJ357" i="12" s="1"/>
  <c r="DJ358" i="12" s="1"/>
  <c r="DJ359" i="12" s="1"/>
  <c r="DJ360" i="12" s="1"/>
  <c r="DJ361" i="12" s="1"/>
  <c r="DJ362" i="12" s="1"/>
  <c r="DJ363" i="12" s="1"/>
  <c r="DJ364" i="12" s="1"/>
  <c r="DJ365" i="12" s="1"/>
  <c r="DJ366" i="12" s="1"/>
  <c r="DJ367" i="12" s="1"/>
  <c r="DJ368" i="12" s="1"/>
  <c r="DJ369" i="12" s="1"/>
  <c r="DJ370" i="12" s="1"/>
  <c r="DJ371" i="12" s="1"/>
  <c r="DJ372" i="12" s="1"/>
  <c r="DJ373" i="12" s="1"/>
  <c r="DJ374" i="12" s="1"/>
  <c r="DJ375" i="12" s="1"/>
  <c r="DJ376" i="12" s="1"/>
  <c r="DJ377" i="12" s="1"/>
  <c r="DJ378" i="12" s="1"/>
  <c r="DJ379" i="12" s="1"/>
  <c r="DJ380" i="12" s="1"/>
  <c r="DJ381" i="12" s="1"/>
  <c r="DJ382" i="12" s="1"/>
  <c r="DJ383" i="12" s="1"/>
  <c r="DJ384" i="12" s="1"/>
  <c r="DJ385" i="12" s="1"/>
  <c r="DJ386" i="12" s="1"/>
  <c r="DJ387" i="12" s="1"/>
  <c r="DJ388" i="12" s="1"/>
  <c r="DJ389" i="12" s="1"/>
  <c r="DJ390" i="12" s="1"/>
  <c r="DJ391" i="12" s="1"/>
  <c r="DJ392" i="12" s="1"/>
  <c r="DJ393" i="12" s="1"/>
  <c r="DJ394" i="12" s="1"/>
  <c r="DJ395" i="12" s="1"/>
  <c r="DJ396" i="12" s="1"/>
  <c r="DJ397" i="12" s="1"/>
  <c r="DJ398" i="12" s="1"/>
  <c r="DJ399" i="12" s="1"/>
  <c r="DJ400" i="12" s="1"/>
  <c r="DJ401" i="12" s="1"/>
  <c r="DJ402" i="12" s="1"/>
  <c r="DJ403" i="12" s="1"/>
  <c r="DJ404" i="12" s="1"/>
  <c r="DO103" i="12"/>
  <c r="DJ99" i="12"/>
  <c r="DJ100" i="12" s="1"/>
  <c r="DJ101" i="12" s="1"/>
  <c r="DJ102" i="12" s="1"/>
  <c r="DJ103" i="12" s="1"/>
  <c r="DJ104" i="12" s="1"/>
  <c r="DJ105" i="12" s="1"/>
  <c r="DJ106" i="12" s="1"/>
  <c r="DJ107" i="12" s="1"/>
  <c r="DJ108" i="12" s="1"/>
  <c r="DJ109" i="12" s="1"/>
  <c r="DJ110" i="12" s="1"/>
  <c r="DJ111" i="12" s="1"/>
  <c r="DJ112" i="12" s="1"/>
  <c r="DJ113" i="12" s="1"/>
  <c r="DJ114" i="12" s="1"/>
  <c r="DJ115" i="12" s="1"/>
  <c r="DJ116" i="12" s="1"/>
  <c r="DJ117" i="12" s="1"/>
  <c r="DJ118" i="12" s="1"/>
  <c r="DJ64" i="12"/>
  <c r="DJ65" i="12" s="1"/>
  <c r="DJ66" i="12" s="1"/>
  <c r="DJ67" i="12" s="1"/>
  <c r="DJ68" i="12" s="1"/>
  <c r="DJ69" i="12" s="1"/>
  <c r="DJ70" i="12" s="1"/>
  <c r="DJ71" i="12" s="1"/>
  <c r="DJ72" i="12" s="1"/>
  <c r="DJ73" i="12" s="1"/>
  <c r="DJ74" i="12" s="1"/>
  <c r="DJ75" i="12" s="1"/>
  <c r="DJ76" i="12" s="1"/>
  <c r="DJ77" i="12" s="1"/>
  <c r="DJ78" i="12" s="1"/>
  <c r="DJ79" i="12" s="1"/>
  <c r="DJ80" i="12" s="1"/>
  <c r="DJ81" i="12" s="1"/>
  <c r="DJ82" i="12" s="1"/>
  <c r="DJ83" i="12" s="1"/>
  <c r="DJ84" i="12" s="1"/>
  <c r="DJ85" i="12" s="1"/>
  <c r="DJ86" i="12" s="1"/>
  <c r="DJ87" i="12" s="1"/>
  <c r="DJ88" i="12" s="1"/>
  <c r="DJ89" i="12" s="1"/>
  <c r="DJ90" i="12" s="1"/>
  <c r="DJ91" i="12" s="1"/>
  <c r="DJ92" i="12" s="1"/>
  <c r="DJ93" i="12" s="1"/>
  <c r="DJ94" i="12" s="1"/>
  <c r="DJ95" i="12" s="1"/>
  <c r="DJ96" i="12" s="1"/>
  <c r="DJ97" i="12" s="1"/>
  <c r="DJ61" i="12"/>
  <c r="DJ62" i="12" s="1"/>
  <c r="DJ63" i="12" s="1"/>
  <c r="DJ48" i="12"/>
  <c r="DJ49" i="12" s="1"/>
  <c r="DJ50" i="12" s="1"/>
  <c r="DJ51" i="12" s="1"/>
  <c r="DJ52" i="12" s="1"/>
  <c r="DJ53" i="12" s="1"/>
  <c r="DJ54" i="12" s="1"/>
  <c r="DJ55" i="12" s="1"/>
  <c r="DJ56" i="12" s="1"/>
  <c r="DJ57" i="12" s="1"/>
  <c r="DJ58" i="12" s="1"/>
  <c r="DJ59" i="12" s="1"/>
  <c r="DJ44" i="12"/>
  <c r="DJ45" i="12" s="1"/>
  <c r="DJ46" i="12" s="1"/>
  <c r="DJ47" i="12" s="1"/>
  <c r="DJ40" i="12"/>
  <c r="DJ41" i="12" s="1"/>
  <c r="DJ42" i="12" s="1"/>
  <c r="DJ43" i="12" s="1"/>
  <c r="DJ39" i="12"/>
  <c r="DJ22" i="12"/>
  <c r="DJ23" i="12" s="1"/>
  <c r="DJ24" i="12" s="1"/>
  <c r="DJ25" i="12" s="1"/>
  <c r="DJ26" i="12" s="1"/>
  <c r="DJ27" i="12" s="1"/>
  <c r="DJ28" i="12" s="1"/>
  <c r="DJ29" i="12" s="1"/>
  <c r="DJ30" i="12" s="1"/>
  <c r="DJ31" i="12" s="1"/>
  <c r="DJ32" i="12" s="1"/>
  <c r="DJ33" i="12" s="1"/>
  <c r="DJ34" i="12" s="1"/>
  <c r="DJ35" i="12" s="1"/>
  <c r="DJ36" i="12" s="1"/>
  <c r="DJ37" i="12" s="1"/>
  <c r="DJ5" i="12"/>
  <c r="DJ6" i="12" s="1"/>
  <c r="DJ7" i="12" s="1"/>
  <c r="DJ8" i="12" s="1"/>
  <c r="DJ9" i="12" s="1"/>
  <c r="DJ10" i="12" s="1"/>
  <c r="DJ11" i="12" s="1"/>
  <c r="DJ12" i="12" s="1"/>
  <c r="DJ13" i="12" s="1"/>
  <c r="DJ14" i="12" s="1"/>
  <c r="DJ15" i="12" s="1"/>
  <c r="DJ16" i="12" s="1"/>
  <c r="DJ17" i="12" s="1"/>
  <c r="DJ18" i="12" s="1"/>
  <c r="DJ19" i="12" s="1"/>
  <c r="DJ20" i="12" s="1"/>
  <c r="DM4" i="12"/>
  <c r="DH4" i="12" s="1"/>
  <c r="DI5" i="12" s="1"/>
  <c r="DL4" i="12" l="1"/>
  <c r="DK5" i="12" s="1"/>
  <c r="DE355" i="12"/>
  <c r="DE374" i="12"/>
  <c r="DE375" i="12"/>
  <c r="DX371" i="12"/>
  <c r="DY371" i="12"/>
  <c r="DD327" i="12"/>
  <c r="DE297" i="12"/>
  <c r="DT99" i="12"/>
  <c r="DT100" i="12" s="1"/>
  <c r="DT101" i="12" s="1"/>
  <c r="DT102" i="12" s="1"/>
  <c r="DT103" i="12" s="1"/>
  <c r="DT104" i="12" s="1"/>
  <c r="DT105" i="12" s="1"/>
  <c r="DT106" i="12" s="1"/>
  <c r="DT107" i="12" s="1"/>
  <c r="DT108" i="12" s="1"/>
  <c r="DT109" i="12" s="1"/>
  <c r="DT110" i="12" s="1"/>
  <c r="DT111" i="12" s="1"/>
  <c r="DT112" i="12" s="1"/>
  <c r="DT113" i="12" s="1"/>
  <c r="DT114" i="12" s="1"/>
  <c r="DT115" i="12" s="1"/>
  <c r="DT116" i="12" s="1"/>
  <c r="DT117" i="12" s="1"/>
  <c r="DT118" i="12" s="1"/>
  <c r="DT119" i="12" s="1"/>
  <c r="DT120" i="12" s="1"/>
  <c r="DT121" i="12" s="1"/>
  <c r="DT122" i="12" s="1"/>
  <c r="DT123" i="12" s="1"/>
  <c r="DT124" i="12" s="1"/>
  <c r="DT125" i="12" s="1"/>
  <c r="DT126" i="12" s="1"/>
  <c r="DT127" i="12" s="1"/>
  <c r="DT128" i="12" s="1"/>
  <c r="DT129" i="12" s="1"/>
  <c r="DT130" i="12" s="1"/>
  <c r="DT131" i="12" s="1"/>
  <c r="DT132" i="12" s="1"/>
  <c r="DT133" i="12" s="1"/>
  <c r="DT134" i="12" s="1"/>
  <c r="DT135" i="12" s="1"/>
  <c r="DT136" i="12" s="1"/>
  <c r="DT137" i="12" s="1"/>
  <c r="DT138" i="12" s="1"/>
  <c r="DT139" i="12" s="1"/>
  <c r="DT140" i="12" s="1"/>
  <c r="DT141" i="12" s="1"/>
  <c r="DT142" i="12" s="1"/>
  <c r="DT143" i="12" s="1"/>
  <c r="DT144" i="12" s="1"/>
  <c r="DT145" i="12" s="1"/>
  <c r="DT146" i="12" s="1"/>
  <c r="DT147" i="12" s="1"/>
  <c r="DT148" i="12" s="1"/>
  <c r="DT149" i="12" s="1"/>
  <c r="DT150" i="12" s="1"/>
  <c r="DT151" i="12" s="1"/>
  <c r="DT152" i="12" s="1"/>
  <c r="DT153" i="12" s="1"/>
  <c r="DT154" i="12" s="1"/>
  <c r="DT155" i="12" s="1"/>
  <c r="DT156" i="12" s="1"/>
  <c r="DT157" i="12" s="1"/>
  <c r="DT158" i="12" s="1"/>
  <c r="DT159" i="12" s="1"/>
  <c r="DT160" i="12" s="1"/>
  <c r="DT161" i="12" s="1"/>
  <c r="DT162" i="12" s="1"/>
  <c r="DT163" i="12" s="1"/>
  <c r="DT164" i="12" s="1"/>
  <c r="DT165" i="12" s="1"/>
  <c r="DT166" i="12" s="1"/>
  <c r="DT167" i="12" s="1"/>
  <c r="DT168" i="12" s="1"/>
  <c r="DT169" i="12" s="1"/>
  <c r="DT170" i="12" s="1"/>
  <c r="DT171" i="12" s="1"/>
  <c r="DT172" i="12" s="1"/>
  <c r="DT173" i="12" s="1"/>
  <c r="DT174" i="12" s="1"/>
  <c r="DT175" i="12" s="1"/>
  <c r="DT176" i="12" s="1"/>
  <c r="DT177" i="12" s="1"/>
  <c r="DT178" i="12" s="1"/>
  <c r="DT179" i="12" s="1"/>
  <c r="DT180" i="12" s="1"/>
  <c r="DT181" i="12" s="1"/>
  <c r="DT182" i="12" s="1"/>
  <c r="DT183" i="12" s="1"/>
  <c r="DT184" i="12" s="1"/>
  <c r="DT185" i="12" s="1"/>
  <c r="DT186" i="12" s="1"/>
  <c r="DT187" i="12" s="1"/>
  <c r="DT188" i="12" s="1"/>
  <c r="DT189" i="12" s="1"/>
  <c r="DT190" i="12" s="1"/>
  <c r="DT191" i="12" s="1"/>
  <c r="DT192" i="12" s="1"/>
  <c r="DT193" i="12" s="1"/>
  <c r="DT194" i="12" s="1"/>
  <c r="DT195" i="12" s="1"/>
  <c r="DT196" i="12" s="1"/>
  <c r="DT197" i="12" s="1"/>
  <c r="DT198" i="12" s="1"/>
  <c r="DT199" i="12" s="1"/>
  <c r="DT200" i="12" s="1"/>
  <c r="DT201" i="12" s="1"/>
  <c r="DT202" i="12" s="1"/>
  <c r="DT203" i="12" s="1"/>
  <c r="DT204" i="12" s="1"/>
  <c r="DT205" i="12" s="1"/>
  <c r="DT206" i="12" s="1"/>
  <c r="DT207" i="12" s="1"/>
  <c r="DT208" i="12" s="1"/>
  <c r="DT209" i="12" s="1"/>
  <c r="DT210" i="12" s="1"/>
  <c r="DT211" i="12" s="1"/>
  <c r="DT212" i="12" s="1"/>
  <c r="DT213" i="12" s="1"/>
  <c r="DT214" i="12" s="1"/>
  <c r="DT215" i="12" s="1"/>
  <c r="DT216" i="12" s="1"/>
  <c r="DT217" i="12" s="1"/>
  <c r="DT218" i="12" s="1"/>
  <c r="DT219" i="12" s="1"/>
  <c r="DT220" i="12" s="1"/>
  <c r="DT221" i="12" s="1"/>
  <c r="DT222" i="12" s="1"/>
  <c r="DT223" i="12" s="1"/>
  <c r="DT224" i="12" s="1"/>
  <c r="DT225" i="12" s="1"/>
  <c r="DT226" i="12" s="1"/>
  <c r="DT227" i="12" s="1"/>
  <c r="DT228" i="12" s="1"/>
  <c r="DT229" i="12" s="1"/>
  <c r="DT230" i="12" s="1"/>
  <c r="DT231" i="12" s="1"/>
  <c r="DT232" i="12" s="1"/>
  <c r="DT233" i="12" s="1"/>
  <c r="DT234" i="12" s="1"/>
  <c r="DT235" i="12" s="1"/>
  <c r="DT236" i="12" s="1"/>
  <c r="DT237" i="12" s="1"/>
  <c r="DT238" i="12" s="1"/>
  <c r="DT239" i="12" s="1"/>
  <c r="DT240" i="12" s="1"/>
  <c r="DT241" i="12" s="1"/>
  <c r="DT242" i="12" s="1"/>
  <c r="DT243" i="12" s="1"/>
  <c r="DT244" i="12" s="1"/>
  <c r="DT245" i="12" s="1"/>
  <c r="DT246" i="12" s="1"/>
  <c r="DT247" i="12" s="1"/>
  <c r="DT248" i="12" s="1"/>
  <c r="DT249" i="12" s="1"/>
  <c r="DT250" i="12" s="1"/>
  <c r="DT251" i="12" s="1"/>
  <c r="DT252" i="12" s="1"/>
  <c r="DT253" i="12" s="1"/>
  <c r="DT254" i="12" s="1"/>
  <c r="DT255" i="12" s="1"/>
  <c r="DT256" i="12" s="1"/>
  <c r="DT257" i="12" s="1"/>
  <c r="DT258" i="12" s="1"/>
  <c r="DT259" i="12" s="1"/>
  <c r="DT260" i="12" s="1"/>
  <c r="DT261" i="12" s="1"/>
  <c r="DT262" i="12" s="1"/>
  <c r="DT263" i="12" s="1"/>
  <c r="DT264" i="12" s="1"/>
  <c r="DT265" i="12" s="1"/>
  <c r="DT266" i="12" s="1"/>
  <c r="DT267" i="12" s="1"/>
  <c r="DT268" i="12" s="1"/>
  <c r="DT269" i="12" s="1"/>
  <c r="DT270" i="12" s="1"/>
  <c r="DT271" i="12" s="1"/>
  <c r="DT272" i="12" s="1"/>
  <c r="DT273" i="12" s="1"/>
  <c r="DT274" i="12" s="1"/>
  <c r="DT275" i="12" s="1"/>
  <c r="DT276" i="12" s="1"/>
  <c r="DT277" i="12" s="1"/>
  <c r="DT278" i="12" s="1"/>
  <c r="DT279" i="12" s="1"/>
  <c r="DT280" i="12" s="1"/>
  <c r="DT281" i="12" s="1"/>
  <c r="DT282" i="12" s="1"/>
  <c r="DT283" i="12" s="1"/>
  <c r="DT284" i="12" s="1"/>
  <c r="DT285" i="12" s="1"/>
  <c r="DT286" i="12" s="1"/>
  <c r="DT287" i="12" s="1"/>
  <c r="DT288" i="12" s="1"/>
  <c r="DT289" i="12" s="1"/>
  <c r="DT290" i="12" s="1"/>
  <c r="DT291" i="12" s="1"/>
  <c r="DT292" i="12" s="1"/>
  <c r="DT293" i="12" s="1"/>
  <c r="DT294" i="12" s="1"/>
  <c r="DT295" i="12" s="1"/>
  <c r="DT296" i="12" s="1"/>
  <c r="DT297" i="12" s="1"/>
  <c r="DT298" i="12" s="1"/>
  <c r="DT299" i="12" s="1"/>
  <c r="DT300" i="12" s="1"/>
  <c r="DT301" i="12" s="1"/>
  <c r="DT302" i="12" s="1"/>
  <c r="DT303" i="12" s="1"/>
  <c r="DT304" i="12" s="1"/>
  <c r="DT305" i="12" s="1"/>
  <c r="DT306" i="12" s="1"/>
  <c r="DT307" i="12" s="1"/>
  <c r="DT308" i="12" s="1"/>
  <c r="DT309" i="12" s="1"/>
  <c r="DT310" i="12" s="1"/>
  <c r="DT311" i="12" s="1"/>
  <c r="DT312" i="12" s="1"/>
  <c r="DT313" i="12" s="1"/>
  <c r="DT314" i="12" s="1"/>
  <c r="DT315" i="12" s="1"/>
  <c r="DT316" i="12" s="1"/>
  <c r="DT317" i="12" s="1"/>
  <c r="DT318" i="12" s="1"/>
  <c r="DT319" i="12" s="1"/>
  <c r="DT320" i="12" s="1"/>
  <c r="DT321" i="12" s="1"/>
  <c r="DT322" i="12" s="1"/>
  <c r="DT323" i="12" s="1"/>
  <c r="DT324" i="12" s="1"/>
  <c r="DT325" i="12" s="1"/>
  <c r="DT326" i="12" s="1"/>
  <c r="DT327" i="12" s="1"/>
  <c r="DT328" i="12" s="1"/>
  <c r="DT329" i="12" s="1"/>
  <c r="DT330" i="12" s="1"/>
  <c r="DT331" i="12" s="1"/>
  <c r="DT332" i="12" s="1"/>
  <c r="DT333" i="12" s="1"/>
  <c r="DT334" i="12" s="1"/>
  <c r="DT335" i="12" s="1"/>
  <c r="DT336" i="12" s="1"/>
  <c r="DT337" i="12" s="1"/>
  <c r="DT338" i="12" s="1"/>
  <c r="DT339" i="12" s="1"/>
  <c r="DT340" i="12" s="1"/>
  <c r="DT341" i="12" s="1"/>
  <c r="DT342" i="12" s="1"/>
  <c r="DT343" i="12" s="1"/>
  <c r="DT344" i="12" s="1"/>
  <c r="DT345" i="12" s="1"/>
  <c r="DT346" i="12" s="1"/>
  <c r="DT347" i="12" s="1"/>
  <c r="DT348" i="12" s="1"/>
  <c r="DT349" i="12" s="1"/>
  <c r="DT350" i="12" s="1"/>
  <c r="DT351" i="12" s="1"/>
  <c r="DT352" i="12" s="1"/>
  <c r="DT353" i="12" s="1"/>
  <c r="DT354" i="12" s="1"/>
  <c r="DT355" i="12" s="1"/>
  <c r="DT356" i="12" s="1"/>
  <c r="DT357" i="12" s="1"/>
  <c r="DT358" i="12" s="1"/>
  <c r="DT359" i="12" s="1"/>
  <c r="DT360" i="12" s="1"/>
  <c r="DT361" i="12" s="1"/>
  <c r="DT362" i="12" s="1"/>
  <c r="DT363" i="12" s="1"/>
  <c r="DT364" i="12" s="1"/>
  <c r="DT365" i="12" s="1"/>
  <c r="DT366" i="12" s="1"/>
  <c r="DT367" i="12" s="1"/>
  <c r="DT368" i="12" s="1"/>
  <c r="DT369" i="12" s="1"/>
  <c r="DT370" i="12" s="1"/>
  <c r="DT371" i="12" s="1"/>
  <c r="DT372" i="12" s="1"/>
  <c r="DT373" i="12" s="1"/>
  <c r="DT374" i="12" s="1"/>
  <c r="DT375" i="12" s="1"/>
  <c r="DT376" i="12" s="1"/>
  <c r="DT377" i="12" s="1"/>
  <c r="DT378" i="12" s="1"/>
  <c r="DT379" i="12" s="1"/>
  <c r="DT380" i="12" s="1"/>
  <c r="DT381" i="12" s="1"/>
  <c r="DT382" i="12" s="1"/>
  <c r="DT383" i="12" s="1"/>
  <c r="DT384" i="12" s="1"/>
  <c r="DT385" i="12" s="1"/>
  <c r="DT386" i="12" s="1"/>
  <c r="DT387" i="12" s="1"/>
  <c r="DT388" i="12" s="1"/>
  <c r="DT389" i="12" s="1"/>
  <c r="DT390" i="12" s="1"/>
  <c r="DT391" i="12" s="1"/>
  <c r="DT392" i="12" s="1"/>
  <c r="DT393" i="12" s="1"/>
  <c r="DT394" i="12" s="1"/>
  <c r="DT395" i="12" s="1"/>
  <c r="DT396" i="12" s="1"/>
  <c r="DT397" i="12" s="1"/>
  <c r="DT398" i="12" s="1"/>
  <c r="DT399" i="12" s="1"/>
  <c r="DT400" i="12" s="1"/>
  <c r="DT401" i="12" s="1"/>
  <c r="DT402" i="12" s="1"/>
  <c r="DT403" i="12" s="1"/>
  <c r="DT404" i="12" s="1"/>
  <c r="DT61" i="12"/>
  <c r="DT62" i="12" s="1"/>
  <c r="DT63" i="12" s="1"/>
  <c r="DT64" i="12" s="1"/>
  <c r="DT65" i="12" s="1"/>
  <c r="DT66" i="12" s="1"/>
  <c r="DT67" i="12" s="1"/>
  <c r="DT68" i="12" s="1"/>
  <c r="DT69" i="12" s="1"/>
  <c r="DT70" i="12" s="1"/>
  <c r="DT71" i="12" s="1"/>
  <c r="DT72" i="12" s="1"/>
  <c r="DT73" i="12" s="1"/>
  <c r="DT74" i="12" s="1"/>
  <c r="DT75" i="12" s="1"/>
  <c r="DT76" i="12" s="1"/>
  <c r="DT77" i="12" s="1"/>
  <c r="DT78" i="12" s="1"/>
  <c r="DT79" i="12" s="1"/>
  <c r="DT80" i="12" s="1"/>
  <c r="DT81" i="12" s="1"/>
  <c r="DT82" i="12" s="1"/>
  <c r="DT83" i="12" s="1"/>
  <c r="DT84" i="12" s="1"/>
  <c r="DT85" i="12" s="1"/>
  <c r="DT86" i="12" s="1"/>
  <c r="DT87" i="12" s="1"/>
  <c r="DT88" i="12" s="1"/>
  <c r="DT89" i="12" s="1"/>
  <c r="DT90" i="12" s="1"/>
  <c r="DT91" i="12" s="1"/>
  <c r="DT92" i="12" s="1"/>
  <c r="DT93" i="12" s="1"/>
  <c r="DT94" i="12" s="1"/>
  <c r="DT95" i="12" s="1"/>
  <c r="DT96" i="12" s="1"/>
  <c r="DT97" i="12" s="1"/>
  <c r="DT39" i="12"/>
  <c r="DT40" i="12" s="1"/>
  <c r="DT41" i="12" s="1"/>
  <c r="DT42" i="12" s="1"/>
  <c r="DT43" i="12" s="1"/>
  <c r="DT44" i="12" s="1"/>
  <c r="DT45" i="12" s="1"/>
  <c r="DT46" i="12" s="1"/>
  <c r="DT47" i="12" s="1"/>
  <c r="DT48" i="12" s="1"/>
  <c r="DT49" i="12" s="1"/>
  <c r="DT50" i="12" s="1"/>
  <c r="DT51" i="12" s="1"/>
  <c r="DT52" i="12" s="1"/>
  <c r="DT53" i="12" s="1"/>
  <c r="DT54" i="12" s="1"/>
  <c r="DT55" i="12" s="1"/>
  <c r="DT56" i="12" s="1"/>
  <c r="DT57" i="12" s="1"/>
  <c r="DT22" i="12"/>
  <c r="DT23" i="12" s="1"/>
  <c r="DT24" i="12" s="1"/>
  <c r="DT25" i="12" s="1"/>
  <c r="DT26" i="12" s="1"/>
  <c r="DT27" i="12" s="1"/>
  <c r="DT28" i="12" s="1"/>
  <c r="DT29" i="12" s="1"/>
  <c r="DT30" i="12" s="1"/>
  <c r="DT31" i="12" s="1"/>
  <c r="DT32" i="12" s="1"/>
  <c r="DT33" i="12" s="1"/>
  <c r="DT34" i="12" s="1"/>
  <c r="DT35" i="12" s="1"/>
  <c r="DT36" i="12" s="1"/>
  <c r="DT37" i="12" s="1"/>
  <c r="DT5" i="12"/>
  <c r="DT6" i="12" s="1"/>
  <c r="DT7" i="12" s="1"/>
  <c r="DT8" i="12" s="1"/>
  <c r="DT9" i="12" s="1"/>
  <c r="DT10" i="12" s="1"/>
  <c r="DT11" i="12" s="1"/>
  <c r="DT12" i="12" s="1"/>
  <c r="DT13" i="12" s="1"/>
  <c r="DT14" i="12" s="1"/>
  <c r="DT15" i="12" s="1"/>
  <c r="DT16" i="12" s="1"/>
  <c r="DT17" i="12" s="1"/>
  <c r="DT18" i="12" s="1"/>
  <c r="DT19" i="12" s="1"/>
  <c r="DT20" i="12" s="1"/>
  <c r="DW4" i="12"/>
  <c r="DV4" i="12" s="1"/>
  <c r="DU5" i="12" s="1"/>
  <c r="CT372" i="12"/>
  <c r="CU372" i="12"/>
  <c r="DD374" i="12"/>
  <c r="DE247" i="12"/>
  <c r="DE223" i="12"/>
  <c r="DE184" i="12"/>
  <c r="DE165" i="12"/>
  <c r="DE103" i="12"/>
  <c r="CZ99" i="12"/>
  <c r="CZ100" i="12" s="1"/>
  <c r="CZ101" i="12" s="1"/>
  <c r="CZ102" i="12" s="1"/>
  <c r="CZ103" i="12" s="1"/>
  <c r="CZ104" i="12" s="1"/>
  <c r="CZ105" i="12" s="1"/>
  <c r="CZ106" i="12" s="1"/>
  <c r="CZ107" i="12" s="1"/>
  <c r="CZ108" i="12" s="1"/>
  <c r="CZ109" i="12" s="1"/>
  <c r="CZ110" i="12" s="1"/>
  <c r="CZ111" i="12" s="1"/>
  <c r="CZ112" i="12" s="1"/>
  <c r="CZ113" i="12" s="1"/>
  <c r="CZ114" i="12" s="1"/>
  <c r="CZ115" i="12" s="1"/>
  <c r="CZ116" i="12" s="1"/>
  <c r="CZ117" i="12" s="1"/>
  <c r="CZ118" i="12" s="1"/>
  <c r="CZ119" i="12" s="1"/>
  <c r="CZ120" i="12" s="1"/>
  <c r="CZ121" i="12" s="1"/>
  <c r="CZ122" i="12" s="1"/>
  <c r="CZ123" i="12" s="1"/>
  <c r="CZ124" i="12" s="1"/>
  <c r="CZ125" i="12" s="1"/>
  <c r="CZ126" i="12" s="1"/>
  <c r="CZ127" i="12" s="1"/>
  <c r="CZ128" i="12" s="1"/>
  <c r="CZ129" i="12" s="1"/>
  <c r="CZ130" i="12" s="1"/>
  <c r="CZ131" i="12" s="1"/>
  <c r="CZ132" i="12" s="1"/>
  <c r="CZ133" i="12" s="1"/>
  <c r="CZ134" i="12" s="1"/>
  <c r="CZ135" i="12" s="1"/>
  <c r="CZ136" i="12" s="1"/>
  <c r="CZ137" i="12" s="1"/>
  <c r="CZ138" i="12" s="1"/>
  <c r="CZ139" i="12" s="1"/>
  <c r="CZ140" i="12" s="1"/>
  <c r="CZ141" i="12" s="1"/>
  <c r="CZ142" i="12" s="1"/>
  <c r="CZ143" i="12" s="1"/>
  <c r="CZ144" i="12" s="1"/>
  <c r="CZ145" i="12" s="1"/>
  <c r="CZ146" i="12" s="1"/>
  <c r="CZ147" i="12" s="1"/>
  <c r="CZ148" i="12" s="1"/>
  <c r="CZ149" i="12" s="1"/>
  <c r="CZ150" i="12" s="1"/>
  <c r="CZ151" i="12" s="1"/>
  <c r="CZ152" i="12" s="1"/>
  <c r="CZ153" i="12" s="1"/>
  <c r="CZ154" i="12" s="1"/>
  <c r="CZ155" i="12" s="1"/>
  <c r="CZ156" i="12" s="1"/>
  <c r="CZ157" i="12" s="1"/>
  <c r="CZ158" i="12" s="1"/>
  <c r="CZ159" i="12" s="1"/>
  <c r="CZ160" i="12" s="1"/>
  <c r="CZ161" i="12" s="1"/>
  <c r="CZ162" i="12" s="1"/>
  <c r="CZ163" i="12" s="1"/>
  <c r="CZ164" i="12" s="1"/>
  <c r="CZ165" i="12" s="1"/>
  <c r="CZ166" i="12" s="1"/>
  <c r="CZ167" i="12" s="1"/>
  <c r="CZ168" i="12" s="1"/>
  <c r="CZ169" i="12" s="1"/>
  <c r="CZ170" i="12" s="1"/>
  <c r="CZ171" i="12" s="1"/>
  <c r="CZ172" i="12" s="1"/>
  <c r="CZ173" i="12" s="1"/>
  <c r="CZ174" i="12" s="1"/>
  <c r="CZ175" i="12" s="1"/>
  <c r="CZ176" i="12" s="1"/>
  <c r="CZ177" i="12" s="1"/>
  <c r="CZ178" i="12" s="1"/>
  <c r="CZ179" i="12" s="1"/>
  <c r="CZ180" i="12" s="1"/>
  <c r="CZ181" i="12" s="1"/>
  <c r="CZ182" i="12" s="1"/>
  <c r="CZ183" i="12" s="1"/>
  <c r="CZ184" i="12" s="1"/>
  <c r="CZ185" i="12" s="1"/>
  <c r="CZ186" i="12" s="1"/>
  <c r="CZ187" i="12" s="1"/>
  <c r="CZ188" i="12" s="1"/>
  <c r="CZ189" i="12" s="1"/>
  <c r="CZ190" i="12" s="1"/>
  <c r="CZ191" i="12" s="1"/>
  <c r="CZ192" i="12" s="1"/>
  <c r="CZ193" i="12" s="1"/>
  <c r="CZ194" i="12" s="1"/>
  <c r="CZ195" i="12" s="1"/>
  <c r="CZ196" i="12" s="1"/>
  <c r="CZ197" i="12" s="1"/>
  <c r="CZ198" i="12" s="1"/>
  <c r="CZ199" i="12" s="1"/>
  <c r="CZ200" i="12" s="1"/>
  <c r="CZ201" i="12" s="1"/>
  <c r="CZ202" i="12" s="1"/>
  <c r="CZ203" i="12" s="1"/>
  <c r="CZ204" i="12" s="1"/>
  <c r="CZ205" i="12" s="1"/>
  <c r="CZ206" i="12" s="1"/>
  <c r="CZ207" i="12" s="1"/>
  <c r="CZ208" i="12" s="1"/>
  <c r="CZ209" i="12" s="1"/>
  <c r="CZ210" i="12" s="1"/>
  <c r="CZ211" i="12" s="1"/>
  <c r="CZ212" i="12" s="1"/>
  <c r="CZ213" i="12" s="1"/>
  <c r="CZ214" i="12" s="1"/>
  <c r="CZ215" i="12" s="1"/>
  <c r="CZ216" i="12" s="1"/>
  <c r="CZ217" i="12" s="1"/>
  <c r="CZ218" i="12" s="1"/>
  <c r="CZ219" i="12" s="1"/>
  <c r="CZ220" i="12" s="1"/>
  <c r="CZ221" i="12" s="1"/>
  <c r="CZ222" i="12" s="1"/>
  <c r="CZ223" i="12" s="1"/>
  <c r="CZ224" i="12" s="1"/>
  <c r="CZ225" i="12" s="1"/>
  <c r="CZ226" i="12" s="1"/>
  <c r="CZ227" i="12" s="1"/>
  <c r="CZ228" i="12" s="1"/>
  <c r="CZ229" i="12" s="1"/>
  <c r="CZ230" i="12" s="1"/>
  <c r="CZ231" i="12" s="1"/>
  <c r="CZ232" i="12" s="1"/>
  <c r="CZ233" i="12" s="1"/>
  <c r="CZ234" i="12" s="1"/>
  <c r="CZ235" i="12" s="1"/>
  <c r="CZ236" i="12" s="1"/>
  <c r="CZ237" i="12" s="1"/>
  <c r="CZ238" i="12" s="1"/>
  <c r="CZ239" i="12" s="1"/>
  <c r="CZ240" i="12" s="1"/>
  <c r="CZ241" i="12" s="1"/>
  <c r="CZ242" i="12" s="1"/>
  <c r="CZ243" i="12" s="1"/>
  <c r="CZ244" i="12" s="1"/>
  <c r="CZ245" i="12" s="1"/>
  <c r="CZ246" i="12" s="1"/>
  <c r="CZ247" i="12" s="1"/>
  <c r="CZ248" i="12" s="1"/>
  <c r="CZ249" i="12" s="1"/>
  <c r="CZ250" i="12" s="1"/>
  <c r="CZ251" i="12" s="1"/>
  <c r="CZ252" i="12" s="1"/>
  <c r="CZ253" i="12" s="1"/>
  <c r="CZ254" i="12" s="1"/>
  <c r="CZ255" i="12" s="1"/>
  <c r="CZ256" i="12" s="1"/>
  <c r="CZ257" i="12" s="1"/>
  <c r="CZ258" i="12" s="1"/>
  <c r="CZ259" i="12" s="1"/>
  <c r="CZ260" i="12" s="1"/>
  <c r="CZ261" i="12" s="1"/>
  <c r="CZ262" i="12" s="1"/>
  <c r="CZ263" i="12" s="1"/>
  <c r="CZ264" i="12" s="1"/>
  <c r="CZ265" i="12" s="1"/>
  <c r="CZ266" i="12" s="1"/>
  <c r="CZ267" i="12" s="1"/>
  <c r="CZ268" i="12" s="1"/>
  <c r="CZ269" i="12" s="1"/>
  <c r="CZ270" i="12" s="1"/>
  <c r="CZ271" i="12" s="1"/>
  <c r="CZ272" i="12" s="1"/>
  <c r="CZ273" i="12" s="1"/>
  <c r="CZ274" i="12" s="1"/>
  <c r="CZ275" i="12" s="1"/>
  <c r="CZ276" i="12" s="1"/>
  <c r="CZ277" i="12" s="1"/>
  <c r="CZ278" i="12" s="1"/>
  <c r="CZ279" i="12" s="1"/>
  <c r="CZ280" i="12" s="1"/>
  <c r="CZ281" i="12" s="1"/>
  <c r="CZ282" i="12" s="1"/>
  <c r="CZ283" i="12" s="1"/>
  <c r="CZ284" i="12" s="1"/>
  <c r="CZ285" i="12" s="1"/>
  <c r="CZ286" i="12" s="1"/>
  <c r="CZ287" i="12" s="1"/>
  <c r="CZ288" i="12" s="1"/>
  <c r="CZ289" i="12" s="1"/>
  <c r="CZ290" i="12" s="1"/>
  <c r="CZ291" i="12" s="1"/>
  <c r="CZ292" i="12" s="1"/>
  <c r="CZ293" i="12" s="1"/>
  <c r="CZ294" i="12" s="1"/>
  <c r="CZ295" i="12" s="1"/>
  <c r="CZ296" i="12" s="1"/>
  <c r="CZ297" i="12" s="1"/>
  <c r="CZ298" i="12" s="1"/>
  <c r="CZ299" i="12" s="1"/>
  <c r="CZ300" i="12" s="1"/>
  <c r="CZ301" i="12" s="1"/>
  <c r="CZ302" i="12" s="1"/>
  <c r="CZ303" i="12" s="1"/>
  <c r="CZ304" i="12" s="1"/>
  <c r="CZ305" i="12" s="1"/>
  <c r="CZ306" i="12" s="1"/>
  <c r="CZ307" i="12" s="1"/>
  <c r="CZ308" i="12" s="1"/>
  <c r="CZ309" i="12" s="1"/>
  <c r="CZ310" i="12" s="1"/>
  <c r="CZ311" i="12" s="1"/>
  <c r="CZ312" i="12" s="1"/>
  <c r="CZ313" i="12" s="1"/>
  <c r="CZ314" i="12" s="1"/>
  <c r="CZ315" i="12" s="1"/>
  <c r="CZ316" i="12" s="1"/>
  <c r="CZ317" i="12" s="1"/>
  <c r="CZ318" i="12" s="1"/>
  <c r="CZ319" i="12" s="1"/>
  <c r="CZ320" i="12" s="1"/>
  <c r="CZ321" i="12" s="1"/>
  <c r="CZ322" i="12" s="1"/>
  <c r="CZ323" i="12" s="1"/>
  <c r="CZ324" i="12" s="1"/>
  <c r="CZ325" i="12" s="1"/>
  <c r="CZ326" i="12" s="1"/>
  <c r="CZ327" i="12" s="1"/>
  <c r="CZ328" i="12" s="1"/>
  <c r="CZ329" i="12" s="1"/>
  <c r="CZ330" i="12" s="1"/>
  <c r="CZ331" i="12" s="1"/>
  <c r="CZ332" i="12" s="1"/>
  <c r="CZ333" i="12" s="1"/>
  <c r="CZ334" i="12" s="1"/>
  <c r="CZ335" i="12" s="1"/>
  <c r="CZ336" i="12" s="1"/>
  <c r="CZ337" i="12" s="1"/>
  <c r="CZ338" i="12" s="1"/>
  <c r="CZ339" i="12" s="1"/>
  <c r="CZ340" i="12" s="1"/>
  <c r="CZ341" i="12" s="1"/>
  <c r="CZ342" i="12" s="1"/>
  <c r="CZ343" i="12" s="1"/>
  <c r="CZ344" i="12" s="1"/>
  <c r="CZ345" i="12" s="1"/>
  <c r="CZ346" i="12" s="1"/>
  <c r="CZ347" i="12" s="1"/>
  <c r="CZ348" i="12" s="1"/>
  <c r="CZ349" i="12" s="1"/>
  <c r="CZ350" i="12" s="1"/>
  <c r="CZ351" i="12" s="1"/>
  <c r="CZ352" i="12" s="1"/>
  <c r="CZ353" i="12" s="1"/>
  <c r="CZ354" i="12" s="1"/>
  <c r="CZ355" i="12" s="1"/>
  <c r="CZ356" i="12" s="1"/>
  <c r="CZ357" i="12" s="1"/>
  <c r="CZ358" i="12" s="1"/>
  <c r="CZ359" i="12" s="1"/>
  <c r="CZ360" i="12" s="1"/>
  <c r="CZ361" i="12" s="1"/>
  <c r="CZ362" i="12" s="1"/>
  <c r="CZ363" i="12" s="1"/>
  <c r="CZ364" i="12" s="1"/>
  <c r="CZ365" i="12" s="1"/>
  <c r="CZ366" i="12" s="1"/>
  <c r="CZ367" i="12" s="1"/>
  <c r="CZ368" i="12" s="1"/>
  <c r="CZ369" i="12" s="1"/>
  <c r="CZ370" i="12" s="1"/>
  <c r="CZ371" i="12" s="1"/>
  <c r="CZ372" i="12" s="1"/>
  <c r="CZ373" i="12" s="1"/>
  <c r="CZ374" i="12" s="1"/>
  <c r="CZ375" i="12" s="1"/>
  <c r="CZ376" i="12" s="1"/>
  <c r="CZ377" i="12" s="1"/>
  <c r="CZ378" i="12" s="1"/>
  <c r="CZ379" i="12" s="1"/>
  <c r="CZ380" i="12" s="1"/>
  <c r="CZ381" i="12" s="1"/>
  <c r="CZ382" i="12" s="1"/>
  <c r="CZ383" i="12" s="1"/>
  <c r="CZ384" i="12" s="1"/>
  <c r="CZ385" i="12" s="1"/>
  <c r="CZ386" i="12" s="1"/>
  <c r="CZ387" i="12" s="1"/>
  <c r="CZ388" i="12" s="1"/>
  <c r="CZ389" i="12" s="1"/>
  <c r="CZ390" i="12" s="1"/>
  <c r="CZ391" i="12" s="1"/>
  <c r="CZ392" i="12" s="1"/>
  <c r="CZ393" i="12" s="1"/>
  <c r="CZ394" i="12" s="1"/>
  <c r="CZ395" i="12" s="1"/>
  <c r="CZ396" i="12" s="1"/>
  <c r="CZ397" i="12" s="1"/>
  <c r="CZ398" i="12" s="1"/>
  <c r="CZ399" i="12" s="1"/>
  <c r="CZ400" i="12" s="1"/>
  <c r="CZ401" i="12" s="1"/>
  <c r="CZ402" i="12" s="1"/>
  <c r="CZ403" i="12" s="1"/>
  <c r="CZ404" i="12" s="1"/>
  <c r="CZ61" i="12"/>
  <c r="CZ62" i="12" s="1"/>
  <c r="CZ63" i="12" s="1"/>
  <c r="CZ64" i="12" s="1"/>
  <c r="CZ65" i="12" s="1"/>
  <c r="CZ66" i="12" s="1"/>
  <c r="CZ67" i="12" s="1"/>
  <c r="CZ68" i="12" s="1"/>
  <c r="CZ69" i="12" s="1"/>
  <c r="CZ70" i="12" s="1"/>
  <c r="CZ71" i="12" s="1"/>
  <c r="CZ72" i="12" s="1"/>
  <c r="CZ73" i="12" s="1"/>
  <c r="CZ74" i="12" s="1"/>
  <c r="CZ75" i="12" s="1"/>
  <c r="CZ76" i="12" s="1"/>
  <c r="CZ77" i="12" s="1"/>
  <c r="CZ78" i="12" s="1"/>
  <c r="CZ79" i="12" s="1"/>
  <c r="CZ80" i="12" s="1"/>
  <c r="CZ81" i="12" s="1"/>
  <c r="CZ82" i="12" s="1"/>
  <c r="CZ83" i="12" s="1"/>
  <c r="CZ84" i="12" s="1"/>
  <c r="CZ85" i="12" s="1"/>
  <c r="CZ86" i="12" s="1"/>
  <c r="CZ87" i="12" s="1"/>
  <c r="CZ88" i="12" s="1"/>
  <c r="CZ89" i="12" s="1"/>
  <c r="CZ90" i="12" s="1"/>
  <c r="CZ91" i="12" s="1"/>
  <c r="CZ92" i="12" s="1"/>
  <c r="CZ93" i="12" s="1"/>
  <c r="CZ94" i="12" s="1"/>
  <c r="CZ95" i="12" s="1"/>
  <c r="CZ96" i="12" s="1"/>
  <c r="CZ97" i="12" s="1"/>
  <c r="CZ39" i="12"/>
  <c r="CZ40" i="12" s="1"/>
  <c r="CZ41" i="12" s="1"/>
  <c r="CZ42" i="12" s="1"/>
  <c r="CZ43" i="12" s="1"/>
  <c r="CZ44" i="12" s="1"/>
  <c r="CZ45" i="12" s="1"/>
  <c r="CZ46" i="12" s="1"/>
  <c r="CZ47" i="12" s="1"/>
  <c r="CZ48" i="12" s="1"/>
  <c r="CZ49" i="12" s="1"/>
  <c r="CZ50" i="12" s="1"/>
  <c r="CZ51" i="12" s="1"/>
  <c r="CZ52" i="12" s="1"/>
  <c r="CZ53" i="12" s="1"/>
  <c r="CZ54" i="12" s="1"/>
  <c r="CZ55" i="12" s="1"/>
  <c r="CZ56" i="12" s="1"/>
  <c r="CZ57" i="12" s="1"/>
  <c r="CZ58" i="12" s="1"/>
  <c r="CZ59" i="12" s="1"/>
  <c r="CZ22" i="12"/>
  <c r="CZ23" i="12" s="1"/>
  <c r="CZ24" i="12" s="1"/>
  <c r="CZ25" i="12" s="1"/>
  <c r="CZ26" i="12" s="1"/>
  <c r="CZ27" i="12" s="1"/>
  <c r="CZ28" i="12" s="1"/>
  <c r="CZ29" i="12" s="1"/>
  <c r="CZ30" i="12" s="1"/>
  <c r="CZ31" i="12" s="1"/>
  <c r="CZ32" i="12" s="1"/>
  <c r="CZ33" i="12" s="1"/>
  <c r="CZ34" i="12" s="1"/>
  <c r="CZ35" i="12" s="1"/>
  <c r="CZ36" i="12" s="1"/>
  <c r="CZ37" i="12" s="1"/>
  <c r="CZ5" i="12"/>
  <c r="CZ6" i="12" s="1"/>
  <c r="CZ7" i="12" s="1"/>
  <c r="CZ8" i="12" s="1"/>
  <c r="CZ9" i="12" s="1"/>
  <c r="CZ10" i="12" s="1"/>
  <c r="CZ11" i="12" s="1"/>
  <c r="CZ12" i="12" s="1"/>
  <c r="CZ13" i="12" s="1"/>
  <c r="CZ14" i="12" s="1"/>
  <c r="CZ15" i="12" s="1"/>
  <c r="CZ16" i="12" s="1"/>
  <c r="CZ17" i="12" s="1"/>
  <c r="CZ18" i="12" s="1"/>
  <c r="CZ19" i="12" s="1"/>
  <c r="CZ20" i="12" s="1"/>
  <c r="DC4" i="12"/>
  <c r="CX4" i="12" s="1"/>
  <c r="CY5" i="12" s="1"/>
  <c r="CT347" i="12"/>
  <c r="CU375" i="12"/>
  <c r="CU316" i="12"/>
  <c r="CU184" i="12"/>
  <c r="CU103" i="12"/>
  <c r="CU165" i="12"/>
  <c r="CU223" i="12"/>
  <c r="CP99" i="12"/>
  <c r="CP100" i="12" s="1"/>
  <c r="CP101" i="12" s="1"/>
  <c r="CP102" i="12" s="1"/>
  <c r="CP103" i="12" s="1"/>
  <c r="CP104" i="12" s="1"/>
  <c r="CP105" i="12" s="1"/>
  <c r="CP106" i="12" s="1"/>
  <c r="CP107" i="12" s="1"/>
  <c r="CP108" i="12" s="1"/>
  <c r="CP109" i="12" s="1"/>
  <c r="CP110" i="12" s="1"/>
  <c r="CP111" i="12" s="1"/>
  <c r="CP112" i="12" s="1"/>
  <c r="CP113" i="12" s="1"/>
  <c r="CP114" i="12" s="1"/>
  <c r="CP115" i="12" s="1"/>
  <c r="CP116" i="12" s="1"/>
  <c r="CP117" i="12" s="1"/>
  <c r="CP118" i="12" s="1"/>
  <c r="CP119" i="12" s="1"/>
  <c r="CP120" i="12" s="1"/>
  <c r="CP121" i="12" s="1"/>
  <c r="CP122" i="12" s="1"/>
  <c r="CP123" i="12" s="1"/>
  <c r="CP124" i="12" s="1"/>
  <c r="CP125" i="12" s="1"/>
  <c r="CP126" i="12" s="1"/>
  <c r="CP127" i="12" s="1"/>
  <c r="CP128" i="12" s="1"/>
  <c r="CP129" i="12" s="1"/>
  <c r="CP130" i="12" s="1"/>
  <c r="CP131" i="12" s="1"/>
  <c r="CP132" i="12" s="1"/>
  <c r="CP133" i="12" s="1"/>
  <c r="CP134" i="12" s="1"/>
  <c r="CP135" i="12" s="1"/>
  <c r="CP136" i="12" s="1"/>
  <c r="CP137" i="12" s="1"/>
  <c r="CP138" i="12" s="1"/>
  <c r="CP139" i="12" s="1"/>
  <c r="CP140" i="12" s="1"/>
  <c r="CP141" i="12" s="1"/>
  <c r="CP142" i="12" s="1"/>
  <c r="CP143" i="12" s="1"/>
  <c r="CP144" i="12" s="1"/>
  <c r="CP145" i="12" s="1"/>
  <c r="CP146" i="12" s="1"/>
  <c r="CP147" i="12" s="1"/>
  <c r="CP148" i="12" s="1"/>
  <c r="CP149" i="12" s="1"/>
  <c r="CP150" i="12" s="1"/>
  <c r="CP151" i="12" s="1"/>
  <c r="CP152" i="12" s="1"/>
  <c r="CP153" i="12" s="1"/>
  <c r="CP154" i="12" s="1"/>
  <c r="CP155" i="12" s="1"/>
  <c r="CP156" i="12" s="1"/>
  <c r="CP157" i="12" s="1"/>
  <c r="CP158" i="12" s="1"/>
  <c r="CP159" i="12" s="1"/>
  <c r="CP160" i="12" s="1"/>
  <c r="CP161" i="12" s="1"/>
  <c r="CP162" i="12" s="1"/>
  <c r="CP163" i="12" s="1"/>
  <c r="CP164" i="12" s="1"/>
  <c r="CP165" i="12" s="1"/>
  <c r="CP166" i="12" s="1"/>
  <c r="CP167" i="12" s="1"/>
  <c r="CP168" i="12" s="1"/>
  <c r="CP169" i="12" s="1"/>
  <c r="CP170" i="12" s="1"/>
  <c r="CP171" i="12" s="1"/>
  <c r="CP172" i="12" s="1"/>
  <c r="CP173" i="12" s="1"/>
  <c r="CP174" i="12" s="1"/>
  <c r="CP175" i="12" s="1"/>
  <c r="CP176" i="12" s="1"/>
  <c r="CP177" i="12" s="1"/>
  <c r="CP178" i="12" s="1"/>
  <c r="CP179" i="12" s="1"/>
  <c r="CP180" i="12" s="1"/>
  <c r="CP181" i="12" s="1"/>
  <c r="CP182" i="12" s="1"/>
  <c r="CP183" i="12" s="1"/>
  <c r="CP184" i="12" s="1"/>
  <c r="CP185" i="12" s="1"/>
  <c r="CP186" i="12" s="1"/>
  <c r="CP187" i="12" s="1"/>
  <c r="CP188" i="12" s="1"/>
  <c r="CP189" i="12" s="1"/>
  <c r="CP190" i="12" s="1"/>
  <c r="CP191" i="12" s="1"/>
  <c r="CP192" i="12" s="1"/>
  <c r="CP193" i="12" s="1"/>
  <c r="CP194" i="12" s="1"/>
  <c r="CP195" i="12" s="1"/>
  <c r="CP196" i="12" s="1"/>
  <c r="CP197" i="12" s="1"/>
  <c r="CP198" i="12" s="1"/>
  <c r="CP199" i="12" s="1"/>
  <c r="CP200" i="12" s="1"/>
  <c r="CP201" i="12" s="1"/>
  <c r="CP202" i="12" s="1"/>
  <c r="CP203" i="12" s="1"/>
  <c r="CP204" i="12" s="1"/>
  <c r="CP205" i="12" s="1"/>
  <c r="CP206" i="12" s="1"/>
  <c r="CP207" i="12" s="1"/>
  <c r="CP208" i="12" s="1"/>
  <c r="CP209" i="12" s="1"/>
  <c r="CP210" i="12" s="1"/>
  <c r="CP211" i="12" s="1"/>
  <c r="CP212" i="12" s="1"/>
  <c r="CP213" i="12" s="1"/>
  <c r="CP214" i="12" s="1"/>
  <c r="CP215" i="12" s="1"/>
  <c r="CP216" i="12" s="1"/>
  <c r="CP217" i="12" s="1"/>
  <c r="CP218" i="12" s="1"/>
  <c r="CP219" i="12" s="1"/>
  <c r="CP220" i="12" s="1"/>
  <c r="CP221" i="12" s="1"/>
  <c r="CP222" i="12" s="1"/>
  <c r="CP223" i="12" s="1"/>
  <c r="CP224" i="12" s="1"/>
  <c r="CP225" i="12" s="1"/>
  <c r="CP226" i="12" s="1"/>
  <c r="CP227" i="12" s="1"/>
  <c r="CP228" i="12" s="1"/>
  <c r="CP229" i="12" s="1"/>
  <c r="CP230" i="12" s="1"/>
  <c r="CP231" i="12" s="1"/>
  <c r="CP232" i="12" s="1"/>
  <c r="CP233" i="12" s="1"/>
  <c r="CP234" i="12" s="1"/>
  <c r="CP235" i="12" s="1"/>
  <c r="CP236" i="12" s="1"/>
  <c r="CP237" i="12" s="1"/>
  <c r="CP238" i="12" s="1"/>
  <c r="CP239" i="12" s="1"/>
  <c r="CP240" i="12" s="1"/>
  <c r="CP241" i="12" s="1"/>
  <c r="CP242" i="12" s="1"/>
  <c r="CP243" i="12" s="1"/>
  <c r="CP244" i="12" s="1"/>
  <c r="CP245" i="12" s="1"/>
  <c r="CP246" i="12" s="1"/>
  <c r="CP247" i="12" s="1"/>
  <c r="CP248" i="12" s="1"/>
  <c r="CP249" i="12" s="1"/>
  <c r="CP250" i="12" s="1"/>
  <c r="CP251" i="12" s="1"/>
  <c r="CP252" i="12" s="1"/>
  <c r="CP253" i="12" s="1"/>
  <c r="CP254" i="12" s="1"/>
  <c r="CP255" i="12" s="1"/>
  <c r="CP256" i="12" s="1"/>
  <c r="CP257" i="12" s="1"/>
  <c r="CP258" i="12" s="1"/>
  <c r="CP259" i="12" s="1"/>
  <c r="CP260" i="12" s="1"/>
  <c r="CP261" i="12" s="1"/>
  <c r="CP262" i="12" s="1"/>
  <c r="CP263" i="12" s="1"/>
  <c r="CP264" i="12" s="1"/>
  <c r="CP265" i="12" s="1"/>
  <c r="CP266" i="12" s="1"/>
  <c r="CP267" i="12" s="1"/>
  <c r="CP268" i="12" s="1"/>
  <c r="CP269" i="12" s="1"/>
  <c r="CP270" i="12" s="1"/>
  <c r="CP271" i="12" s="1"/>
  <c r="CP272" i="12" s="1"/>
  <c r="CP273" i="12" s="1"/>
  <c r="CP274" i="12" s="1"/>
  <c r="CP275" i="12" s="1"/>
  <c r="CP276" i="12" s="1"/>
  <c r="CP277" i="12" s="1"/>
  <c r="CP278" i="12" s="1"/>
  <c r="CP279" i="12" s="1"/>
  <c r="CP280" i="12" s="1"/>
  <c r="CP281" i="12" s="1"/>
  <c r="CP282" i="12" s="1"/>
  <c r="CP283" i="12" s="1"/>
  <c r="CP284" i="12" s="1"/>
  <c r="CP285" i="12" s="1"/>
  <c r="CP286" i="12" s="1"/>
  <c r="CP287" i="12" s="1"/>
  <c r="CP288" i="12" s="1"/>
  <c r="CP289" i="12" s="1"/>
  <c r="CP290" i="12" s="1"/>
  <c r="CP291" i="12" s="1"/>
  <c r="CP292" i="12" s="1"/>
  <c r="CP293" i="12" s="1"/>
  <c r="CP294" i="12" s="1"/>
  <c r="CP295" i="12" s="1"/>
  <c r="CP296" i="12" s="1"/>
  <c r="CP297" i="12" s="1"/>
  <c r="CP298" i="12" s="1"/>
  <c r="CP299" i="12" s="1"/>
  <c r="CP300" i="12" s="1"/>
  <c r="CP301" i="12" s="1"/>
  <c r="CP302" i="12" s="1"/>
  <c r="CP303" i="12" s="1"/>
  <c r="CP304" i="12" s="1"/>
  <c r="CP305" i="12" s="1"/>
  <c r="CP306" i="12" s="1"/>
  <c r="CP307" i="12" s="1"/>
  <c r="CP308" i="12" s="1"/>
  <c r="CP309" i="12" s="1"/>
  <c r="CP310" i="12" s="1"/>
  <c r="CP311" i="12" s="1"/>
  <c r="CP312" i="12" s="1"/>
  <c r="CP313" i="12" s="1"/>
  <c r="CP314" i="12" s="1"/>
  <c r="CP315" i="12" s="1"/>
  <c r="CP316" i="12" s="1"/>
  <c r="CP317" i="12" s="1"/>
  <c r="CP318" i="12" s="1"/>
  <c r="CP319" i="12" s="1"/>
  <c r="CP320" i="12" s="1"/>
  <c r="CP321" i="12" s="1"/>
  <c r="CP322" i="12" s="1"/>
  <c r="CP323" i="12" s="1"/>
  <c r="CP324" i="12" s="1"/>
  <c r="CP325" i="12" s="1"/>
  <c r="CP326" i="12" s="1"/>
  <c r="CP327" i="12" s="1"/>
  <c r="CP328" i="12" s="1"/>
  <c r="CP329" i="12" s="1"/>
  <c r="CP330" i="12" s="1"/>
  <c r="CP331" i="12" s="1"/>
  <c r="CP332" i="12" s="1"/>
  <c r="CP333" i="12" s="1"/>
  <c r="CP334" i="12" s="1"/>
  <c r="CP335" i="12" s="1"/>
  <c r="CP336" i="12" s="1"/>
  <c r="CP337" i="12" s="1"/>
  <c r="CP338" i="12" s="1"/>
  <c r="CP339" i="12" s="1"/>
  <c r="CP340" i="12" s="1"/>
  <c r="CP341" i="12" s="1"/>
  <c r="CP342" i="12" s="1"/>
  <c r="CP343" i="12" s="1"/>
  <c r="CP344" i="12" s="1"/>
  <c r="CP345" i="12" s="1"/>
  <c r="CP346" i="12" s="1"/>
  <c r="CP347" i="12" s="1"/>
  <c r="CP348" i="12" s="1"/>
  <c r="CP349" i="12" s="1"/>
  <c r="CP350" i="12" s="1"/>
  <c r="CP351" i="12" s="1"/>
  <c r="CP352" i="12" s="1"/>
  <c r="CP353" i="12" s="1"/>
  <c r="CP354" i="12" s="1"/>
  <c r="CP355" i="12" s="1"/>
  <c r="CP356" i="12" s="1"/>
  <c r="CP357" i="12" s="1"/>
  <c r="CP358" i="12" s="1"/>
  <c r="CP359" i="12" s="1"/>
  <c r="CP360" i="12" s="1"/>
  <c r="CP361" i="12" s="1"/>
  <c r="CP362" i="12" s="1"/>
  <c r="CP363" i="12" s="1"/>
  <c r="CP364" i="12" s="1"/>
  <c r="CP365" i="12" s="1"/>
  <c r="CP366" i="12" s="1"/>
  <c r="CP367" i="12" s="1"/>
  <c r="CP368" i="12" s="1"/>
  <c r="CP369" i="12" s="1"/>
  <c r="CP370" i="12" s="1"/>
  <c r="CP371" i="12" s="1"/>
  <c r="CP372" i="12" s="1"/>
  <c r="CP373" i="12" s="1"/>
  <c r="CP374" i="12" s="1"/>
  <c r="CP375" i="12" s="1"/>
  <c r="CP376" i="12" s="1"/>
  <c r="CP377" i="12" s="1"/>
  <c r="CP378" i="12" s="1"/>
  <c r="CP379" i="12" s="1"/>
  <c r="CP380" i="12" s="1"/>
  <c r="CP381" i="12" s="1"/>
  <c r="CP382" i="12" s="1"/>
  <c r="CP383" i="12" s="1"/>
  <c r="CP384" i="12" s="1"/>
  <c r="CP385" i="12" s="1"/>
  <c r="CP386" i="12" s="1"/>
  <c r="CP387" i="12" s="1"/>
  <c r="CP388" i="12" s="1"/>
  <c r="CP389" i="12" s="1"/>
  <c r="CP390" i="12" s="1"/>
  <c r="CP391" i="12" s="1"/>
  <c r="CP392" i="12" s="1"/>
  <c r="CP393" i="12" s="1"/>
  <c r="CP394" i="12" s="1"/>
  <c r="CP395" i="12" s="1"/>
  <c r="CP396" i="12" s="1"/>
  <c r="CP397" i="12" s="1"/>
  <c r="CP398" i="12" s="1"/>
  <c r="CP399" i="12" s="1"/>
  <c r="CP400" i="12" s="1"/>
  <c r="CP401" i="12" s="1"/>
  <c r="CP402" i="12" s="1"/>
  <c r="CP403" i="12" s="1"/>
  <c r="CP404" i="12" s="1"/>
  <c r="CP61" i="12"/>
  <c r="CP62" i="12" s="1"/>
  <c r="CP63" i="12" s="1"/>
  <c r="CP64" i="12" s="1"/>
  <c r="CP65" i="12" s="1"/>
  <c r="CP66" i="12" s="1"/>
  <c r="CP67" i="12" s="1"/>
  <c r="CP68" i="12" s="1"/>
  <c r="CP69" i="12" s="1"/>
  <c r="CP70" i="12" s="1"/>
  <c r="CP71" i="12" s="1"/>
  <c r="CP72" i="12" s="1"/>
  <c r="CP73" i="12" s="1"/>
  <c r="CP74" i="12" s="1"/>
  <c r="CP75" i="12" s="1"/>
  <c r="CP76" i="12" s="1"/>
  <c r="CP77" i="12" s="1"/>
  <c r="CP78" i="12" s="1"/>
  <c r="CP79" i="12" s="1"/>
  <c r="CP80" i="12" s="1"/>
  <c r="CP81" i="12" s="1"/>
  <c r="CP82" i="12" s="1"/>
  <c r="CP83" i="12" s="1"/>
  <c r="CP84" i="12" s="1"/>
  <c r="CP85" i="12" s="1"/>
  <c r="CP86" i="12" s="1"/>
  <c r="CP87" i="12" s="1"/>
  <c r="CP88" i="12" s="1"/>
  <c r="CP89" i="12" s="1"/>
  <c r="CP90" i="12" s="1"/>
  <c r="CP91" i="12" s="1"/>
  <c r="CP92" i="12" s="1"/>
  <c r="CP93" i="12" s="1"/>
  <c r="CP94" i="12" s="1"/>
  <c r="CP95" i="12" s="1"/>
  <c r="CP96" i="12" s="1"/>
  <c r="CP97" i="12" s="1"/>
  <c r="CP39" i="12"/>
  <c r="CP40" i="12" s="1"/>
  <c r="CP41" i="12" s="1"/>
  <c r="CP42" i="12" s="1"/>
  <c r="CP43" i="12" s="1"/>
  <c r="CP44" i="12" s="1"/>
  <c r="CP45" i="12" s="1"/>
  <c r="CP46" i="12" s="1"/>
  <c r="CP47" i="12" s="1"/>
  <c r="CP48" i="12" s="1"/>
  <c r="CP49" i="12" s="1"/>
  <c r="CP50" i="12" s="1"/>
  <c r="CP51" i="12" s="1"/>
  <c r="CP52" i="12" s="1"/>
  <c r="CP53" i="12" s="1"/>
  <c r="CP54" i="12" s="1"/>
  <c r="CP55" i="12" s="1"/>
  <c r="CP56" i="12" s="1"/>
  <c r="CP57" i="12" s="1"/>
  <c r="CP58" i="12" s="1"/>
  <c r="CP59" i="12" s="1"/>
  <c r="CP22" i="12"/>
  <c r="CP23" i="12" s="1"/>
  <c r="CP24" i="12" s="1"/>
  <c r="CP25" i="12" s="1"/>
  <c r="CP26" i="12" s="1"/>
  <c r="CP27" i="12" s="1"/>
  <c r="CP28" i="12" s="1"/>
  <c r="CP29" i="12" s="1"/>
  <c r="CP30" i="12" s="1"/>
  <c r="CP31" i="12" s="1"/>
  <c r="CP32" i="12" s="1"/>
  <c r="CP33" i="12" s="1"/>
  <c r="CP34" i="12" s="1"/>
  <c r="CP35" i="12" s="1"/>
  <c r="CP36" i="12" s="1"/>
  <c r="CP37" i="12" s="1"/>
  <c r="CP5" i="12"/>
  <c r="CP6" i="12" s="1"/>
  <c r="CP7" i="12" s="1"/>
  <c r="CP8" i="12" s="1"/>
  <c r="CP9" i="12" s="1"/>
  <c r="CP10" i="12" s="1"/>
  <c r="CP11" i="12" s="1"/>
  <c r="CP12" i="12" s="1"/>
  <c r="CP13" i="12" s="1"/>
  <c r="CP14" i="12" s="1"/>
  <c r="CP15" i="12" s="1"/>
  <c r="CP16" i="12" s="1"/>
  <c r="CP17" i="12" s="1"/>
  <c r="CP18" i="12" s="1"/>
  <c r="CP19" i="12" s="1"/>
  <c r="CP20" i="12" s="1"/>
  <c r="CS4" i="12"/>
  <c r="CR4" i="12" s="1"/>
  <c r="CQ5" i="12" s="1"/>
  <c r="CJ380" i="12"/>
  <c r="CJ378" i="12"/>
  <c r="CJ376" i="12"/>
  <c r="CJ374" i="12"/>
  <c r="CJ372" i="12"/>
  <c r="CJ348" i="12"/>
  <c r="CK350" i="12"/>
  <c r="CK319" i="12"/>
  <c r="CK223" i="12"/>
  <c r="CK183" i="12"/>
  <c r="CK165" i="12"/>
  <c r="CK103" i="12"/>
  <c r="DM5" i="12" l="1"/>
  <c r="DH5" i="12" s="1"/>
  <c r="DI6" i="12" s="1"/>
  <c r="DR4" i="12"/>
  <c r="DS5" i="12" s="1"/>
  <c r="DR5" i="12" s="1"/>
  <c r="DS6" i="12" s="1"/>
  <c r="DW5" i="12"/>
  <c r="DV5" i="12" s="1"/>
  <c r="DU6" i="12" s="1"/>
  <c r="DB4" i="12"/>
  <c r="DA5" i="12" s="1"/>
  <c r="DC5" i="12" s="1"/>
  <c r="CS5" i="12"/>
  <c r="CR5" i="12" s="1"/>
  <c r="CQ6" i="12" s="1"/>
  <c r="CN4" i="12"/>
  <c r="CO5" i="12" s="1"/>
  <c r="AB123" i="10"/>
  <c r="AA104" i="10"/>
  <c r="AB95" i="10"/>
  <c r="AA95" i="10"/>
  <c r="DL5" i="12" l="1"/>
  <c r="DK6" i="12" s="1"/>
  <c r="DW6" i="12"/>
  <c r="DV6" i="12" s="1"/>
  <c r="DU7" i="12" s="1"/>
  <c r="DB5" i="12"/>
  <c r="DA6" i="12" s="1"/>
  <c r="DC6" i="12" s="1"/>
  <c r="DB6" i="12" s="1"/>
  <c r="DA7" i="12" s="1"/>
  <c r="CX5" i="12"/>
  <c r="CY6" i="12" s="1"/>
  <c r="CN5" i="12"/>
  <c r="CO6" i="12" s="1"/>
  <c r="CS6" i="12"/>
  <c r="AB155" i="10"/>
  <c r="AA155" i="10"/>
  <c r="AB154" i="10"/>
  <c r="AA154" i="10"/>
  <c r="S181" i="11"/>
  <c r="S182" i="11"/>
  <c r="R182" i="11"/>
  <c r="R181" i="11"/>
  <c r="S130" i="11"/>
  <c r="R104" i="11"/>
  <c r="DM6" i="12" l="1"/>
  <c r="DH6" i="12" s="1"/>
  <c r="DI7" i="12" s="1"/>
  <c r="DL6" i="12"/>
  <c r="DK7" i="12" s="1"/>
  <c r="CX6" i="12"/>
  <c r="CY7" i="12" s="1"/>
  <c r="DW7" i="12"/>
  <c r="DV7" i="12" s="1"/>
  <c r="DU8" i="12" s="1"/>
  <c r="DR6" i="12"/>
  <c r="DS7" i="12" s="1"/>
  <c r="DC7" i="12"/>
  <c r="DB7" i="12" s="1"/>
  <c r="DA8" i="12" s="1"/>
  <c r="CN6" i="12"/>
  <c r="CO7" i="12" s="1"/>
  <c r="CR6" i="12"/>
  <c r="CQ7" i="12" s="1"/>
  <c r="CF5" i="12"/>
  <c r="CF6" i="12" s="1"/>
  <c r="CF7" i="12" s="1"/>
  <c r="CF8" i="12" s="1"/>
  <c r="CF9" i="12" s="1"/>
  <c r="CF10" i="12" s="1"/>
  <c r="CF11" i="12" s="1"/>
  <c r="CF12" i="12" s="1"/>
  <c r="CF13" i="12" s="1"/>
  <c r="CF14" i="12" s="1"/>
  <c r="CF15" i="12" s="1"/>
  <c r="CF16" i="12" s="1"/>
  <c r="CF17" i="12" s="1"/>
  <c r="CF18" i="12" s="1"/>
  <c r="CF19" i="12" s="1"/>
  <c r="CF20" i="12" s="1"/>
  <c r="CF22" i="12" s="1"/>
  <c r="CF23" i="12" s="1"/>
  <c r="CF24" i="12" s="1"/>
  <c r="CF25" i="12" s="1"/>
  <c r="CF26" i="12" s="1"/>
  <c r="CF27" i="12" s="1"/>
  <c r="CF28" i="12" s="1"/>
  <c r="CF29" i="12" s="1"/>
  <c r="CF30" i="12" s="1"/>
  <c r="CF31" i="12" s="1"/>
  <c r="CF32" i="12" s="1"/>
  <c r="CF33" i="12" s="1"/>
  <c r="CF34" i="12" s="1"/>
  <c r="CF35" i="12" s="1"/>
  <c r="CF36" i="12" s="1"/>
  <c r="CF37" i="12" s="1"/>
  <c r="CF39" i="12" s="1"/>
  <c r="CF40" i="12" s="1"/>
  <c r="CF41" i="12" s="1"/>
  <c r="CF42" i="12" s="1"/>
  <c r="CF43" i="12" s="1"/>
  <c r="CF44" i="12" s="1"/>
  <c r="CF45" i="12" s="1"/>
  <c r="CF46" i="12" s="1"/>
  <c r="CF47" i="12" s="1"/>
  <c r="CF48" i="12" s="1"/>
  <c r="CF49" i="12" s="1"/>
  <c r="CF50" i="12" s="1"/>
  <c r="CF51" i="12" s="1"/>
  <c r="CF52" i="12" s="1"/>
  <c r="CF53" i="12" s="1"/>
  <c r="CF54" i="12" s="1"/>
  <c r="CF55" i="12" s="1"/>
  <c r="CF56" i="12" s="1"/>
  <c r="CF57" i="12" s="1"/>
  <c r="CF58" i="12" s="1"/>
  <c r="CF59" i="12" s="1"/>
  <c r="CF61" i="12" s="1"/>
  <c r="CF62" i="12" s="1"/>
  <c r="CF63" i="12" s="1"/>
  <c r="CF64" i="12" s="1"/>
  <c r="CF65" i="12" s="1"/>
  <c r="CF66" i="12" s="1"/>
  <c r="CF67" i="12" s="1"/>
  <c r="CF68" i="12" s="1"/>
  <c r="CF69" i="12" s="1"/>
  <c r="CF70" i="12" s="1"/>
  <c r="CF71" i="12" s="1"/>
  <c r="CF72" i="12" s="1"/>
  <c r="CF73" i="12" s="1"/>
  <c r="CF74" i="12" s="1"/>
  <c r="CF75" i="12" s="1"/>
  <c r="CF76" i="12" s="1"/>
  <c r="CF77" i="12" s="1"/>
  <c r="CF78" i="12" s="1"/>
  <c r="CF79" i="12" s="1"/>
  <c r="CF80" i="12" s="1"/>
  <c r="CF81" i="12" s="1"/>
  <c r="CF82" i="12" s="1"/>
  <c r="CF83" i="12" s="1"/>
  <c r="CF84" i="12" s="1"/>
  <c r="CF85" i="12" s="1"/>
  <c r="CF86" i="12" s="1"/>
  <c r="CF87" i="12" s="1"/>
  <c r="CF88" i="12" s="1"/>
  <c r="CF89" i="12" s="1"/>
  <c r="CF90" i="12" s="1"/>
  <c r="CF91" i="12" s="1"/>
  <c r="CF92" i="12" s="1"/>
  <c r="CF93" i="12" s="1"/>
  <c r="CF94" i="12" s="1"/>
  <c r="CF95" i="12" s="1"/>
  <c r="CF96" i="12" s="1"/>
  <c r="CF97" i="12" s="1"/>
  <c r="CF99" i="12" s="1"/>
  <c r="CF100" i="12" s="1"/>
  <c r="CF101" i="12" s="1"/>
  <c r="CF102" i="12" s="1"/>
  <c r="CF103" i="12" s="1"/>
  <c r="CF104" i="12" s="1"/>
  <c r="CF105" i="12" s="1"/>
  <c r="CF106" i="12" s="1"/>
  <c r="CF107" i="12" s="1"/>
  <c r="CF108" i="12" s="1"/>
  <c r="CF109" i="12" s="1"/>
  <c r="CF110" i="12" s="1"/>
  <c r="CF111" i="12" s="1"/>
  <c r="CF112" i="12" s="1"/>
  <c r="CF113" i="12" s="1"/>
  <c r="CF114" i="12" s="1"/>
  <c r="CF115" i="12" s="1"/>
  <c r="CF116" i="12" s="1"/>
  <c r="CF117" i="12" s="1"/>
  <c r="CF118" i="12" s="1"/>
  <c r="CF119" i="12" s="1"/>
  <c r="CF120" i="12" s="1"/>
  <c r="CF121" i="12" s="1"/>
  <c r="CF122" i="12" s="1"/>
  <c r="CF123" i="12" s="1"/>
  <c r="CF124" i="12" s="1"/>
  <c r="CF125" i="12" s="1"/>
  <c r="CF126" i="12" s="1"/>
  <c r="CF127" i="12" s="1"/>
  <c r="CF128" i="12" s="1"/>
  <c r="CF129" i="12" s="1"/>
  <c r="CF130" i="12" s="1"/>
  <c r="CF131" i="12" s="1"/>
  <c r="CF132" i="12" s="1"/>
  <c r="CF133" i="12" s="1"/>
  <c r="CF134" i="12" s="1"/>
  <c r="CF135" i="12" s="1"/>
  <c r="CF136" i="12" s="1"/>
  <c r="CF137" i="12" s="1"/>
  <c r="CF138" i="12" s="1"/>
  <c r="CF139" i="12" s="1"/>
  <c r="CF140" i="12" s="1"/>
  <c r="CF141" i="12" s="1"/>
  <c r="CF142" i="12" s="1"/>
  <c r="CF143" i="12" s="1"/>
  <c r="CF144" i="12" s="1"/>
  <c r="CF145" i="12" s="1"/>
  <c r="CF146" i="12" s="1"/>
  <c r="CF147" i="12" s="1"/>
  <c r="CF148" i="12" s="1"/>
  <c r="CF149" i="12" s="1"/>
  <c r="CF150" i="12" s="1"/>
  <c r="CF151" i="12" s="1"/>
  <c r="CF152" i="12" s="1"/>
  <c r="CF153" i="12" s="1"/>
  <c r="CF154" i="12" s="1"/>
  <c r="CF155" i="12" s="1"/>
  <c r="CF156" i="12" s="1"/>
  <c r="CF157" i="12" s="1"/>
  <c r="CF158" i="12" s="1"/>
  <c r="CF159" i="12" s="1"/>
  <c r="CF160" i="12" s="1"/>
  <c r="CF161" i="12" s="1"/>
  <c r="CF162" i="12" s="1"/>
  <c r="CF163" i="12" s="1"/>
  <c r="CF164" i="12" s="1"/>
  <c r="CF165" i="12" s="1"/>
  <c r="CF166" i="12" s="1"/>
  <c r="CF167" i="12" s="1"/>
  <c r="CF168" i="12" s="1"/>
  <c r="CF169" i="12" s="1"/>
  <c r="CF170" i="12" s="1"/>
  <c r="CF171" i="12" s="1"/>
  <c r="CF172" i="12" s="1"/>
  <c r="CF173" i="12" s="1"/>
  <c r="CF174" i="12" s="1"/>
  <c r="CF175" i="12" s="1"/>
  <c r="CF176" i="12" s="1"/>
  <c r="CF177" i="12" s="1"/>
  <c r="CF178" i="12" s="1"/>
  <c r="CF179" i="12" s="1"/>
  <c r="CF180" i="12" s="1"/>
  <c r="CF181" i="12" s="1"/>
  <c r="CF182" i="12" s="1"/>
  <c r="CF183" i="12" s="1"/>
  <c r="CF184" i="12" s="1"/>
  <c r="CF185" i="12" s="1"/>
  <c r="CF186" i="12" s="1"/>
  <c r="CF187" i="12" s="1"/>
  <c r="CF188" i="12" s="1"/>
  <c r="CF189" i="12" s="1"/>
  <c r="CF190" i="12" s="1"/>
  <c r="CF191" i="12" s="1"/>
  <c r="CF192" i="12" s="1"/>
  <c r="CF193" i="12" s="1"/>
  <c r="CF194" i="12" s="1"/>
  <c r="CF195" i="12" s="1"/>
  <c r="CF196" i="12" s="1"/>
  <c r="CF197" i="12" s="1"/>
  <c r="CF198" i="12" s="1"/>
  <c r="CF199" i="12" s="1"/>
  <c r="CF200" i="12" s="1"/>
  <c r="CF201" i="12" s="1"/>
  <c r="CF202" i="12" s="1"/>
  <c r="CF203" i="12" s="1"/>
  <c r="CF204" i="12" s="1"/>
  <c r="CF205" i="12" s="1"/>
  <c r="CF206" i="12" s="1"/>
  <c r="CF207" i="12" s="1"/>
  <c r="CF208" i="12" s="1"/>
  <c r="CF209" i="12" s="1"/>
  <c r="CF210" i="12" s="1"/>
  <c r="CF211" i="12" s="1"/>
  <c r="CF212" i="12" s="1"/>
  <c r="CF213" i="12" s="1"/>
  <c r="CF214" i="12" s="1"/>
  <c r="CF215" i="12" s="1"/>
  <c r="CF216" i="12" s="1"/>
  <c r="CF217" i="12" s="1"/>
  <c r="CF218" i="12" s="1"/>
  <c r="CF219" i="12" s="1"/>
  <c r="CF220" i="12" s="1"/>
  <c r="CF221" i="12" s="1"/>
  <c r="CF222" i="12" s="1"/>
  <c r="CF223" i="12" s="1"/>
  <c r="CF224" i="12" s="1"/>
  <c r="CF225" i="12" s="1"/>
  <c r="CF226" i="12" s="1"/>
  <c r="CF227" i="12" s="1"/>
  <c r="CF228" i="12" s="1"/>
  <c r="CF229" i="12" s="1"/>
  <c r="CF230" i="12" s="1"/>
  <c r="CF231" i="12" s="1"/>
  <c r="CF232" i="12" s="1"/>
  <c r="CF233" i="12" s="1"/>
  <c r="CF234" i="12" s="1"/>
  <c r="CF235" i="12" s="1"/>
  <c r="CF236" i="12" s="1"/>
  <c r="CF237" i="12" s="1"/>
  <c r="CF238" i="12" s="1"/>
  <c r="CF239" i="12" s="1"/>
  <c r="CF240" i="12" s="1"/>
  <c r="CF241" i="12" s="1"/>
  <c r="CF242" i="12" s="1"/>
  <c r="CF243" i="12" s="1"/>
  <c r="CF244" i="12" s="1"/>
  <c r="CF245" i="12" s="1"/>
  <c r="CF246" i="12" s="1"/>
  <c r="CF247" i="12" s="1"/>
  <c r="CF248" i="12" s="1"/>
  <c r="CF249" i="12" s="1"/>
  <c r="CF250" i="12" s="1"/>
  <c r="CF251" i="12" s="1"/>
  <c r="CF252" i="12" s="1"/>
  <c r="CF253" i="12" s="1"/>
  <c r="CF254" i="12" s="1"/>
  <c r="CF255" i="12" s="1"/>
  <c r="CF256" i="12" s="1"/>
  <c r="CF257" i="12" s="1"/>
  <c r="CF258" i="12" s="1"/>
  <c r="CF259" i="12" s="1"/>
  <c r="CF260" i="12" s="1"/>
  <c r="CF261" i="12" s="1"/>
  <c r="CF262" i="12" s="1"/>
  <c r="CF263" i="12" s="1"/>
  <c r="CF264" i="12" s="1"/>
  <c r="CF265" i="12" s="1"/>
  <c r="CF266" i="12" s="1"/>
  <c r="CF267" i="12" s="1"/>
  <c r="CF268" i="12" s="1"/>
  <c r="CF269" i="12" s="1"/>
  <c r="CF270" i="12" s="1"/>
  <c r="CF271" i="12" s="1"/>
  <c r="CF272" i="12" s="1"/>
  <c r="CF273" i="12" s="1"/>
  <c r="CF274" i="12" s="1"/>
  <c r="CF275" i="12" s="1"/>
  <c r="CF276" i="12" s="1"/>
  <c r="CF277" i="12" s="1"/>
  <c r="CF278" i="12" s="1"/>
  <c r="CF279" i="12" s="1"/>
  <c r="CF280" i="12" s="1"/>
  <c r="CF281" i="12" s="1"/>
  <c r="CF282" i="12" s="1"/>
  <c r="CF283" i="12" s="1"/>
  <c r="CF284" i="12" s="1"/>
  <c r="CF285" i="12" s="1"/>
  <c r="CF286" i="12" s="1"/>
  <c r="CF287" i="12" s="1"/>
  <c r="CF288" i="12" s="1"/>
  <c r="CF289" i="12" s="1"/>
  <c r="CF290" i="12" s="1"/>
  <c r="CF291" i="12" s="1"/>
  <c r="CF292" i="12" s="1"/>
  <c r="CF293" i="12" s="1"/>
  <c r="CF294" i="12" s="1"/>
  <c r="CF295" i="12" s="1"/>
  <c r="CF296" i="12" s="1"/>
  <c r="CF297" i="12" s="1"/>
  <c r="CF298" i="12" s="1"/>
  <c r="CF299" i="12" s="1"/>
  <c r="CF300" i="12" s="1"/>
  <c r="CF301" i="12" s="1"/>
  <c r="CF302" i="12" s="1"/>
  <c r="CF303" i="12" s="1"/>
  <c r="CF304" i="12" s="1"/>
  <c r="CF305" i="12" s="1"/>
  <c r="CF306" i="12" s="1"/>
  <c r="CF307" i="12" s="1"/>
  <c r="CF308" i="12" s="1"/>
  <c r="CF309" i="12" s="1"/>
  <c r="CF310" i="12" s="1"/>
  <c r="CF311" i="12" s="1"/>
  <c r="CF312" i="12" s="1"/>
  <c r="CF313" i="12" s="1"/>
  <c r="CF314" i="12" s="1"/>
  <c r="CF315" i="12" s="1"/>
  <c r="CF316" i="12" s="1"/>
  <c r="CF317" i="12" s="1"/>
  <c r="CF318" i="12" s="1"/>
  <c r="CF319" i="12" s="1"/>
  <c r="CF320" i="12" s="1"/>
  <c r="CF321" i="12" s="1"/>
  <c r="CF322" i="12" s="1"/>
  <c r="CF323" i="12" s="1"/>
  <c r="CF324" i="12" s="1"/>
  <c r="CF325" i="12" s="1"/>
  <c r="CF326" i="12" s="1"/>
  <c r="CF327" i="12" s="1"/>
  <c r="CF328" i="12" s="1"/>
  <c r="CF329" i="12" s="1"/>
  <c r="CF330" i="12" s="1"/>
  <c r="CF331" i="12" s="1"/>
  <c r="CF332" i="12" s="1"/>
  <c r="CF333" i="12" s="1"/>
  <c r="CF334" i="12" s="1"/>
  <c r="CF335" i="12" s="1"/>
  <c r="CF336" i="12" s="1"/>
  <c r="CF337" i="12" s="1"/>
  <c r="CF338" i="12" s="1"/>
  <c r="CF339" i="12" s="1"/>
  <c r="CF340" i="12" s="1"/>
  <c r="CF341" i="12" s="1"/>
  <c r="CF342" i="12" s="1"/>
  <c r="CF343" i="12" s="1"/>
  <c r="CF344" i="12" s="1"/>
  <c r="CF345" i="12" s="1"/>
  <c r="CF346" i="12" s="1"/>
  <c r="CF347" i="12" s="1"/>
  <c r="CF348" i="12" s="1"/>
  <c r="CF349" i="12" s="1"/>
  <c r="CF350" i="12" s="1"/>
  <c r="CF351" i="12" s="1"/>
  <c r="CF352" i="12" s="1"/>
  <c r="CF353" i="12" s="1"/>
  <c r="CF354" i="12" s="1"/>
  <c r="CF355" i="12" s="1"/>
  <c r="CF356" i="12" s="1"/>
  <c r="CF357" i="12" s="1"/>
  <c r="CF358" i="12" s="1"/>
  <c r="CF359" i="12" s="1"/>
  <c r="CF360" i="12" s="1"/>
  <c r="CF361" i="12" s="1"/>
  <c r="CF362" i="12" s="1"/>
  <c r="CF363" i="12" s="1"/>
  <c r="CF364" i="12" s="1"/>
  <c r="CF365" i="12" s="1"/>
  <c r="CF366" i="12" s="1"/>
  <c r="CF367" i="12" s="1"/>
  <c r="CF368" i="12" s="1"/>
  <c r="CF369" i="12" s="1"/>
  <c r="CF370" i="12" s="1"/>
  <c r="CF371" i="12" s="1"/>
  <c r="CF372" i="12" s="1"/>
  <c r="CF373" i="12" s="1"/>
  <c r="CF374" i="12" s="1"/>
  <c r="CF375" i="12" s="1"/>
  <c r="CF376" i="12" s="1"/>
  <c r="CF377" i="12" s="1"/>
  <c r="CF378" i="12" s="1"/>
  <c r="CF379" i="12" s="1"/>
  <c r="CF380" i="12" s="1"/>
  <c r="CF381" i="12" s="1"/>
  <c r="CF382" i="12" s="1"/>
  <c r="CF383" i="12" s="1"/>
  <c r="CF384" i="12" s="1"/>
  <c r="CF385" i="12" s="1"/>
  <c r="CF386" i="12" s="1"/>
  <c r="CF387" i="12" s="1"/>
  <c r="CF388" i="12" s="1"/>
  <c r="CF389" i="12" s="1"/>
  <c r="CF390" i="12" s="1"/>
  <c r="CF391" i="12" s="1"/>
  <c r="CF392" i="12" s="1"/>
  <c r="CF393" i="12" s="1"/>
  <c r="CF394" i="12" s="1"/>
  <c r="CF395" i="12" s="1"/>
  <c r="CF396" i="12" s="1"/>
  <c r="CF397" i="12" s="1"/>
  <c r="CF398" i="12" s="1"/>
  <c r="CF399" i="12" s="1"/>
  <c r="CF400" i="12" s="1"/>
  <c r="CF401" i="12" s="1"/>
  <c r="CF402" i="12" s="1"/>
  <c r="CI4" i="12"/>
  <c r="CH4" i="12" s="1"/>
  <c r="CG5" i="12" s="1"/>
  <c r="BZ381" i="12"/>
  <c r="CA336" i="12"/>
  <c r="CA252" i="12"/>
  <c r="BZ337" i="12"/>
  <c r="CA265" i="12"/>
  <c r="CA222" i="12"/>
  <c r="CA161" i="12"/>
  <c r="CA103" i="12"/>
  <c r="BA408" i="12"/>
  <c r="BA407" i="12"/>
  <c r="BA406" i="12"/>
  <c r="BG331" i="12"/>
  <c r="BG330" i="12"/>
  <c r="BG252" i="12"/>
  <c r="BG222" i="12"/>
  <c r="BG161" i="12"/>
  <c r="BB147" i="12"/>
  <c r="BB148" i="12" s="1"/>
  <c r="BB149" i="12" s="1"/>
  <c r="BB150" i="12" s="1"/>
  <c r="BB151" i="12" s="1"/>
  <c r="BB152" i="12" s="1"/>
  <c r="BB153" i="12" s="1"/>
  <c r="BB154" i="12" s="1"/>
  <c r="BB155" i="12" s="1"/>
  <c r="BB156" i="12" s="1"/>
  <c r="BB157" i="12" s="1"/>
  <c r="BB158" i="12" s="1"/>
  <c r="BB159" i="12" s="1"/>
  <c r="BB160" i="12" s="1"/>
  <c r="BB161" i="12" s="1"/>
  <c r="BB162" i="12" s="1"/>
  <c r="BB163" i="12" s="1"/>
  <c r="BB164" i="12" s="1"/>
  <c r="BB165" i="12" s="1"/>
  <c r="BB166" i="12" s="1"/>
  <c r="BB167" i="12" s="1"/>
  <c r="BB168" i="12" s="1"/>
  <c r="BB169" i="12" s="1"/>
  <c r="BB170" i="12" s="1"/>
  <c r="BB171" i="12" s="1"/>
  <c r="BB172" i="12" s="1"/>
  <c r="BB173" i="12" s="1"/>
  <c r="BB174" i="12" s="1"/>
  <c r="BB175" i="12" s="1"/>
  <c r="BB176" i="12" s="1"/>
  <c r="BB177" i="12" s="1"/>
  <c r="BB178" i="12" s="1"/>
  <c r="BB179" i="12" s="1"/>
  <c r="BB180" i="12" s="1"/>
  <c r="BB181" i="12" s="1"/>
  <c r="BB182" i="12" s="1"/>
  <c r="BB183" i="12" s="1"/>
  <c r="BB184" i="12" s="1"/>
  <c r="BB185" i="12" s="1"/>
  <c r="BB186" i="12" s="1"/>
  <c r="BB187" i="12" s="1"/>
  <c r="BB188" i="12" s="1"/>
  <c r="BB189" i="12" s="1"/>
  <c r="BB190" i="12" s="1"/>
  <c r="BB191" i="12" s="1"/>
  <c r="BB192" i="12" s="1"/>
  <c r="BB193" i="12" s="1"/>
  <c r="BB194" i="12" s="1"/>
  <c r="BB195" i="12" s="1"/>
  <c r="BB196" i="12" s="1"/>
  <c r="BB197" i="12" s="1"/>
  <c r="BB198" i="12" s="1"/>
  <c r="BB199" i="12" s="1"/>
  <c r="BB200" i="12" s="1"/>
  <c r="BB201" i="12" s="1"/>
  <c r="BB202" i="12" s="1"/>
  <c r="BB203" i="12" s="1"/>
  <c r="BB204" i="12" s="1"/>
  <c r="BB205" i="12" s="1"/>
  <c r="BB206" i="12" s="1"/>
  <c r="BB207" i="12" s="1"/>
  <c r="BB208" i="12" s="1"/>
  <c r="BB209" i="12" s="1"/>
  <c r="BB210" i="12" s="1"/>
  <c r="BB211" i="12" s="1"/>
  <c r="BB212" i="12" s="1"/>
  <c r="BB213" i="12" s="1"/>
  <c r="BB214" i="12" s="1"/>
  <c r="BB215" i="12" s="1"/>
  <c r="BB216" i="12" s="1"/>
  <c r="BB217" i="12" s="1"/>
  <c r="BB218" i="12" s="1"/>
  <c r="BB219" i="12" s="1"/>
  <c r="BB220" i="12" s="1"/>
  <c r="BB221" i="12" s="1"/>
  <c r="BB222" i="12" s="1"/>
  <c r="BB223" i="12" s="1"/>
  <c r="BB224" i="12" s="1"/>
  <c r="BB225" i="12" s="1"/>
  <c r="BB226" i="12" s="1"/>
  <c r="BB227" i="12" s="1"/>
  <c r="BB228" i="12" s="1"/>
  <c r="BB229" i="12" s="1"/>
  <c r="BB230" i="12" s="1"/>
  <c r="BB231" i="12" s="1"/>
  <c r="BB232" i="12" s="1"/>
  <c r="BB233" i="12" s="1"/>
  <c r="BB234" i="12" s="1"/>
  <c r="BB235" i="12" s="1"/>
  <c r="BB236" i="12" s="1"/>
  <c r="BB237" i="12" s="1"/>
  <c r="BB238" i="12" s="1"/>
  <c r="BB239" i="12" s="1"/>
  <c r="BB240" i="12" s="1"/>
  <c r="BB241" i="12" s="1"/>
  <c r="BB242" i="12" s="1"/>
  <c r="BB243" i="12" s="1"/>
  <c r="BB244" i="12" s="1"/>
  <c r="BB245" i="12" s="1"/>
  <c r="BB246" i="12" s="1"/>
  <c r="BB247" i="12" s="1"/>
  <c r="BB248" i="12" s="1"/>
  <c r="BB249" i="12" s="1"/>
  <c r="BB250" i="12" s="1"/>
  <c r="BB251" i="12" s="1"/>
  <c r="BB252" i="12" s="1"/>
  <c r="BB253" i="12" s="1"/>
  <c r="BB254" i="12" s="1"/>
  <c r="BB255" i="12" s="1"/>
  <c r="BB256" i="12" s="1"/>
  <c r="BB257" i="12" s="1"/>
  <c r="BB258" i="12" s="1"/>
  <c r="BB259" i="12" s="1"/>
  <c r="BB260" i="12" s="1"/>
  <c r="BB261" i="12" s="1"/>
  <c r="BB262" i="12" s="1"/>
  <c r="BB263" i="12" s="1"/>
  <c r="BB264" i="12" s="1"/>
  <c r="BB265" i="12" s="1"/>
  <c r="BB266" i="12" s="1"/>
  <c r="BB267" i="12" s="1"/>
  <c r="BB268" i="12" s="1"/>
  <c r="BB269" i="12" s="1"/>
  <c r="BB270" i="12" s="1"/>
  <c r="BB271" i="12" s="1"/>
  <c r="BB272" i="12" s="1"/>
  <c r="BB273" i="12" s="1"/>
  <c r="BB274" i="12" s="1"/>
  <c r="BB275" i="12" s="1"/>
  <c r="BB276" i="12" s="1"/>
  <c r="BB277" i="12" s="1"/>
  <c r="BB278" i="12" s="1"/>
  <c r="BB279" i="12" s="1"/>
  <c r="BB280" i="12" s="1"/>
  <c r="BB281" i="12" s="1"/>
  <c r="BB282" i="12" s="1"/>
  <c r="BB283" i="12" s="1"/>
  <c r="BB284" i="12" s="1"/>
  <c r="BB285" i="12" s="1"/>
  <c r="BB286" i="12" s="1"/>
  <c r="BB287" i="12" s="1"/>
  <c r="BB288" i="12" s="1"/>
  <c r="BB289" i="12" s="1"/>
  <c r="BB290" i="12" s="1"/>
  <c r="BB291" i="12" s="1"/>
  <c r="BB292" i="12" s="1"/>
  <c r="BB293" i="12" s="1"/>
  <c r="BB294" i="12" s="1"/>
  <c r="BB295" i="12" s="1"/>
  <c r="BB296" i="12" s="1"/>
  <c r="BB297" i="12" s="1"/>
  <c r="BB298" i="12" s="1"/>
  <c r="BB299" i="12" s="1"/>
  <c r="BB300" i="12" s="1"/>
  <c r="BB301" i="12" s="1"/>
  <c r="BB302" i="12" s="1"/>
  <c r="BB303" i="12" s="1"/>
  <c r="BB304" i="12" s="1"/>
  <c r="BB305" i="12" s="1"/>
  <c r="BB306" i="12" s="1"/>
  <c r="BB307" i="12" s="1"/>
  <c r="BB308" i="12" s="1"/>
  <c r="BB309" i="12" s="1"/>
  <c r="BB310" i="12" s="1"/>
  <c r="BB311" i="12" s="1"/>
  <c r="BB312" i="12" s="1"/>
  <c r="BB313" i="12" s="1"/>
  <c r="BB314" i="12" s="1"/>
  <c r="BB315" i="12" s="1"/>
  <c r="BB316" i="12" s="1"/>
  <c r="BB317" i="12" s="1"/>
  <c r="BB318" i="12" s="1"/>
  <c r="BB319" i="12" s="1"/>
  <c r="BB320" i="12" s="1"/>
  <c r="BB321" i="12" s="1"/>
  <c r="BB322" i="12" s="1"/>
  <c r="BB323" i="12" s="1"/>
  <c r="BB324" i="12" s="1"/>
  <c r="BB325" i="12" s="1"/>
  <c r="BB326" i="12" s="1"/>
  <c r="BB327" i="12" s="1"/>
  <c r="BB328" i="12" s="1"/>
  <c r="BB329" i="12" s="1"/>
  <c r="BB330" i="12" s="1"/>
  <c r="BB331" i="12" s="1"/>
  <c r="BB332" i="12" s="1"/>
  <c r="BB333" i="12" s="1"/>
  <c r="BB334" i="12" s="1"/>
  <c r="BB335" i="12" s="1"/>
  <c r="BB336" i="12" s="1"/>
  <c r="BB337" i="12" s="1"/>
  <c r="BB338" i="12" s="1"/>
  <c r="BB339" i="12" s="1"/>
  <c r="BB340" i="12" s="1"/>
  <c r="BB341" i="12" s="1"/>
  <c r="BB342" i="12" s="1"/>
  <c r="BB343" i="12" s="1"/>
  <c r="BB344" i="12" s="1"/>
  <c r="BB345" i="12" s="1"/>
  <c r="BB346" i="12" s="1"/>
  <c r="BB347" i="12" s="1"/>
  <c r="BB348" i="12" s="1"/>
  <c r="BB349" i="12" s="1"/>
  <c r="BB350" i="12" s="1"/>
  <c r="BB351" i="12" s="1"/>
  <c r="BB352" i="12" s="1"/>
  <c r="BB353" i="12" s="1"/>
  <c r="BB354" i="12" s="1"/>
  <c r="BB355" i="12" s="1"/>
  <c r="BB356" i="12" s="1"/>
  <c r="BB357" i="12" s="1"/>
  <c r="BB358" i="12" s="1"/>
  <c r="BB359" i="12" s="1"/>
  <c r="BB360" i="12" s="1"/>
  <c r="BB361" i="12" s="1"/>
  <c r="BB362" i="12" s="1"/>
  <c r="BB363" i="12" s="1"/>
  <c r="BB364" i="12" s="1"/>
  <c r="BB365" i="12" s="1"/>
  <c r="BB366" i="12" s="1"/>
  <c r="BB367" i="12" s="1"/>
  <c r="BB368" i="12" s="1"/>
  <c r="BB369" i="12" s="1"/>
  <c r="BB370" i="12" s="1"/>
  <c r="BB371" i="12" s="1"/>
  <c r="BB372" i="12" s="1"/>
  <c r="BB373" i="12" s="1"/>
  <c r="BB374" i="12" s="1"/>
  <c r="BB375" i="12" s="1"/>
  <c r="BB376" i="12" s="1"/>
  <c r="BB377" i="12" s="1"/>
  <c r="BB378" i="12" s="1"/>
  <c r="BB379" i="12" s="1"/>
  <c r="BB380" i="12" s="1"/>
  <c r="BB381" i="12" s="1"/>
  <c r="BB382" i="12" s="1"/>
  <c r="BB383" i="12" s="1"/>
  <c r="BB384" i="12" s="1"/>
  <c r="BB385" i="12" s="1"/>
  <c r="BB386" i="12" s="1"/>
  <c r="BB387" i="12" s="1"/>
  <c r="BB388" i="12" s="1"/>
  <c r="BB389" i="12" s="1"/>
  <c r="BB390" i="12" s="1"/>
  <c r="BB391" i="12" s="1"/>
  <c r="BB392" i="12" s="1"/>
  <c r="BB393" i="12" s="1"/>
  <c r="BB394" i="12" s="1"/>
  <c r="BB395" i="12" s="1"/>
  <c r="BB396" i="12" s="1"/>
  <c r="BB397" i="12" s="1"/>
  <c r="BB398" i="12" s="1"/>
  <c r="BB399" i="12" s="1"/>
  <c r="BB400" i="12" s="1"/>
  <c r="BG103" i="12"/>
  <c r="BB103" i="12"/>
  <c r="BB104" i="12" s="1"/>
  <c r="BB105" i="12" s="1"/>
  <c r="BB106" i="12" s="1"/>
  <c r="BB107" i="12" s="1"/>
  <c r="BB108" i="12" s="1"/>
  <c r="BB109" i="12" s="1"/>
  <c r="BB110" i="12" s="1"/>
  <c r="BB111" i="12" s="1"/>
  <c r="BB112" i="12" s="1"/>
  <c r="BB113" i="12" s="1"/>
  <c r="BB114" i="12" s="1"/>
  <c r="BB115" i="12" s="1"/>
  <c r="BB116" i="12" s="1"/>
  <c r="BB117" i="12" s="1"/>
  <c r="BB118" i="12" s="1"/>
  <c r="BB119" i="12" s="1"/>
  <c r="BB120" i="12" s="1"/>
  <c r="BB121" i="12" s="1"/>
  <c r="BB122" i="12" s="1"/>
  <c r="BB123" i="12" s="1"/>
  <c r="BB124" i="12" s="1"/>
  <c r="BB125" i="12" s="1"/>
  <c r="BB126" i="12" s="1"/>
  <c r="BB127" i="12" s="1"/>
  <c r="BB128" i="12" s="1"/>
  <c r="BB129" i="12" s="1"/>
  <c r="BB130" i="12" s="1"/>
  <c r="BB131" i="12" s="1"/>
  <c r="BB132" i="12" s="1"/>
  <c r="BB133" i="12" s="1"/>
  <c r="BB134" i="12" s="1"/>
  <c r="BB135" i="12" s="1"/>
  <c r="BB136" i="12" s="1"/>
  <c r="BB137" i="12" s="1"/>
  <c r="BB138" i="12" s="1"/>
  <c r="BB139" i="12" s="1"/>
  <c r="BB140" i="12" s="1"/>
  <c r="BB141" i="12" s="1"/>
  <c r="BB142" i="12" s="1"/>
  <c r="BB143" i="12" s="1"/>
  <c r="BB144" i="12" s="1"/>
  <c r="BB145" i="12" s="1"/>
  <c r="BB61" i="12"/>
  <c r="BB62" i="12" s="1"/>
  <c r="BB63" i="12" s="1"/>
  <c r="BB64" i="12" s="1"/>
  <c r="BB65" i="12" s="1"/>
  <c r="BB66" i="12" s="1"/>
  <c r="BB67" i="12" s="1"/>
  <c r="BB68" i="12" s="1"/>
  <c r="BB69" i="12" s="1"/>
  <c r="BB70" i="12" s="1"/>
  <c r="BB71" i="12" s="1"/>
  <c r="BB72" i="12" s="1"/>
  <c r="BB73" i="12" s="1"/>
  <c r="BB74" i="12" s="1"/>
  <c r="BB75" i="12" s="1"/>
  <c r="BB76" i="12" s="1"/>
  <c r="BB77" i="12" s="1"/>
  <c r="BB78" i="12" s="1"/>
  <c r="BB79" i="12" s="1"/>
  <c r="BB80" i="12" s="1"/>
  <c r="BB81" i="12" s="1"/>
  <c r="BB82" i="12" s="1"/>
  <c r="BB83" i="12" s="1"/>
  <c r="BB84" i="12" s="1"/>
  <c r="BB85" i="12" s="1"/>
  <c r="BB86" i="12" s="1"/>
  <c r="BB87" i="12" s="1"/>
  <c r="BB88" i="12" s="1"/>
  <c r="BB89" i="12" s="1"/>
  <c r="BB90" i="12" s="1"/>
  <c r="BB91" i="12" s="1"/>
  <c r="BB92" i="12" s="1"/>
  <c r="BB93" i="12" s="1"/>
  <c r="BB94" i="12" s="1"/>
  <c r="BB95" i="12" s="1"/>
  <c r="BB96" i="12" s="1"/>
  <c r="BB97" i="12" s="1"/>
  <c r="BB98" i="12" s="1"/>
  <c r="BB99" i="12" s="1"/>
  <c r="BB100" i="12" s="1"/>
  <c r="BB101" i="12" s="1"/>
  <c r="BB39" i="12"/>
  <c r="BB40" i="12" s="1"/>
  <c r="BB41" i="12" s="1"/>
  <c r="BB42" i="12" s="1"/>
  <c r="BB43" i="12" s="1"/>
  <c r="BB44" i="12" s="1"/>
  <c r="BB45" i="12" s="1"/>
  <c r="BB46" i="12" s="1"/>
  <c r="BB47" i="12" s="1"/>
  <c r="BB48" i="12" s="1"/>
  <c r="BB49" i="12" s="1"/>
  <c r="BB50" i="12" s="1"/>
  <c r="BB51" i="12" s="1"/>
  <c r="BB52" i="12" s="1"/>
  <c r="BB53" i="12" s="1"/>
  <c r="BB54" i="12" s="1"/>
  <c r="BB55" i="12" s="1"/>
  <c r="BB56" i="12" s="1"/>
  <c r="BB57" i="12" s="1"/>
  <c r="BB58" i="12" s="1"/>
  <c r="BB59" i="12" s="1"/>
  <c r="BB20" i="12"/>
  <c r="BB21" i="12" s="1"/>
  <c r="BB22" i="12" s="1"/>
  <c r="BB23" i="12" s="1"/>
  <c r="BB24" i="12" s="1"/>
  <c r="BB25" i="12" s="1"/>
  <c r="BB26" i="12" s="1"/>
  <c r="BB27" i="12" s="1"/>
  <c r="BB28" i="12" s="1"/>
  <c r="BB29" i="12" s="1"/>
  <c r="BB30" i="12" s="1"/>
  <c r="BB31" i="12" s="1"/>
  <c r="BB32" i="12" s="1"/>
  <c r="BB33" i="12" s="1"/>
  <c r="BB34" i="12" s="1"/>
  <c r="BB35" i="12" s="1"/>
  <c r="BB36" i="12" s="1"/>
  <c r="BB37" i="12" s="1"/>
  <c r="BB5" i="12"/>
  <c r="BB6" i="12" s="1"/>
  <c r="BB7" i="12" s="1"/>
  <c r="BB8" i="12" s="1"/>
  <c r="BB9" i="12" s="1"/>
  <c r="BB10" i="12" s="1"/>
  <c r="BB11" i="12" s="1"/>
  <c r="BB12" i="12" s="1"/>
  <c r="BB13" i="12" s="1"/>
  <c r="BB14" i="12" s="1"/>
  <c r="BB15" i="12" s="1"/>
  <c r="BB16" i="12" s="1"/>
  <c r="BB17" i="12" s="1"/>
  <c r="BB18" i="12" s="1"/>
  <c r="BE4" i="12"/>
  <c r="BD4" i="12" s="1"/>
  <c r="BC5" i="12" s="1"/>
  <c r="BP382" i="12"/>
  <c r="AL383" i="12"/>
  <c r="AB385" i="12"/>
  <c r="S320" i="12"/>
  <c r="S235" i="12"/>
  <c r="S321" i="12"/>
  <c r="S205" i="12"/>
  <c r="S139" i="12"/>
  <c r="S103" i="12"/>
  <c r="M408" i="12"/>
  <c r="M407" i="12"/>
  <c r="M406" i="12"/>
  <c r="N103" i="12"/>
  <c r="N104" i="12" s="1"/>
  <c r="N105" i="12" s="1"/>
  <c r="N106" i="12" s="1"/>
  <c r="N107" i="12" s="1"/>
  <c r="N108" i="12" s="1"/>
  <c r="N109" i="12" s="1"/>
  <c r="N110" i="12" s="1"/>
  <c r="N111" i="12" s="1"/>
  <c r="N112" i="12" s="1"/>
  <c r="N113" i="12" s="1"/>
  <c r="N114" i="12" s="1"/>
  <c r="N115" i="12" s="1"/>
  <c r="N116" i="12" s="1"/>
  <c r="N117" i="12" s="1"/>
  <c r="N118" i="12" s="1"/>
  <c r="N119" i="12" s="1"/>
  <c r="N120" i="12" s="1"/>
  <c r="N121" i="12" s="1"/>
  <c r="N122" i="12" s="1"/>
  <c r="N123" i="12" s="1"/>
  <c r="N124" i="12" s="1"/>
  <c r="N125" i="12" s="1"/>
  <c r="N126" i="12" s="1"/>
  <c r="N127" i="12" s="1"/>
  <c r="N128" i="12" s="1"/>
  <c r="N129" i="12" s="1"/>
  <c r="N130" i="12" s="1"/>
  <c r="N131" i="12" s="1"/>
  <c r="N132" i="12" s="1"/>
  <c r="N133" i="12" s="1"/>
  <c r="N134" i="12" s="1"/>
  <c r="N135" i="12" s="1"/>
  <c r="N136" i="12" s="1"/>
  <c r="N137" i="12" s="1"/>
  <c r="N138" i="12" s="1"/>
  <c r="N139" i="12" s="1"/>
  <c r="N140" i="12" s="1"/>
  <c r="N141" i="12" s="1"/>
  <c r="N142" i="12" s="1"/>
  <c r="N143" i="12" s="1"/>
  <c r="N144" i="12" s="1"/>
  <c r="N145" i="12" s="1"/>
  <c r="N146" i="12" s="1"/>
  <c r="N147" i="12" s="1"/>
  <c r="N148" i="12" s="1"/>
  <c r="N149" i="12" s="1"/>
  <c r="N150" i="12" s="1"/>
  <c r="N151" i="12" s="1"/>
  <c r="N152" i="12" s="1"/>
  <c r="N153" i="12" s="1"/>
  <c r="N154" i="12" s="1"/>
  <c r="N155" i="12" s="1"/>
  <c r="N156" i="12" s="1"/>
  <c r="N157" i="12" s="1"/>
  <c r="N158" i="12" s="1"/>
  <c r="N159" i="12" s="1"/>
  <c r="N160" i="12" s="1"/>
  <c r="N161" i="12" s="1"/>
  <c r="N162" i="12" s="1"/>
  <c r="N163" i="12" s="1"/>
  <c r="N164" i="12" s="1"/>
  <c r="N165" i="12" s="1"/>
  <c r="N166" i="12" s="1"/>
  <c r="N167" i="12" s="1"/>
  <c r="N168" i="12" s="1"/>
  <c r="N169" i="12" s="1"/>
  <c r="N170" i="12" s="1"/>
  <c r="N171" i="12" s="1"/>
  <c r="N172" i="12" s="1"/>
  <c r="N173" i="12" s="1"/>
  <c r="N174" i="12" s="1"/>
  <c r="N175" i="12" s="1"/>
  <c r="N176" i="12" s="1"/>
  <c r="N177" i="12" s="1"/>
  <c r="N178" i="12" s="1"/>
  <c r="N179" i="12" s="1"/>
  <c r="N180" i="12" s="1"/>
  <c r="N181" i="12" s="1"/>
  <c r="N182" i="12" s="1"/>
  <c r="N183" i="12" s="1"/>
  <c r="N184" i="12" s="1"/>
  <c r="N185" i="12" s="1"/>
  <c r="N186" i="12" s="1"/>
  <c r="N187" i="12" s="1"/>
  <c r="N188" i="12" s="1"/>
  <c r="N189" i="12" s="1"/>
  <c r="N190" i="12" s="1"/>
  <c r="N191" i="12" s="1"/>
  <c r="N192" i="12" s="1"/>
  <c r="N193" i="12" s="1"/>
  <c r="N194" i="12" s="1"/>
  <c r="N195" i="12" s="1"/>
  <c r="N196" i="12" s="1"/>
  <c r="N197" i="12" s="1"/>
  <c r="N198" i="12" s="1"/>
  <c r="N199" i="12" s="1"/>
  <c r="N200" i="12" s="1"/>
  <c r="N201" i="12" s="1"/>
  <c r="N202" i="12" s="1"/>
  <c r="N203" i="12" s="1"/>
  <c r="N204" i="12" s="1"/>
  <c r="N205" i="12" s="1"/>
  <c r="N206" i="12" s="1"/>
  <c r="N207" i="12" s="1"/>
  <c r="N208" i="12" s="1"/>
  <c r="N209" i="12" s="1"/>
  <c r="N210" i="12" s="1"/>
  <c r="N211" i="12" s="1"/>
  <c r="N212" i="12" s="1"/>
  <c r="N213" i="12" s="1"/>
  <c r="N214" i="12" s="1"/>
  <c r="N215" i="12" s="1"/>
  <c r="N216" i="12" s="1"/>
  <c r="N217" i="12" s="1"/>
  <c r="N218" i="12" s="1"/>
  <c r="N219" i="12" s="1"/>
  <c r="N220" i="12" s="1"/>
  <c r="N221" i="12" s="1"/>
  <c r="N222" i="12" s="1"/>
  <c r="N223" i="12" s="1"/>
  <c r="N224" i="12" s="1"/>
  <c r="N225" i="12" s="1"/>
  <c r="N226" i="12" s="1"/>
  <c r="N227" i="12" s="1"/>
  <c r="N228" i="12" s="1"/>
  <c r="N229" i="12" s="1"/>
  <c r="N230" i="12" s="1"/>
  <c r="N231" i="12" s="1"/>
  <c r="N232" i="12" s="1"/>
  <c r="N233" i="12" s="1"/>
  <c r="N234" i="12" s="1"/>
  <c r="N235" i="12" s="1"/>
  <c r="N236" i="12" s="1"/>
  <c r="N237" i="12" s="1"/>
  <c r="N238" i="12" s="1"/>
  <c r="N239" i="12" s="1"/>
  <c r="N240" i="12" s="1"/>
  <c r="N241" i="12" s="1"/>
  <c r="N242" i="12" s="1"/>
  <c r="N243" i="12" s="1"/>
  <c r="N244" i="12" s="1"/>
  <c r="N245" i="12" s="1"/>
  <c r="N246" i="12" s="1"/>
  <c r="N247" i="12" s="1"/>
  <c r="N248" i="12" s="1"/>
  <c r="N249" i="12" s="1"/>
  <c r="N250" i="12" s="1"/>
  <c r="N251" i="12" s="1"/>
  <c r="N252" i="12" s="1"/>
  <c r="N253" i="12" s="1"/>
  <c r="N254" i="12" s="1"/>
  <c r="N255" i="12" s="1"/>
  <c r="N256" i="12" s="1"/>
  <c r="N257" i="12" s="1"/>
  <c r="N258" i="12" s="1"/>
  <c r="N259" i="12" s="1"/>
  <c r="N260" i="12" s="1"/>
  <c r="N261" i="12" s="1"/>
  <c r="N262" i="12" s="1"/>
  <c r="N263" i="12" s="1"/>
  <c r="N264" i="12" s="1"/>
  <c r="N265" i="12" s="1"/>
  <c r="N266" i="12" s="1"/>
  <c r="N267" i="12" s="1"/>
  <c r="N268" i="12" s="1"/>
  <c r="N269" i="12" s="1"/>
  <c r="N270" i="12" s="1"/>
  <c r="N271" i="12" s="1"/>
  <c r="N272" i="12" s="1"/>
  <c r="N273" i="12" s="1"/>
  <c r="N274" i="12" s="1"/>
  <c r="N275" i="12" s="1"/>
  <c r="N276" i="12" s="1"/>
  <c r="N277" i="12" s="1"/>
  <c r="N278" i="12" s="1"/>
  <c r="N279" i="12" s="1"/>
  <c r="N280" i="12" s="1"/>
  <c r="N281" i="12" s="1"/>
  <c r="N282" i="12" s="1"/>
  <c r="N283" i="12" s="1"/>
  <c r="N284" i="12" s="1"/>
  <c r="N285" i="12" s="1"/>
  <c r="N286" i="12" s="1"/>
  <c r="N287" i="12" s="1"/>
  <c r="N288" i="12" s="1"/>
  <c r="N289" i="12" s="1"/>
  <c r="N290" i="12" s="1"/>
  <c r="N291" i="12" s="1"/>
  <c r="N292" i="12" s="1"/>
  <c r="N293" i="12" s="1"/>
  <c r="N294" i="12" s="1"/>
  <c r="N295" i="12" s="1"/>
  <c r="N296" i="12" s="1"/>
  <c r="N297" i="12" s="1"/>
  <c r="N298" i="12" s="1"/>
  <c r="N299" i="12" s="1"/>
  <c r="N300" i="12" s="1"/>
  <c r="N301" i="12" s="1"/>
  <c r="N302" i="12" s="1"/>
  <c r="N303" i="12" s="1"/>
  <c r="N304" i="12" s="1"/>
  <c r="N305" i="12" s="1"/>
  <c r="N306" i="12" s="1"/>
  <c r="N307" i="12" s="1"/>
  <c r="N308" i="12" s="1"/>
  <c r="N309" i="12" s="1"/>
  <c r="N310" i="12" s="1"/>
  <c r="N311" i="12" s="1"/>
  <c r="N312" i="12" s="1"/>
  <c r="N313" i="12" s="1"/>
  <c r="N314" i="12" s="1"/>
  <c r="N315" i="12" s="1"/>
  <c r="N316" i="12" s="1"/>
  <c r="N317" i="12" s="1"/>
  <c r="N318" i="12" s="1"/>
  <c r="N319" i="12" s="1"/>
  <c r="N320" i="12" s="1"/>
  <c r="N321" i="12" s="1"/>
  <c r="N322" i="12" s="1"/>
  <c r="N323" i="12" s="1"/>
  <c r="N324" i="12" s="1"/>
  <c r="N325" i="12" s="1"/>
  <c r="N326" i="12" s="1"/>
  <c r="N327" i="12" s="1"/>
  <c r="N328" i="12" s="1"/>
  <c r="N329" i="12" s="1"/>
  <c r="N330" i="12" s="1"/>
  <c r="N331" i="12" s="1"/>
  <c r="N332" i="12" s="1"/>
  <c r="N333" i="12" s="1"/>
  <c r="N334" i="12" s="1"/>
  <c r="N335" i="12" s="1"/>
  <c r="N336" i="12" s="1"/>
  <c r="N337" i="12" s="1"/>
  <c r="N338" i="12" s="1"/>
  <c r="N339" i="12" s="1"/>
  <c r="N340" i="12" s="1"/>
  <c r="N341" i="12" s="1"/>
  <c r="N342" i="12" s="1"/>
  <c r="N343" i="12" s="1"/>
  <c r="N344" i="12" s="1"/>
  <c r="N345" i="12" s="1"/>
  <c r="N346" i="12" s="1"/>
  <c r="N347" i="12" s="1"/>
  <c r="N348" i="12" s="1"/>
  <c r="N349" i="12" s="1"/>
  <c r="N350" i="12" s="1"/>
  <c r="N351" i="12" s="1"/>
  <c r="N352" i="12" s="1"/>
  <c r="N353" i="12" s="1"/>
  <c r="N354" i="12" s="1"/>
  <c r="N355" i="12" s="1"/>
  <c r="N356" i="12" s="1"/>
  <c r="N357" i="12" s="1"/>
  <c r="N358" i="12" s="1"/>
  <c r="N359" i="12" s="1"/>
  <c r="N360" i="12" s="1"/>
  <c r="N361" i="12" s="1"/>
  <c r="N362" i="12" s="1"/>
  <c r="N363" i="12" s="1"/>
  <c r="N364" i="12" s="1"/>
  <c r="N365" i="12" s="1"/>
  <c r="N366" i="12" s="1"/>
  <c r="N367" i="12" s="1"/>
  <c r="N368" i="12" s="1"/>
  <c r="N369" i="12" s="1"/>
  <c r="N370" i="12" s="1"/>
  <c r="N371" i="12" s="1"/>
  <c r="N372" i="12" s="1"/>
  <c r="N373" i="12" s="1"/>
  <c r="N374" i="12" s="1"/>
  <c r="N375" i="12" s="1"/>
  <c r="N376" i="12" s="1"/>
  <c r="N377" i="12" s="1"/>
  <c r="N378" i="12" s="1"/>
  <c r="N379" i="12" s="1"/>
  <c r="N380" i="12" s="1"/>
  <c r="N381" i="12" s="1"/>
  <c r="N382" i="12" s="1"/>
  <c r="N383" i="12" s="1"/>
  <c r="N384" i="12" s="1"/>
  <c r="N385" i="12" s="1"/>
  <c r="N386" i="12" s="1"/>
  <c r="N387" i="12" s="1"/>
  <c r="N388" i="12" s="1"/>
  <c r="N389" i="12" s="1"/>
  <c r="N390" i="12" s="1"/>
  <c r="N391" i="12" s="1"/>
  <c r="N392" i="12" s="1"/>
  <c r="N393" i="12" s="1"/>
  <c r="N394" i="12" s="1"/>
  <c r="N395" i="12" s="1"/>
  <c r="N396" i="12" s="1"/>
  <c r="N397" i="12" s="1"/>
  <c r="N398" i="12" s="1"/>
  <c r="N399" i="12" s="1"/>
  <c r="N400" i="12" s="1"/>
  <c r="N61" i="12"/>
  <c r="N62" i="12" s="1"/>
  <c r="N63" i="12" s="1"/>
  <c r="N64" i="12" s="1"/>
  <c r="N65" i="12" s="1"/>
  <c r="N66" i="12" s="1"/>
  <c r="N67" i="12" s="1"/>
  <c r="N68" i="12" s="1"/>
  <c r="N69" i="12" s="1"/>
  <c r="N70" i="12" s="1"/>
  <c r="N71" i="12" s="1"/>
  <c r="N72" i="12" s="1"/>
  <c r="N73" i="12" s="1"/>
  <c r="N74" i="12" s="1"/>
  <c r="N75" i="12" s="1"/>
  <c r="N76" i="12" s="1"/>
  <c r="N77" i="12" s="1"/>
  <c r="N78" i="12" s="1"/>
  <c r="N79" i="12" s="1"/>
  <c r="N80" i="12" s="1"/>
  <c r="N81" i="12" s="1"/>
  <c r="N82" i="12" s="1"/>
  <c r="N83" i="12" s="1"/>
  <c r="N84" i="12" s="1"/>
  <c r="N85" i="12" s="1"/>
  <c r="N86" i="12" s="1"/>
  <c r="N87" i="12" s="1"/>
  <c r="N88" i="12" s="1"/>
  <c r="N89" i="12" s="1"/>
  <c r="N90" i="12" s="1"/>
  <c r="N91" i="12" s="1"/>
  <c r="N92" i="12" s="1"/>
  <c r="N93" i="12" s="1"/>
  <c r="N94" i="12" s="1"/>
  <c r="N95" i="12" s="1"/>
  <c r="N96" i="12" s="1"/>
  <c r="N97" i="12" s="1"/>
  <c r="N98" i="12" s="1"/>
  <c r="N99" i="12" s="1"/>
  <c r="N100" i="12" s="1"/>
  <c r="N101" i="12" s="1"/>
  <c r="N39" i="12"/>
  <c r="N40" i="12" s="1"/>
  <c r="N41" i="12" s="1"/>
  <c r="N42" i="12" s="1"/>
  <c r="N43" i="12" s="1"/>
  <c r="N44" i="12" s="1"/>
  <c r="N45" i="12" s="1"/>
  <c r="N46" i="12" s="1"/>
  <c r="N47" i="12" s="1"/>
  <c r="N48" i="12" s="1"/>
  <c r="N49" i="12" s="1"/>
  <c r="N50" i="12" s="1"/>
  <c r="N51" i="12" s="1"/>
  <c r="N52" i="12" s="1"/>
  <c r="N53" i="12" s="1"/>
  <c r="N54" i="12" s="1"/>
  <c r="N55" i="12" s="1"/>
  <c r="N56" i="12" s="1"/>
  <c r="N57" i="12" s="1"/>
  <c r="N58" i="12" s="1"/>
  <c r="N59" i="12" s="1"/>
  <c r="N20" i="12"/>
  <c r="N21" i="12" s="1"/>
  <c r="N22" i="12" s="1"/>
  <c r="N23" i="12" s="1"/>
  <c r="N24" i="12" s="1"/>
  <c r="N25" i="12" s="1"/>
  <c r="N26" i="12" s="1"/>
  <c r="N27" i="12" s="1"/>
  <c r="N28" i="12" s="1"/>
  <c r="N29" i="12" s="1"/>
  <c r="N30" i="12" s="1"/>
  <c r="N31" i="12" s="1"/>
  <c r="N32" i="12" s="1"/>
  <c r="N33" i="12" s="1"/>
  <c r="N34" i="12" s="1"/>
  <c r="N35" i="12" s="1"/>
  <c r="N36" i="12" s="1"/>
  <c r="N37" i="12" s="1"/>
  <c r="N5" i="12"/>
  <c r="N6" i="12" s="1"/>
  <c r="N7" i="12" s="1"/>
  <c r="N8" i="12" s="1"/>
  <c r="N9" i="12" s="1"/>
  <c r="N10" i="12" s="1"/>
  <c r="N11" i="12" s="1"/>
  <c r="N12" i="12" s="1"/>
  <c r="N13" i="12" s="1"/>
  <c r="N14" i="12" s="1"/>
  <c r="N15" i="12" s="1"/>
  <c r="N16" i="12" s="1"/>
  <c r="N17" i="12" s="1"/>
  <c r="N18" i="12" s="1"/>
  <c r="Q4" i="12"/>
  <c r="P4" i="12" s="1"/>
  <c r="O5" i="12" s="1"/>
  <c r="AL329" i="12"/>
  <c r="AM328" i="12"/>
  <c r="AB329" i="12"/>
  <c r="AM252" i="12"/>
  <c r="AM205" i="12"/>
  <c r="AC205" i="12"/>
  <c r="I205" i="12"/>
  <c r="BQ336" i="12"/>
  <c r="BP337" i="12"/>
  <c r="AG408" i="12"/>
  <c r="AG407" i="12"/>
  <c r="AG406" i="12"/>
  <c r="AM246" i="12"/>
  <c r="AM139" i="12"/>
  <c r="AM103" i="12"/>
  <c r="AH103" i="12"/>
  <c r="AH104" i="12" s="1"/>
  <c r="AH105" i="12" s="1"/>
  <c r="AH106" i="12" s="1"/>
  <c r="AH107" i="12" s="1"/>
  <c r="AH108" i="12" s="1"/>
  <c r="AH109" i="12" s="1"/>
  <c r="AH110" i="12" s="1"/>
  <c r="AH111" i="12" s="1"/>
  <c r="AH112" i="12" s="1"/>
  <c r="AH113" i="12" s="1"/>
  <c r="AH114" i="12" s="1"/>
  <c r="AH115" i="12" s="1"/>
  <c r="AH116" i="12" s="1"/>
  <c r="AH117" i="12" s="1"/>
  <c r="AH118" i="12" s="1"/>
  <c r="AH119" i="12" s="1"/>
  <c r="AH120" i="12" s="1"/>
  <c r="AH121" i="12" s="1"/>
  <c r="AH122" i="12" s="1"/>
  <c r="AH123" i="12" s="1"/>
  <c r="AH124" i="12" s="1"/>
  <c r="AH125" i="12" s="1"/>
  <c r="AH126" i="12" s="1"/>
  <c r="AH127" i="12" s="1"/>
  <c r="AH128" i="12" s="1"/>
  <c r="AH129" i="12" s="1"/>
  <c r="AH130" i="12" s="1"/>
  <c r="AH131" i="12" s="1"/>
  <c r="AH132" i="12" s="1"/>
  <c r="AH133" i="12" s="1"/>
  <c r="AH134" i="12" s="1"/>
  <c r="AH135" i="12" s="1"/>
  <c r="AH136" i="12" s="1"/>
  <c r="AH137" i="12" s="1"/>
  <c r="AH138" i="12" s="1"/>
  <c r="AH139" i="12" s="1"/>
  <c r="AH140" i="12" s="1"/>
  <c r="AH141" i="12" s="1"/>
  <c r="AH142" i="12" s="1"/>
  <c r="AH143" i="12" s="1"/>
  <c r="AH144" i="12" s="1"/>
  <c r="AH145" i="12" s="1"/>
  <c r="AH146" i="12" s="1"/>
  <c r="AH147" i="12" s="1"/>
  <c r="AH148" i="12" s="1"/>
  <c r="AH149" i="12" s="1"/>
  <c r="AH150" i="12" s="1"/>
  <c r="AH151" i="12" s="1"/>
  <c r="AH152" i="12" s="1"/>
  <c r="AH153" i="12" s="1"/>
  <c r="AH154" i="12" s="1"/>
  <c r="AH155" i="12" s="1"/>
  <c r="AH156" i="12" s="1"/>
  <c r="AH157" i="12" s="1"/>
  <c r="AH158" i="12" s="1"/>
  <c r="AH159" i="12" s="1"/>
  <c r="AH160" i="12" s="1"/>
  <c r="AH161" i="12" s="1"/>
  <c r="AH162" i="12" s="1"/>
  <c r="AH163" i="12" s="1"/>
  <c r="AH164" i="12" s="1"/>
  <c r="AH165" i="12" s="1"/>
  <c r="AH166" i="12" s="1"/>
  <c r="AH167" i="12" s="1"/>
  <c r="AH168" i="12" s="1"/>
  <c r="AH169" i="12" s="1"/>
  <c r="AH170" i="12" s="1"/>
  <c r="AH171" i="12" s="1"/>
  <c r="AH172" i="12" s="1"/>
  <c r="AH173" i="12" s="1"/>
  <c r="AH174" i="12" s="1"/>
  <c r="AH175" i="12" s="1"/>
  <c r="AH176" i="12" s="1"/>
  <c r="AH177" i="12" s="1"/>
  <c r="AH178" i="12" s="1"/>
  <c r="AH179" i="12" s="1"/>
  <c r="AH180" i="12" s="1"/>
  <c r="AH181" i="12" s="1"/>
  <c r="AH182" i="12" s="1"/>
  <c r="AH183" i="12" s="1"/>
  <c r="AH184" i="12" s="1"/>
  <c r="AH185" i="12" s="1"/>
  <c r="AH186" i="12" s="1"/>
  <c r="AH187" i="12" s="1"/>
  <c r="AH188" i="12" s="1"/>
  <c r="AH189" i="12" s="1"/>
  <c r="AH190" i="12" s="1"/>
  <c r="AH191" i="12" s="1"/>
  <c r="AH192" i="12" s="1"/>
  <c r="AH193" i="12" s="1"/>
  <c r="AH194" i="12" s="1"/>
  <c r="AH195" i="12" s="1"/>
  <c r="AH196" i="12" s="1"/>
  <c r="AH197" i="12" s="1"/>
  <c r="AH198" i="12" s="1"/>
  <c r="AH199" i="12" s="1"/>
  <c r="AH200" i="12" s="1"/>
  <c r="AH201" i="12" s="1"/>
  <c r="AH202" i="12" s="1"/>
  <c r="AH203" i="12" s="1"/>
  <c r="AH204" i="12" s="1"/>
  <c r="AH205" i="12" s="1"/>
  <c r="AH206" i="12" s="1"/>
  <c r="AH207" i="12" s="1"/>
  <c r="AH208" i="12" s="1"/>
  <c r="AH209" i="12" s="1"/>
  <c r="AH210" i="12" s="1"/>
  <c r="AH211" i="12" s="1"/>
  <c r="AH212" i="12" s="1"/>
  <c r="AH213" i="12" s="1"/>
  <c r="AH214" i="12" s="1"/>
  <c r="AH215" i="12" s="1"/>
  <c r="AH216" i="12" s="1"/>
  <c r="AH217" i="12" s="1"/>
  <c r="AH218" i="12" s="1"/>
  <c r="AH219" i="12" s="1"/>
  <c r="AH220" i="12" s="1"/>
  <c r="AH221" i="12" s="1"/>
  <c r="AH222" i="12" s="1"/>
  <c r="AH223" i="12" s="1"/>
  <c r="AH224" i="12" s="1"/>
  <c r="AH225" i="12" s="1"/>
  <c r="AH226" i="12" s="1"/>
  <c r="AH227" i="12" s="1"/>
  <c r="AH228" i="12" s="1"/>
  <c r="AH229" i="12" s="1"/>
  <c r="AH230" i="12" s="1"/>
  <c r="AH231" i="12" s="1"/>
  <c r="AH232" i="12" s="1"/>
  <c r="AH233" i="12" s="1"/>
  <c r="AH234" i="12" s="1"/>
  <c r="AH235" i="12" s="1"/>
  <c r="AH236" i="12" s="1"/>
  <c r="AH237" i="12" s="1"/>
  <c r="AH238" i="12" s="1"/>
  <c r="AH239" i="12" s="1"/>
  <c r="AH240" i="12" s="1"/>
  <c r="AH241" i="12" s="1"/>
  <c r="AH242" i="12" s="1"/>
  <c r="AH243" i="12" s="1"/>
  <c r="AH244" i="12" s="1"/>
  <c r="AH245" i="12" s="1"/>
  <c r="AH246" i="12" s="1"/>
  <c r="AH247" i="12" s="1"/>
  <c r="AH248" i="12" s="1"/>
  <c r="AH249" i="12" s="1"/>
  <c r="AH250" i="12" s="1"/>
  <c r="AH251" i="12" s="1"/>
  <c r="AH252" i="12" s="1"/>
  <c r="AH253" i="12" s="1"/>
  <c r="AH254" i="12" s="1"/>
  <c r="AH255" i="12" s="1"/>
  <c r="AH256" i="12" s="1"/>
  <c r="AH257" i="12" s="1"/>
  <c r="AH258" i="12" s="1"/>
  <c r="AH259" i="12" s="1"/>
  <c r="AH260" i="12" s="1"/>
  <c r="AH261" i="12" s="1"/>
  <c r="AH262" i="12" s="1"/>
  <c r="AH263" i="12" s="1"/>
  <c r="AH264" i="12" s="1"/>
  <c r="AH265" i="12" s="1"/>
  <c r="AH266" i="12" s="1"/>
  <c r="AH267" i="12" s="1"/>
  <c r="AH268" i="12" s="1"/>
  <c r="AH269" i="12" s="1"/>
  <c r="AH270" i="12" s="1"/>
  <c r="AH271" i="12" s="1"/>
  <c r="AH272" i="12" s="1"/>
  <c r="AH273" i="12" s="1"/>
  <c r="AH274" i="12" s="1"/>
  <c r="AH275" i="12" s="1"/>
  <c r="AH276" i="12" s="1"/>
  <c r="AH277" i="12" s="1"/>
  <c r="AH278" i="12" s="1"/>
  <c r="AH279" i="12" s="1"/>
  <c r="AH280" i="12" s="1"/>
  <c r="AH281" i="12" s="1"/>
  <c r="AH282" i="12" s="1"/>
  <c r="AH283" i="12" s="1"/>
  <c r="AH284" i="12" s="1"/>
  <c r="AH285" i="12" s="1"/>
  <c r="AH286" i="12" s="1"/>
  <c r="AH287" i="12" s="1"/>
  <c r="AH288" i="12" s="1"/>
  <c r="AH289" i="12" s="1"/>
  <c r="AH290" i="12" s="1"/>
  <c r="AH291" i="12" s="1"/>
  <c r="AH292" i="12" s="1"/>
  <c r="AH293" i="12" s="1"/>
  <c r="AH294" i="12" s="1"/>
  <c r="AH295" i="12" s="1"/>
  <c r="AH296" i="12" s="1"/>
  <c r="AH297" i="12" s="1"/>
  <c r="AH298" i="12" s="1"/>
  <c r="AH299" i="12" s="1"/>
  <c r="AH300" i="12" s="1"/>
  <c r="AH301" i="12" s="1"/>
  <c r="AH302" i="12" s="1"/>
  <c r="AH303" i="12" s="1"/>
  <c r="AH304" i="12" s="1"/>
  <c r="AH305" i="12" s="1"/>
  <c r="AH306" i="12" s="1"/>
  <c r="AH307" i="12" s="1"/>
  <c r="AH308" i="12" s="1"/>
  <c r="AH309" i="12" s="1"/>
  <c r="AH310" i="12" s="1"/>
  <c r="AH311" i="12" s="1"/>
  <c r="AH312" i="12" s="1"/>
  <c r="AH313" i="12" s="1"/>
  <c r="AH314" i="12" s="1"/>
  <c r="AH315" i="12" s="1"/>
  <c r="AH316" i="12" s="1"/>
  <c r="AH317" i="12" s="1"/>
  <c r="AH318" i="12" s="1"/>
  <c r="AH319" i="12" s="1"/>
  <c r="AH320" i="12" s="1"/>
  <c r="AH321" i="12" s="1"/>
  <c r="AH322" i="12" s="1"/>
  <c r="AH323" i="12" s="1"/>
  <c r="AH324" i="12" s="1"/>
  <c r="AH325" i="12" s="1"/>
  <c r="AH326" i="12" s="1"/>
  <c r="AH327" i="12" s="1"/>
  <c r="AH328" i="12" s="1"/>
  <c r="AH329" i="12" s="1"/>
  <c r="AH330" i="12" s="1"/>
  <c r="AH331" i="12" s="1"/>
  <c r="AH332" i="12" s="1"/>
  <c r="AH333" i="12" s="1"/>
  <c r="AH334" i="12" s="1"/>
  <c r="AH335" i="12" s="1"/>
  <c r="AH336" i="12" s="1"/>
  <c r="AH337" i="12" s="1"/>
  <c r="AH338" i="12" s="1"/>
  <c r="AH339" i="12" s="1"/>
  <c r="AH340" i="12" s="1"/>
  <c r="AH341" i="12" s="1"/>
  <c r="AH342" i="12" s="1"/>
  <c r="AH343" i="12" s="1"/>
  <c r="AH344" i="12" s="1"/>
  <c r="AH345" i="12" s="1"/>
  <c r="AH346" i="12" s="1"/>
  <c r="AH347" i="12" s="1"/>
  <c r="AH348" i="12" s="1"/>
  <c r="AH349" i="12" s="1"/>
  <c r="AH350" i="12" s="1"/>
  <c r="AH351" i="12" s="1"/>
  <c r="AH352" i="12" s="1"/>
  <c r="AH353" i="12" s="1"/>
  <c r="AH354" i="12" s="1"/>
  <c r="AH355" i="12" s="1"/>
  <c r="AH356" i="12" s="1"/>
  <c r="AH357" i="12" s="1"/>
  <c r="AH358" i="12" s="1"/>
  <c r="AH359" i="12" s="1"/>
  <c r="AH360" i="12" s="1"/>
  <c r="AH361" i="12" s="1"/>
  <c r="AH362" i="12" s="1"/>
  <c r="AH363" i="12" s="1"/>
  <c r="AH364" i="12" s="1"/>
  <c r="AH365" i="12" s="1"/>
  <c r="AH366" i="12" s="1"/>
  <c r="AH367" i="12" s="1"/>
  <c r="AH368" i="12" s="1"/>
  <c r="AH369" i="12" s="1"/>
  <c r="AH370" i="12" s="1"/>
  <c r="AH371" i="12" s="1"/>
  <c r="AH372" i="12" s="1"/>
  <c r="AH373" i="12" s="1"/>
  <c r="AH374" i="12" s="1"/>
  <c r="AH375" i="12" s="1"/>
  <c r="AH376" i="12" s="1"/>
  <c r="AH377" i="12" s="1"/>
  <c r="AH378" i="12" s="1"/>
  <c r="AH379" i="12" s="1"/>
  <c r="AH380" i="12" s="1"/>
  <c r="AH381" i="12" s="1"/>
  <c r="AH382" i="12" s="1"/>
  <c r="AH383" i="12" s="1"/>
  <c r="AH384" i="12" s="1"/>
  <c r="AH385" i="12" s="1"/>
  <c r="AH386" i="12" s="1"/>
  <c r="AH387" i="12" s="1"/>
  <c r="AH388" i="12" s="1"/>
  <c r="AH389" i="12" s="1"/>
  <c r="AH390" i="12" s="1"/>
  <c r="AH391" i="12" s="1"/>
  <c r="AH392" i="12" s="1"/>
  <c r="AH393" i="12" s="1"/>
  <c r="AH394" i="12" s="1"/>
  <c r="AH395" i="12" s="1"/>
  <c r="AH396" i="12" s="1"/>
  <c r="AH397" i="12" s="1"/>
  <c r="AH398" i="12" s="1"/>
  <c r="AH399" i="12" s="1"/>
  <c r="AH400" i="12" s="1"/>
  <c r="AH61" i="12"/>
  <c r="AH62" i="12" s="1"/>
  <c r="AH63" i="12" s="1"/>
  <c r="AH64" i="12" s="1"/>
  <c r="AH65" i="12" s="1"/>
  <c r="AH66" i="12" s="1"/>
  <c r="AH67" i="12" s="1"/>
  <c r="AH68" i="12" s="1"/>
  <c r="AH69" i="12" s="1"/>
  <c r="AH70" i="12" s="1"/>
  <c r="AH71" i="12" s="1"/>
  <c r="AH72" i="12" s="1"/>
  <c r="AH73" i="12" s="1"/>
  <c r="AH74" i="12" s="1"/>
  <c r="AH75" i="12" s="1"/>
  <c r="AH76" i="12" s="1"/>
  <c r="AH77" i="12" s="1"/>
  <c r="AH78" i="12" s="1"/>
  <c r="AH79" i="12" s="1"/>
  <c r="AH80" i="12" s="1"/>
  <c r="AH81" i="12" s="1"/>
  <c r="AH82" i="12" s="1"/>
  <c r="AH83" i="12" s="1"/>
  <c r="AH84" i="12" s="1"/>
  <c r="AH85" i="12" s="1"/>
  <c r="AH86" i="12" s="1"/>
  <c r="AH87" i="12" s="1"/>
  <c r="AH88" i="12" s="1"/>
  <c r="AH89" i="12" s="1"/>
  <c r="AH90" i="12" s="1"/>
  <c r="AH91" i="12" s="1"/>
  <c r="AH92" i="12" s="1"/>
  <c r="AH93" i="12" s="1"/>
  <c r="AH94" i="12" s="1"/>
  <c r="AH95" i="12" s="1"/>
  <c r="AH96" i="12" s="1"/>
  <c r="AH97" i="12" s="1"/>
  <c r="AH98" i="12" s="1"/>
  <c r="AH99" i="12" s="1"/>
  <c r="AH100" i="12" s="1"/>
  <c r="AH101" i="12" s="1"/>
  <c r="AH39" i="12"/>
  <c r="AH40" i="12" s="1"/>
  <c r="AH41" i="12" s="1"/>
  <c r="AH42" i="12" s="1"/>
  <c r="AH43" i="12" s="1"/>
  <c r="AH44" i="12" s="1"/>
  <c r="AH45" i="12" s="1"/>
  <c r="AH46" i="12" s="1"/>
  <c r="AH47" i="12" s="1"/>
  <c r="AH48" i="12" s="1"/>
  <c r="AH49" i="12" s="1"/>
  <c r="AH50" i="12" s="1"/>
  <c r="AH51" i="12" s="1"/>
  <c r="AH52" i="12" s="1"/>
  <c r="AH53" i="12" s="1"/>
  <c r="AH54" i="12" s="1"/>
  <c r="AH55" i="12" s="1"/>
  <c r="AH56" i="12" s="1"/>
  <c r="AH57" i="12" s="1"/>
  <c r="AH58" i="12" s="1"/>
  <c r="AH59" i="12" s="1"/>
  <c r="AH20" i="12"/>
  <c r="AH21" i="12" s="1"/>
  <c r="AH22" i="12" s="1"/>
  <c r="AH23" i="12" s="1"/>
  <c r="AH24" i="12" s="1"/>
  <c r="AH25" i="12" s="1"/>
  <c r="AH26" i="12" s="1"/>
  <c r="AH27" i="12" s="1"/>
  <c r="AH28" i="12" s="1"/>
  <c r="AH29" i="12" s="1"/>
  <c r="AH30" i="12" s="1"/>
  <c r="AH31" i="12" s="1"/>
  <c r="AH32" i="12" s="1"/>
  <c r="AH33" i="12" s="1"/>
  <c r="AH34" i="12" s="1"/>
  <c r="AH35" i="12" s="1"/>
  <c r="AH36" i="12" s="1"/>
  <c r="AH37" i="12" s="1"/>
  <c r="AH5" i="12"/>
  <c r="AH6" i="12" s="1"/>
  <c r="AH7" i="12" s="1"/>
  <c r="AH8" i="12" s="1"/>
  <c r="AH9" i="12" s="1"/>
  <c r="AH10" i="12" s="1"/>
  <c r="AH11" i="12" s="1"/>
  <c r="AH12" i="12" s="1"/>
  <c r="AH13" i="12" s="1"/>
  <c r="AH14" i="12" s="1"/>
  <c r="AH15" i="12" s="1"/>
  <c r="AH16" i="12" s="1"/>
  <c r="AH17" i="12" s="1"/>
  <c r="AH18" i="12" s="1"/>
  <c r="AK4" i="12"/>
  <c r="AJ4" i="12" s="1"/>
  <c r="AI5" i="12" s="1"/>
  <c r="AK5" i="12" s="1"/>
  <c r="AJ5" i="12" s="1"/>
  <c r="AI6" i="12" s="1"/>
  <c r="AW330" i="12"/>
  <c r="AW331" i="12"/>
  <c r="BU408" i="12"/>
  <c r="BU407" i="12"/>
  <c r="BU406" i="12"/>
  <c r="BV147" i="12"/>
  <c r="BV148" i="12" s="1"/>
  <c r="BV149" i="12" s="1"/>
  <c r="BV150" i="12" s="1"/>
  <c r="BV151" i="12" s="1"/>
  <c r="BV152" i="12" s="1"/>
  <c r="BV153" i="12" s="1"/>
  <c r="BV154" i="12" s="1"/>
  <c r="BV155" i="12" s="1"/>
  <c r="BV156" i="12" s="1"/>
  <c r="BV157" i="12" s="1"/>
  <c r="BV158" i="12" s="1"/>
  <c r="BV159" i="12" s="1"/>
  <c r="BV160" i="12" s="1"/>
  <c r="BV161" i="12" s="1"/>
  <c r="BV162" i="12" s="1"/>
  <c r="BV163" i="12" s="1"/>
  <c r="BV164" i="12" s="1"/>
  <c r="BV165" i="12" s="1"/>
  <c r="BV166" i="12" s="1"/>
  <c r="BV167" i="12" s="1"/>
  <c r="BV168" i="12" s="1"/>
  <c r="BV169" i="12" s="1"/>
  <c r="BV170" i="12" s="1"/>
  <c r="BV171" i="12" s="1"/>
  <c r="BV172" i="12" s="1"/>
  <c r="BV173" i="12" s="1"/>
  <c r="BV174" i="12" s="1"/>
  <c r="BV175" i="12" s="1"/>
  <c r="BV176" i="12" s="1"/>
  <c r="BV177" i="12" s="1"/>
  <c r="BV178" i="12" s="1"/>
  <c r="BV179" i="12" s="1"/>
  <c r="BV180" i="12" s="1"/>
  <c r="BV181" i="12" s="1"/>
  <c r="BV182" i="12" s="1"/>
  <c r="BV183" i="12" s="1"/>
  <c r="BV184" i="12" s="1"/>
  <c r="BV185" i="12" s="1"/>
  <c r="BV186" i="12" s="1"/>
  <c r="BV187" i="12" s="1"/>
  <c r="BV188" i="12" s="1"/>
  <c r="BV189" i="12" s="1"/>
  <c r="BV190" i="12" s="1"/>
  <c r="BV191" i="12" s="1"/>
  <c r="BV192" i="12" s="1"/>
  <c r="BV193" i="12" s="1"/>
  <c r="BV194" i="12" s="1"/>
  <c r="BV195" i="12" s="1"/>
  <c r="BV196" i="12" s="1"/>
  <c r="BV197" i="12" s="1"/>
  <c r="BV198" i="12" s="1"/>
  <c r="BV199" i="12" s="1"/>
  <c r="BV200" i="12" s="1"/>
  <c r="BV201" i="12" s="1"/>
  <c r="BV202" i="12" s="1"/>
  <c r="BV203" i="12" s="1"/>
  <c r="BV204" i="12" s="1"/>
  <c r="BV205" i="12" s="1"/>
  <c r="BV206" i="12" s="1"/>
  <c r="BV207" i="12" s="1"/>
  <c r="BV208" i="12" s="1"/>
  <c r="BV209" i="12" s="1"/>
  <c r="BV210" i="12" s="1"/>
  <c r="BV211" i="12" s="1"/>
  <c r="BV212" i="12" s="1"/>
  <c r="BV213" i="12" s="1"/>
  <c r="BV214" i="12" s="1"/>
  <c r="BV215" i="12" s="1"/>
  <c r="BV216" i="12" s="1"/>
  <c r="BV217" i="12" s="1"/>
  <c r="BV218" i="12" s="1"/>
  <c r="BV219" i="12" s="1"/>
  <c r="BV220" i="12" s="1"/>
  <c r="BV221" i="12" s="1"/>
  <c r="BV222" i="12" s="1"/>
  <c r="BV223" i="12" s="1"/>
  <c r="BV224" i="12" s="1"/>
  <c r="BV225" i="12" s="1"/>
  <c r="BV226" i="12" s="1"/>
  <c r="BV227" i="12" s="1"/>
  <c r="BV228" i="12" s="1"/>
  <c r="BV229" i="12" s="1"/>
  <c r="BV230" i="12" s="1"/>
  <c r="BV231" i="12" s="1"/>
  <c r="BV232" i="12" s="1"/>
  <c r="BV233" i="12" s="1"/>
  <c r="BV234" i="12" s="1"/>
  <c r="BV235" i="12" s="1"/>
  <c r="BV236" i="12" s="1"/>
  <c r="BV237" i="12" s="1"/>
  <c r="BV238" i="12" s="1"/>
  <c r="BV239" i="12" s="1"/>
  <c r="BV240" i="12" s="1"/>
  <c r="BV241" i="12" s="1"/>
  <c r="BV242" i="12" s="1"/>
  <c r="BV243" i="12" s="1"/>
  <c r="BV244" i="12" s="1"/>
  <c r="BV245" i="12" s="1"/>
  <c r="BV246" i="12" s="1"/>
  <c r="BV247" i="12" s="1"/>
  <c r="BV248" i="12" s="1"/>
  <c r="BV249" i="12" s="1"/>
  <c r="BV250" i="12" s="1"/>
  <c r="BV251" i="12" s="1"/>
  <c r="BV252" i="12" s="1"/>
  <c r="BV253" i="12" s="1"/>
  <c r="BV254" i="12" s="1"/>
  <c r="BV255" i="12" s="1"/>
  <c r="BV256" i="12" s="1"/>
  <c r="BV257" i="12" s="1"/>
  <c r="BV258" i="12" s="1"/>
  <c r="BV259" i="12" s="1"/>
  <c r="BV260" i="12" s="1"/>
  <c r="BV261" i="12" s="1"/>
  <c r="BV262" i="12" s="1"/>
  <c r="BV263" i="12" s="1"/>
  <c r="BV264" i="12" s="1"/>
  <c r="BV265" i="12" s="1"/>
  <c r="BV266" i="12" s="1"/>
  <c r="BV267" i="12" s="1"/>
  <c r="BV268" i="12" s="1"/>
  <c r="BV269" i="12" s="1"/>
  <c r="BV270" i="12" s="1"/>
  <c r="BV271" i="12" s="1"/>
  <c r="BV272" i="12" s="1"/>
  <c r="BV273" i="12" s="1"/>
  <c r="BV274" i="12" s="1"/>
  <c r="BV275" i="12" s="1"/>
  <c r="BV276" i="12" s="1"/>
  <c r="BV277" i="12" s="1"/>
  <c r="BV278" i="12" s="1"/>
  <c r="BV279" i="12" s="1"/>
  <c r="BV280" i="12" s="1"/>
  <c r="BV281" i="12" s="1"/>
  <c r="BV282" i="12" s="1"/>
  <c r="BV283" i="12" s="1"/>
  <c r="BV284" i="12" s="1"/>
  <c r="BV285" i="12" s="1"/>
  <c r="BV286" i="12" s="1"/>
  <c r="BV287" i="12" s="1"/>
  <c r="BV288" i="12" s="1"/>
  <c r="BV289" i="12" s="1"/>
  <c r="BV290" i="12" s="1"/>
  <c r="BV291" i="12" s="1"/>
  <c r="BV292" i="12" s="1"/>
  <c r="BV293" i="12" s="1"/>
  <c r="BV294" i="12" s="1"/>
  <c r="BV295" i="12" s="1"/>
  <c r="BV296" i="12" s="1"/>
  <c r="BV297" i="12" s="1"/>
  <c r="BV298" i="12" s="1"/>
  <c r="BV299" i="12" s="1"/>
  <c r="BV300" i="12" s="1"/>
  <c r="BV301" i="12" s="1"/>
  <c r="BV302" i="12" s="1"/>
  <c r="BV303" i="12" s="1"/>
  <c r="BV304" i="12" s="1"/>
  <c r="BV305" i="12" s="1"/>
  <c r="BV306" i="12" s="1"/>
  <c r="BV307" i="12" s="1"/>
  <c r="BV308" i="12" s="1"/>
  <c r="BV309" i="12" s="1"/>
  <c r="BV310" i="12" s="1"/>
  <c r="BV311" i="12" s="1"/>
  <c r="BV312" i="12" s="1"/>
  <c r="BV313" i="12" s="1"/>
  <c r="BV314" i="12" s="1"/>
  <c r="BV315" i="12" s="1"/>
  <c r="BV316" i="12" s="1"/>
  <c r="BV317" i="12" s="1"/>
  <c r="BV318" i="12" s="1"/>
  <c r="BV319" i="12" s="1"/>
  <c r="BV320" i="12" s="1"/>
  <c r="BV321" i="12" s="1"/>
  <c r="BV322" i="12" s="1"/>
  <c r="BV323" i="12" s="1"/>
  <c r="BV324" i="12" s="1"/>
  <c r="BV325" i="12" s="1"/>
  <c r="BV326" i="12" s="1"/>
  <c r="BV327" i="12" s="1"/>
  <c r="BV328" i="12" s="1"/>
  <c r="BV329" i="12" s="1"/>
  <c r="BV330" i="12" s="1"/>
  <c r="BV331" i="12" s="1"/>
  <c r="BV332" i="12" s="1"/>
  <c r="BV333" i="12" s="1"/>
  <c r="BV334" i="12" s="1"/>
  <c r="BV335" i="12" s="1"/>
  <c r="BV336" i="12" s="1"/>
  <c r="BV337" i="12" s="1"/>
  <c r="BV338" i="12" s="1"/>
  <c r="BV339" i="12" s="1"/>
  <c r="BV340" i="12" s="1"/>
  <c r="BV341" i="12" s="1"/>
  <c r="BV342" i="12" s="1"/>
  <c r="BV343" i="12" s="1"/>
  <c r="BV344" i="12" s="1"/>
  <c r="BV345" i="12" s="1"/>
  <c r="BV346" i="12" s="1"/>
  <c r="BV347" i="12" s="1"/>
  <c r="BV348" i="12" s="1"/>
  <c r="BV349" i="12" s="1"/>
  <c r="BV350" i="12" s="1"/>
  <c r="BV351" i="12" s="1"/>
  <c r="BV352" i="12" s="1"/>
  <c r="BV353" i="12" s="1"/>
  <c r="BV354" i="12" s="1"/>
  <c r="BV355" i="12" s="1"/>
  <c r="BV356" i="12" s="1"/>
  <c r="BV357" i="12" s="1"/>
  <c r="BV358" i="12" s="1"/>
  <c r="BV359" i="12" s="1"/>
  <c r="BV360" i="12" s="1"/>
  <c r="BV361" i="12" s="1"/>
  <c r="BV362" i="12" s="1"/>
  <c r="BV363" i="12" s="1"/>
  <c r="BV364" i="12" s="1"/>
  <c r="BV365" i="12" s="1"/>
  <c r="BV366" i="12" s="1"/>
  <c r="BV367" i="12" s="1"/>
  <c r="BV368" i="12" s="1"/>
  <c r="BV369" i="12" s="1"/>
  <c r="BV370" i="12" s="1"/>
  <c r="BV371" i="12" s="1"/>
  <c r="BV372" i="12" s="1"/>
  <c r="BV373" i="12" s="1"/>
  <c r="BV374" i="12" s="1"/>
  <c r="BV375" i="12" s="1"/>
  <c r="BV376" i="12" s="1"/>
  <c r="BV377" i="12" s="1"/>
  <c r="BV378" i="12" s="1"/>
  <c r="BV379" i="12" s="1"/>
  <c r="BV380" i="12" s="1"/>
  <c r="BV381" i="12" s="1"/>
  <c r="BV382" i="12" s="1"/>
  <c r="BV383" i="12" s="1"/>
  <c r="BV384" i="12" s="1"/>
  <c r="BV385" i="12" s="1"/>
  <c r="BV386" i="12" s="1"/>
  <c r="BV387" i="12" s="1"/>
  <c r="BV388" i="12" s="1"/>
  <c r="BV389" i="12" s="1"/>
  <c r="BV390" i="12" s="1"/>
  <c r="BV391" i="12" s="1"/>
  <c r="BV392" i="12" s="1"/>
  <c r="BV393" i="12" s="1"/>
  <c r="BV394" i="12" s="1"/>
  <c r="BV395" i="12" s="1"/>
  <c r="BV396" i="12" s="1"/>
  <c r="BV397" i="12" s="1"/>
  <c r="BV398" i="12" s="1"/>
  <c r="BV399" i="12" s="1"/>
  <c r="BV400" i="12" s="1"/>
  <c r="BV103" i="12"/>
  <c r="BV104" i="12" s="1"/>
  <c r="BV105" i="12" s="1"/>
  <c r="BV106" i="12" s="1"/>
  <c r="BV107" i="12" s="1"/>
  <c r="BV108" i="12" s="1"/>
  <c r="BV109" i="12" s="1"/>
  <c r="BV110" i="12" s="1"/>
  <c r="BV111" i="12" s="1"/>
  <c r="BV112" i="12" s="1"/>
  <c r="BV113" i="12" s="1"/>
  <c r="BV114" i="12" s="1"/>
  <c r="BV115" i="12" s="1"/>
  <c r="BV116" i="12" s="1"/>
  <c r="BV117" i="12" s="1"/>
  <c r="BV118" i="12" s="1"/>
  <c r="BV119" i="12" s="1"/>
  <c r="BV120" i="12" s="1"/>
  <c r="BV121" i="12" s="1"/>
  <c r="BV122" i="12" s="1"/>
  <c r="BV123" i="12" s="1"/>
  <c r="BV124" i="12" s="1"/>
  <c r="BV125" i="12" s="1"/>
  <c r="BV126" i="12" s="1"/>
  <c r="BV127" i="12" s="1"/>
  <c r="BV128" i="12" s="1"/>
  <c r="BV129" i="12" s="1"/>
  <c r="BV130" i="12" s="1"/>
  <c r="BV131" i="12" s="1"/>
  <c r="BV132" i="12" s="1"/>
  <c r="BV133" i="12" s="1"/>
  <c r="BV134" i="12" s="1"/>
  <c r="BV135" i="12" s="1"/>
  <c r="BV136" i="12" s="1"/>
  <c r="BV137" i="12" s="1"/>
  <c r="BV138" i="12" s="1"/>
  <c r="BV139" i="12" s="1"/>
  <c r="BV140" i="12" s="1"/>
  <c r="BV141" i="12" s="1"/>
  <c r="BV142" i="12" s="1"/>
  <c r="BV143" i="12" s="1"/>
  <c r="BV144" i="12" s="1"/>
  <c r="BV145" i="12" s="1"/>
  <c r="BV61" i="12"/>
  <c r="BV62" i="12" s="1"/>
  <c r="BV63" i="12" s="1"/>
  <c r="BV64" i="12" s="1"/>
  <c r="BV65" i="12" s="1"/>
  <c r="BV66" i="12" s="1"/>
  <c r="BV67" i="12" s="1"/>
  <c r="BV68" i="12" s="1"/>
  <c r="BV69" i="12" s="1"/>
  <c r="BV70" i="12" s="1"/>
  <c r="BV71" i="12" s="1"/>
  <c r="BV72" i="12" s="1"/>
  <c r="BV73" i="12" s="1"/>
  <c r="BV74" i="12" s="1"/>
  <c r="BV75" i="12" s="1"/>
  <c r="BV76" i="12" s="1"/>
  <c r="BV77" i="12" s="1"/>
  <c r="BV78" i="12" s="1"/>
  <c r="BV79" i="12" s="1"/>
  <c r="BV80" i="12" s="1"/>
  <c r="BV81" i="12" s="1"/>
  <c r="BV82" i="12" s="1"/>
  <c r="BV83" i="12" s="1"/>
  <c r="BV84" i="12" s="1"/>
  <c r="BV85" i="12" s="1"/>
  <c r="BV86" i="12" s="1"/>
  <c r="BV87" i="12" s="1"/>
  <c r="BV88" i="12" s="1"/>
  <c r="BV89" i="12" s="1"/>
  <c r="BV90" i="12" s="1"/>
  <c r="BV91" i="12" s="1"/>
  <c r="BV92" i="12" s="1"/>
  <c r="BV93" i="12" s="1"/>
  <c r="BV94" i="12" s="1"/>
  <c r="BV95" i="12" s="1"/>
  <c r="BV96" i="12" s="1"/>
  <c r="BV97" i="12" s="1"/>
  <c r="BV98" i="12" s="1"/>
  <c r="BV99" i="12" s="1"/>
  <c r="BV100" i="12" s="1"/>
  <c r="BV101" i="12" s="1"/>
  <c r="BV39" i="12"/>
  <c r="BV40" i="12" s="1"/>
  <c r="BV41" i="12" s="1"/>
  <c r="BV42" i="12" s="1"/>
  <c r="BV43" i="12" s="1"/>
  <c r="BV44" i="12" s="1"/>
  <c r="BV45" i="12" s="1"/>
  <c r="BV46" i="12" s="1"/>
  <c r="BV47" i="12" s="1"/>
  <c r="BV48" i="12" s="1"/>
  <c r="BV49" i="12" s="1"/>
  <c r="BV50" i="12" s="1"/>
  <c r="BV51" i="12" s="1"/>
  <c r="BV52" i="12" s="1"/>
  <c r="BV53" i="12" s="1"/>
  <c r="BV54" i="12" s="1"/>
  <c r="BV55" i="12" s="1"/>
  <c r="BV56" i="12" s="1"/>
  <c r="BV57" i="12" s="1"/>
  <c r="BV58" i="12" s="1"/>
  <c r="BV59" i="12" s="1"/>
  <c r="BV20" i="12"/>
  <c r="BV21" i="12" s="1"/>
  <c r="BV22" i="12" s="1"/>
  <c r="BV23" i="12" s="1"/>
  <c r="BV24" i="12" s="1"/>
  <c r="BV25" i="12" s="1"/>
  <c r="BV26" i="12" s="1"/>
  <c r="BV27" i="12" s="1"/>
  <c r="BV28" i="12" s="1"/>
  <c r="BV29" i="12" s="1"/>
  <c r="BV30" i="12" s="1"/>
  <c r="BV31" i="12" s="1"/>
  <c r="BV32" i="12" s="1"/>
  <c r="BV33" i="12" s="1"/>
  <c r="BV34" i="12" s="1"/>
  <c r="BV35" i="12" s="1"/>
  <c r="BV36" i="12" s="1"/>
  <c r="BV37" i="12" s="1"/>
  <c r="BV5" i="12"/>
  <c r="BV6" i="12" s="1"/>
  <c r="BV7" i="12" s="1"/>
  <c r="BV8" i="12" s="1"/>
  <c r="BV9" i="12" s="1"/>
  <c r="BV10" i="12" s="1"/>
  <c r="BV11" i="12" s="1"/>
  <c r="BV12" i="12" s="1"/>
  <c r="BV13" i="12" s="1"/>
  <c r="BV14" i="12" s="1"/>
  <c r="BV15" i="12" s="1"/>
  <c r="BV16" i="12" s="1"/>
  <c r="BV17" i="12" s="1"/>
  <c r="BV18" i="12" s="1"/>
  <c r="BY4" i="12"/>
  <c r="BT4" i="12" s="1"/>
  <c r="BU5" i="12" s="1"/>
  <c r="AC328" i="12"/>
  <c r="AC246" i="12"/>
  <c r="BQ265" i="12"/>
  <c r="BK408" i="12"/>
  <c r="BK407" i="12"/>
  <c r="BK406" i="12"/>
  <c r="BQ222" i="12"/>
  <c r="BQ161" i="12"/>
  <c r="BL147" i="12"/>
  <c r="BL148" i="12" s="1"/>
  <c r="BL149" i="12" s="1"/>
  <c r="BL150" i="12" s="1"/>
  <c r="BL151" i="12" s="1"/>
  <c r="BL152" i="12" s="1"/>
  <c r="BL153" i="12" s="1"/>
  <c r="BL154" i="12" s="1"/>
  <c r="BL155" i="12" s="1"/>
  <c r="BL156" i="12" s="1"/>
  <c r="BL157" i="12" s="1"/>
  <c r="BL158" i="12" s="1"/>
  <c r="BL159" i="12" s="1"/>
  <c r="BL160" i="12" s="1"/>
  <c r="BL161" i="12" s="1"/>
  <c r="BL162" i="12" s="1"/>
  <c r="BL163" i="12" s="1"/>
  <c r="BL164" i="12" s="1"/>
  <c r="BL165" i="12" s="1"/>
  <c r="BL166" i="12" s="1"/>
  <c r="BL167" i="12" s="1"/>
  <c r="BL168" i="12" s="1"/>
  <c r="BL169" i="12" s="1"/>
  <c r="BL170" i="12" s="1"/>
  <c r="BL171" i="12" s="1"/>
  <c r="BL172" i="12" s="1"/>
  <c r="BL173" i="12" s="1"/>
  <c r="BL174" i="12" s="1"/>
  <c r="BL175" i="12" s="1"/>
  <c r="BL176" i="12" s="1"/>
  <c r="BL177" i="12" s="1"/>
  <c r="BL178" i="12" s="1"/>
  <c r="BL179" i="12" s="1"/>
  <c r="BL180" i="12" s="1"/>
  <c r="BL181" i="12" s="1"/>
  <c r="BL182" i="12" s="1"/>
  <c r="BL183" i="12" s="1"/>
  <c r="BL184" i="12" s="1"/>
  <c r="BL185" i="12" s="1"/>
  <c r="BL186" i="12" s="1"/>
  <c r="BL187" i="12" s="1"/>
  <c r="BL188" i="12" s="1"/>
  <c r="BL189" i="12" s="1"/>
  <c r="BL190" i="12" s="1"/>
  <c r="BL191" i="12" s="1"/>
  <c r="BL192" i="12" s="1"/>
  <c r="BL193" i="12" s="1"/>
  <c r="BL194" i="12" s="1"/>
  <c r="BL195" i="12" s="1"/>
  <c r="BL196" i="12" s="1"/>
  <c r="BL197" i="12" s="1"/>
  <c r="BL198" i="12" s="1"/>
  <c r="BL199" i="12" s="1"/>
  <c r="BL200" i="12" s="1"/>
  <c r="BL201" i="12" s="1"/>
  <c r="BL202" i="12" s="1"/>
  <c r="BL203" i="12" s="1"/>
  <c r="BL204" i="12" s="1"/>
  <c r="BL205" i="12" s="1"/>
  <c r="BL206" i="12" s="1"/>
  <c r="BL207" i="12" s="1"/>
  <c r="BL208" i="12" s="1"/>
  <c r="BL209" i="12" s="1"/>
  <c r="BL210" i="12" s="1"/>
  <c r="BL211" i="12" s="1"/>
  <c r="BL212" i="12" s="1"/>
  <c r="BL213" i="12" s="1"/>
  <c r="BL214" i="12" s="1"/>
  <c r="BL215" i="12" s="1"/>
  <c r="BL216" i="12" s="1"/>
  <c r="BL217" i="12" s="1"/>
  <c r="BL218" i="12" s="1"/>
  <c r="BL219" i="12" s="1"/>
  <c r="BL220" i="12" s="1"/>
  <c r="BL221" i="12" s="1"/>
  <c r="BL222" i="12" s="1"/>
  <c r="BL223" i="12" s="1"/>
  <c r="BL224" i="12" s="1"/>
  <c r="BL225" i="12" s="1"/>
  <c r="BL226" i="12" s="1"/>
  <c r="BL227" i="12" s="1"/>
  <c r="BL228" i="12" s="1"/>
  <c r="BL229" i="12" s="1"/>
  <c r="BL230" i="12" s="1"/>
  <c r="BL231" i="12" s="1"/>
  <c r="BL232" i="12" s="1"/>
  <c r="BL233" i="12" s="1"/>
  <c r="BL234" i="12" s="1"/>
  <c r="BL235" i="12" s="1"/>
  <c r="BL236" i="12" s="1"/>
  <c r="BL237" i="12" s="1"/>
  <c r="BL238" i="12" s="1"/>
  <c r="BL239" i="12" s="1"/>
  <c r="BL240" i="12" s="1"/>
  <c r="BL241" i="12" s="1"/>
  <c r="BL242" i="12" s="1"/>
  <c r="BL243" i="12" s="1"/>
  <c r="BL244" i="12" s="1"/>
  <c r="BL245" i="12" s="1"/>
  <c r="BL246" i="12" s="1"/>
  <c r="BL247" i="12" s="1"/>
  <c r="BL248" i="12" s="1"/>
  <c r="BL249" i="12" s="1"/>
  <c r="BL250" i="12" s="1"/>
  <c r="BL251" i="12" s="1"/>
  <c r="BL252" i="12" s="1"/>
  <c r="BL253" i="12" s="1"/>
  <c r="BL254" i="12" s="1"/>
  <c r="BL255" i="12" s="1"/>
  <c r="BL256" i="12" s="1"/>
  <c r="BL257" i="12" s="1"/>
  <c r="BL258" i="12" s="1"/>
  <c r="BL259" i="12" s="1"/>
  <c r="BL260" i="12" s="1"/>
  <c r="BL261" i="12" s="1"/>
  <c r="BL262" i="12" s="1"/>
  <c r="BL263" i="12" s="1"/>
  <c r="BL264" i="12" s="1"/>
  <c r="BL265" i="12" s="1"/>
  <c r="BL266" i="12" s="1"/>
  <c r="BL267" i="12" s="1"/>
  <c r="BL268" i="12" s="1"/>
  <c r="BL269" i="12" s="1"/>
  <c r="BL270" i="12" s="1"/>
  <c r="BL271" i="12" s="1"/>
  <c r="BL272" i="12" s="1"/>
  <c r="BL273" i="12" s="1"/>
  <c r="BL274" i="12" s="1"/>
  <c r="BL275" i="12" s="1"/>
  <c r="BL276" i="12" s="1"/>
  <c r="BL277" i="12" s="1"/>
  <c r="BL278" i="12" s="1"/>
  <c r="BL279" i="12" s="1"/>
  <c r="BL280" i="12" s="1"/>
  <c r="BL281" i="12" s="1"/>
  <c r="BL282" i="12" s="1"/>
  <c r="BL283" i="12" s="1"/>
  <c r="BL284" i="12" s="1"/>
  <c r="BL285" i="12" s="1"/>
  <c r="BL286" i="12" s="1"/>
  <c r="BL287" i="12" s="1"/>
  <c r="BL288" i="12" s="1"/>
  <c r="BL289" i="12" s="1"/>
  <c r="BL290" i="12" s="1"/>
  <c r="BL291" i="12" s="1"/>
  <c r="BL292" i="12" s="1"/>
  <c r="BL293" i="12" s="1"/>
  <c r="BL294" i="12" s="1"/>
  <c r="BL295" i="12" s="1"/>
  <c r="BL296" i="12" s="1"/>
  <c r="BL297" i="12" s="1"/>
  <c r="BL298" i="12" s="1"/>
  <c r="BL299" i="12" s="1"/>
  <c r="BL300" i="12" s="1"/>
  <c r="BL301" i="12" s="1"/>
  <c r="BL302" i="12" s="1"/>
  <c r="BL303" i="12" s="1"/>
  <c r="BL304" i="12" s="1"/>
  <c r="BL305" i="12" s="1"/>
  <c r="BL306" i="12" s="1"/>
  <c r="BL307" i="12" s="1"/>
  <c r="BL308" i="12" s="1"/>
  <c r="BL309" i="12" s="1"/>
  <c r="BL310" i="12" s="1"/>
  <c r="BL311" i="12" s="1"/>
  <c r="BL312" i="12" s="1"/>
  <c r="BL313" i="12" s="1"/>
  <c r="BL314" i="12" s="1"/>
  <c r="BL315" i="12" s="1"/>
  <c r="BL316" i="12" s="1"/>
  <c r="BL317" i="12" s="1"/>
  <c r="BL318" i="12" s="1"/>
  <c r="BL319" i="12" s="1"/>
  <c r="BL320" i="12" s="1"/>
  <c r="BL321" i="12" s="1"/>
  <c r="BL322" i="12" s="1"/>
  <c r="BL323" i="12" s="1"/>
  <c r="BL324" i="12" s="1"/>
  <c r="BL325" i="12" s="1"/>
  <c r="BL326" i="12" s="1"/>
  <c r="BL327" i="12" s="1"/>
  <c r="BL328" i="12" s="1"/>
  <c r="BL329" i="12" s="1"/>
  <c r="BL330" i="12" s="1"/>
  <c r="BL331" i="12" s="1"/>
  <c r="BL332" i="12" s="1"/>
  <c r="BL333" i="12" s="1"/>
  <c r="BL334" i="12" s="1"/>
  <c r="BL335" i="12" s="1"/>
  <c r="BL336" i="12" s="1"/>
  <c r="BL337" i="12" s="1"/>
  <c r="BL338" i="12" s="1"/>
  <c r="BL339" i="12" s="1"/>
  <c r="BL340" i="12" s="1"/>
  <c r="BL341" i="12" s="1"/>
  <c r="BL342" i="12" s="1"/>
  <c r="BL343" i="12" s="1"/>
  <c r="BL344" i="12" s="1"/>
  <c r="BL345" i="12" s="1"/>
  <c r="BL346" i="12" s="1"/>
  <c r="BL347" i="12" s="1"/>
  <c r="BL348" i="12" s="1"/>
  <c r="BL349" i="12" s="1"/>
  <c r="BL350" i="12" s="1"/>
  <c r="BL351" i="12" s="1"/>
  <c r="BL352" i="12" s="1"/>
  <c r="BL353" i="12" s="1"/>
  <c r="BL354" i="12" s="1"/>
  <c r="BL355" i="12" s="1"/>
  <c r="BL356" i="12" s="1"/>
  <c r="BL357" i="12" s="1"/>
  <c r="BL358" i="12" s="1"/>
  <c r="BL359" i="12" s="1"/>
  <c r="BL360" i="12" s="1"/>
  <c r="BL361" i="12" s="1"/>
  <c r="BL362" i="12" s="1"/>
  <c r="BL363" i="12" s="1"/>
  <c r="BL364" i="12" s="1"/>
  <c r="BL365" i="12" s="1"/>
  <c r="BL366" i="12" s="1"/>
  <c r="BL367" i="12" s="1"/>
  <c r="BL368" i="12" s="1"/>
  <c r="BL369" i="12" s="1"/>
  <c r="BL370" i="12" s="1"/>
  <c r="BL371" i="12" s="1"/>
  <c r="BL372" i="12" s="1"/>
  <c r="BL373" i="12" s="1"/>
  <c r="BL374" i="12" s="1"/>
  <c r="BL375" i="12" s="1"/>
  <c r="BL376" i="12" s="1"/>
  <c r="BL377" i="12" s="1"/>
  <c r="BL378" i="12" s="1"/>
  <c r="BL379" i="12" s="1"/>
  <c r="BL380" i="12" s="1"/>
  <c r="BL381" i="12" s="1"/>
  <c r="BL382" i="12" s="1"/>
  <c r="BL383" i="12" s="1"/>
  <c r="BL384" i="12" s="1"/>
  <c r="BL385" i="12" s="1"/>
  <c r="BL386" i="12" s="1"/>
  <c r="BL387" i="12" s="1"/>
  <c r="BL388" i="12" s="1"/>
  <c r="BL389" i="12" s="1"/>
  <c r="BL390" i="12" s="1"/>
  <c r="BL391" i="12" s="1"/>
  <c r="BL392" i="12" s="1"/>
  <c r="BL393" i="12" s="1"/>
  <c r="BL394" i="12" s="1"/>
  <c r="BL395" i="12" s="1"/>
  <c r="BL396" i="12" s="1"/>
  <c r="BL397" i="12" s="1"/>
  <c r="BL398" i="12" s="1"/>
  <c r="BL399" i="12" s="1"/>
  <c r="BL400" i="12" s="1"/>
  <c r="BQ103" i="12"/>
  <c r="BL103" i="12"/>
  <c r="BL104" i="12" s="1"/>
  <c r="BL105" i="12" s="1"/>
  <c r="BL106" i="12" s="1"/>
  <c r="BL107" i="12" s="1"/>
  <c r="BL108" i="12" s="1"/>
  <c r="BL109" i="12" s="1"/>
  <c r="BL110" i="12" s="1"/>
  <c r="BL111" i="12" s="1"/>
  <c r="BL112" i="12" s="1"/>
  <c r="BL113" i="12" s="1"/>
  <c r="BL114" i="12" s="1"/>
  <c r="BL115" i="12" s="1"/>
  <c r="BL116" i="12" s="1"/>
  <c r="BL117" i="12" s="1"/>
  <c r="BL118" i="12" s="1"/>
  <c r="BL119" i="12" s="1"/>
  <c r="BL120" i="12" s="1"/>
  <c r="BL121" i="12" s="1"/>
  <c r="BL122" i="12" s="1"/>
  <c r="BL123" i="12" s="1"/>
  <c r="BL124" i="12" s="1"/>
  <c r="BL125" i="12" s="1"/>
  <c r="BL126" i="12" s="1"/>
  <c r="BL127" i="12" s="1"/>
  <c r="BL128" i="12" s="1"/>
  <c r="BL129" i="12" s="1"/>
  <c r="BL130" i="12" s="1"/>
  <c r="BL131" i="12" s="1"/>
  <c r="BL132" i="12" s="1"/>
  <c r="BL133" i="12" s="1"/>
  <c r="BL134" i="12" s="1"/>
  <c r="BL135" i="12" s="1"/>
  <c r="BL136" i="12" s="1"/>
  <c r="BL137" i="12" s="1"/>
  <c r="BL138" i="12" s="1"/>
  <c r="BL139" i="12" s="1"/>
  <c r="BL140" i="12" s="1"/>
  <c r="BL141" i="12" s="1"/>
  <c r="BL142" i="12" s="1"/>
  <c r="BL143" i="12" s="1"/>
  <c r="BL144" i="12" s="1"/>
  <c r="BL145" i="12" s="1"/>
  <c r="BL61" i="12"/>
  <c r="BL62" i="12" s="1"/>
  <c r="BL63" i="12" s="1"/>
  <c r="BL64" i="12" s="1"/>
  <c r="BL65" i="12" s="1"/>
  <c r="BL66" i="12" s="1"/>
  <c r="BL67" i="12" s="1"/>
  <c r="BL68" i="12" s="1"/>
  <c r="BL69" i="12" s="1"/>
  <c r="BL70" i="12" s="1"/>
  <c r="BL71" i="12" s="1"/>
  <c r="BL72" i="12" s="1"/>
  <c r="BL73" i="12" s="1"/>
  <c r="BL74" i="12" s="1"/>
  <c r="BL75" i="12" s="1"/>
  <c r="BL76" i="12" s="1"/>
  <c r="BL77" i="12" s="1"/>
  <c r="BL78" i="12" s="1"/>
  <c r="BL79" i="12" s="1"/>
  <c r="BL80" i="12" s="1"/>
  <c r="BL81" i="12" s="1"/>
  <c r="BL82" i="12" s="1"/>
  <c r="BL83" i="12" s="1"/>
  <c r="BL84" i="12" s="1"/>
  <c r="BL85" i="12" s="1"/>
  <c r="BL86" i="12" s="1"/>
  <c r="BL87" i="12" s="1"/>
  <c r="BL88" i="12" s="1"/>
  <c r="BL89" i="12" s="1"/>
  <c r="BL90" i="12" s="1"/>
  <c r="BL91" i="12" s="1"/>
  <c r="BL92" i="12" s="1"/>
  <c r="BL93" i="12" s="1"/>
  <c r="BL94" i="12" s="1"/>
  <c r="BL95" i="12" s="1"/>
  <c r="BL96" i="12" s="1"/>
  <c r="BL97" i="12" s="1"/>
  <c r="BL98" i="12" s="1"/>
  <c r="BL99" i="12" s="1"/>
  <c r="BL100" i="12" s="1"/>
  <c r="BL101" i="12" s="1"/>
  <c r="BL39" i="12"/>
  <c r="BL40" i="12" s="1"/>
  <c r="BL41" i="12" s="1"/>
  <c r="BL42" i="12" s="1"/>
  <c r="BL43" i="12" s="1"/>
  <c r="BL44" i="12" s="1"/>
  <c r="BL45" i="12" s="1"/>
  <c r="BL46" i="12" s="1"/>
  <c r="BL47" i="12" s="1"/>
  <c r="BL48" i="12" s="1"/>
  <c r="BL49" i="12" s="1"/>
  <c r="BL50" i="12" s="1"/>
  <c r="BL51" i="12" s="1"/>
  <c r="BL52" i="12" s="1"/>
  <c r="BL53" i="12" s="1"/>
  <c r="BL54" i="12" s="1"/>
  <c r="BL55" i="12" s="1"/>
  <c r="BL56" i="12" s="1"/>
  <c r="BL57" i="12" s="1"/>
  <c r="BL58" i="12" s="1"/>
  <c r="BL59" i="12" s="1"/>
  <c r="BL20" i="12"/>
  <c r="BL21" i="12" s="1"/>
  <c r="BL22" i="12" s="1"/>
  <c r="BL23" i="12" s="1"/>
  <c r="BL24" i="12" s="1"/>
  <c r="BL25" i="12" s="1"/>
  <c r="BL26" i="12" s="1"/>
  <c r="BL27" i="12" s="1"/>
  <c r="BL28" i="12" s="1"/>
  <c r="BL29" i="12" s="1"/>
  <c r="BL30" i="12" s="1"/>
  <c r="BL31" i="12" s="1"/>
  <c r="BL32" i="12" s="1"/>
  <c r="BL33" i="12" s="1"/>
  <c r="BL34" i="12" s="1"/>
  <c r="BL35" i="12" s="1"/>
  <c r="BL36" i="12" s="1"/>
  <c r="BL37" i="12" s="1"/>
  <c r="BL5" i="12"/>
  <c r="BL6" i="12" s="1"/>
  <c r="BL7" i="12" s="1"/>
  <c r="BL8" i="12" s="1"/>
  <c r="BL9" i="12" s="1"/>
  <c r="BL10" i="12" s="1"/>
  <c r="BL11" i="12" s="1"/>
  <c r="BL12" i="12" s="1"/>
  <c r="BL13" i="12" s="1"/>
  <c r="BL14" i="12" s="1"/>
  <c r="BL15" i="12" s="1"/>
  <c r="BL16" i="12" s="1"/>
  <c r="BL17" i="12" s="1"/>
  <c r="BL18" i="12" s="1"/>
  <c r="BO4" i="12"/>
  <c r="BJ4" i="12" s="1"/>
  <c r="BK5" i="12" s="1"/>
  <c r="AW222" i="12"/>
  <c r="AW161" i="12"/>
  <c r="AQ408" i="12"/>
  <c r="AQ407" i="12"/>
  <c r="AQ406" i="12"/>
  <c r="AW103" i="12"/>
  <c r="AR103" i="12"/>
  <c r="AR104" i="12" s="1"/>
  <c r="AR105" i="12" s="1"/>
  <c r="AR106" i="12" s="1"/>
  <c r="AR107" i="12" s="1"/>
  <c r="AR108" i="12" s="1"/>
  <c r="AR109" i="12" s="1"/>
  <c r="AR110" i="12" s="1"/>
  <c r="AR111" i="12" s="1"/>
  <c r="AR112" i="12" s="1"/>
  <c r="AR113" i="12" s="1"/>
  <c r="AR114" i="12" s="1"/>
  <c r="AR115" i="12" s="1"/>
  <c r="AR116" i="12" s="1"/>
  <c r="AR117" i="12" s="1"/>
  <c r="AR118" i="12" s="1"/>
  <c r="AR119" i="12" s="1"/>
  <c r="AR120" i="12" s="1"/>
  <c r="AR121" i="12" s="1"/>
  <c r="AR122" i="12" s="1"/>
  <c r="AR123" i="12" s="1"/>
  <c r="AR124" i="12" s="1"/>
  <c r="AR125" i="12" s="1"/>
  <c r="AR126" i="12" s="1"/>
  <c r="AR127" i="12" s="1"/>
  <c r="AR128" i="12" s="1"/>
  <c r="AR129" i="12" s="1"/>
  <c r="AR130" i="12" s="1"/>
  <c r="AR131" i="12" s="1"/>
  <c r="AR132" i="12" s="1"/>
  <c r="AR133" i="12" s="1"/>
  <c r="AR134" i="12" s="1"/>
  <c r="AR135" i="12" s="1"/>
  <c r="AR136" i="12" s="1"/>
  <c r="AR137" i="12" s="1"/>
  <c r="AR138" i="12" s="1"/>
  <c r="AR139" i="12" s="1"/>
  <c r="AR140" i="12" s="1"/>
  <c r="AR141" i="12" s="1"/>
  <c r="AR142" i="12" s="1"/>
  <c r="AR143" i="12" s="1"/>
  <c r="AR144" i="12" s="1"/>
  <c r="AR145" i="12" s="1"/>
  <c r="AR147" i="12" s="1"/>
  <c r="AR148" i="12" s="1"/>
  <c r="AR149" i="12" s="1"/>
  <c r="AR150" i="12" s="1"/>
  <c r="AR151" i="12" s="1"/>
  <c r="AR152" i="12" s="1"/>
  <c r="AR153" i="12" s="1"/>
  <c r="AR154" i="12" s="1"/>
  <c r="AR155" i="12" s="1"/>
  <c r="AR156" i="12" s="1"/>
  <c r="AR157" i="12" s="1"/>
  <c r="AR158" i="12" s="1"/>
  <c r="AR159" i="12" s="1"/>
  <c r="AR160" i="12" s="1"/>
  <c r="AR161" i="12" s="1"/>
  <c r="AR162" i="12" s="1"/>
  <c r="AR163" i="12" s="1"/>
  <c r="AR164" i="12" s="1"/>
  <c r="AR165" i="12" s="1"/>
  <c r="AR166" i="12" s="1"/>
  <c r="AR167" i="12" s="1"/>
  <c r="AR168" i="12" s="1"/>
  <c r="AR169" i="12" s="1"/>
  <c r="AR170" i="12" s="1"/>
  <c r="AR171" i="12" s="1"/>
  <c r="AR172" i="12" s="1"/>
  <c r="AR173" i="12" s="1"/>
  <c r="AR174" i="12" s="1"/>
  <c r="AR175" i="12" s="1"/>
  <c r="AR176" i="12" s="1"/>
  <c r="AR177" i="12" s="1"/>
  <c r="AR178" i="12" s="1"/>
  <c r="AR179" i="12" s="1"/>
  <c r="AR180" i="12" s="1"/>
  <c r="AR181" i="12" s="1"/>
  <c r="AR182" i="12" s="1"/>
  <c r="AR183" i="12" s="1"/>
  <c r="AR184" i="12" s="1"/>
  <c r="AR185" i="12" s="1"/>
  <c r="AR186" i="12" s="1"/>
  <c r="AR187" i="12" s="1"/>
  <c r="AR188" i="12" s="1"/>
  <c r="AR189" i="12" s="1"/>
  <c r="AR190" i="12" s="1"/>
  <c r="AR191" i="12" s="1"/>
  <c r="AR192" i="12" s="1"/>
  <c r="AR193" i="12" s="1"/>
  <c r="AR194" i="12" s="1"/>
  <c r="AR195" i="12" s="1"/>
  <c r="AR196" i="12" s="1"/>
  <c r="AR197" i="12" s="1"/>
  <c r="AR198" i="12" s="1"/>
  <c r="AR199" i="12" s="1"/>
  <c r="AR200" i="12" s="1"/>
  <c r="AR201" i="12" s="1"/>
  <c r="AR202" i="12" s="1"/>
  <c r="AR203" i="12" s="1"/>
  <c r="AR204" i="12" s="1"/>
  <c r="AR205" i="12" s="1"/>
  <c r="AR206" i="12" s="1"/>
  <c r="AR207" i="12" s="1"/>
  <c r="AR208" i="12" s="1"/>
  <c r="AR209" i="12" s="1"/>
  <c r="AR210" i="12" s="1"/>
  <c r="AR211" i="12" s="1"/>
  <c r="AR212" i="12" s="1"/>
  <c r="AR213" i="12" s="1"/>
  <c r="AR214" i="12" s="1"/>
  <c r="AR215" i="12" s="1"/>
  <c r="AR216" i="12" s="1"/>
  <c r="AR217" i="12" s="1"/>
  <c r="AR218" i="12" s="1"/>
  <c r="AR219" i="12" s="1"/>
  <c r="AR220" i="12" s="1"/>
  <c r="AR221" i="12" s="1"/>
  <c r="AR222" i="12" s="1"/>
  <c r="AR223" i="12" s="1"/>
  <c r="AR224" i="12" s="1"/>
  <c r="AR225" i="12" s="1"/>
  <c r="AR226" i="12" s="1"/>
  <c r="AR227" i="12" s="1"/>
  <c r="AR228" i="12" s="1"/>
  <c r="AR229" i="12" s="1"/>
  <c r="AR230" i="12" s="1"/>
  <c r="AR231" i="12" s="1"/>
  <c r="AR232" i="12" s="1"/>
  <c r="AR233" i="12" s="1"/>
  <c r="AR234" i="12" s="1"/>
  <c r="AR235" i="12" s="1"/>
  <c r="AR236" i="12" s="1"/>
  <c r="AR237" i="12" s="1"/>
  <c r="AR238" i="12" s="1"/>
  <c r="AR239" i="12" s="1"/>
  <c r="AR240" i="12" s="1"/>
  <c r="AR241" i="12" s="1"/>
  <c r="AR242" i="12" s="1"/>
  <c r="AR243" i="12" s="1"/>
  <c r="AR244" i="12" s="1"/>
  <c r="AR245" i="12" s="1"/>
  <c r="AR246" i="12" s="1"/>
  <c r="AR247" i="12" s="1"/>
  <c r="AR248" i="12" s="1"/>
  <c r="AR249" i="12" s="1"/>
  <c r="AR250" i="12" s="1"/>
  <c r="AR251" i="12" s="1"/>
  <c r="AR252" i="12" s="1"/>
  <c r="AR253" i="12" s="1"/>
  <c r="AR254" i="12" s="1"/>
  <c r="AR255" i="12" s="1"/>
  <c r="AR256" i="12" s="1"/>
  <c r="AR257" i="12" s="1"/>
  <c r="AR258" i="12" s="1"/>
  <c r="AR259" i="12" s="1"/>
  <c r="AR260" i="12" s="1"/>
  <c r="AR261" i="12" s="1"/>
  <c r="AR262" i="12" s="1"/>
  <c r="AR263" i="12" s="1"/>
  <c r="AR264" i="12" s="1"/>
  <c r="AR265" i="12" s="1"/>
  <c r="AR266" i="12" s="1"/>
  <c r="AR267" i="12" s="1"/>
  <c r="AR268" i="12" s="1"/>
  <c r="AR269" i="12" s="1"/>
  <c r="AR270" i="12" s="1"/>
  <c r="AR271" i="12" s="1"/>
  <c r="AR272" i="12" s="1"/>
  <c r="AR273" i="12" s="1"/>
  <c r="AR274" i="12" s="1"/>
  <c r="AR275" i="12" s="1"/>
  <c r="AR276" i="12" s="1"/>
  <c r="AR277" i="12" s="1"/>
  <c r="AR278" i="12" s="1"/>
  <c r="AR279" i="12" s="1"/>
  <c r="AR280" i="12" s="1"/>
  <c r="AR281" i="12" s="1"/>
  <c r="AR282" i="12" s="1"/>
  <c r="AR283" i="12" s="1"/>
  <c r="AR284" i="12" s="1"/>
  <c r="AR285" i="12" s="1"/>
  <c r="AR286" i="12" s="1"/>
  <c r="AR287" i="12" s="1"/>
  <c r="AR288" i="12" s="1"/>
  <c r="AR289" i="12" s="1"/>
  <c r="AR290" i="12" s="1"/>
  <c r="AR291" i="12" s="1"/>
  <c r="AR292" i="12" s="1"/>
  <c r="AR293" i="12" s="1"/>
  <c r="AR294" i="12" s="1"/>
  <c r="AR295" i="12" s="1"/>
  <c r="AR296" i="12" s="1"/>
  <c r="AR297" i="12" s="1"/>
  <c r="AR298" i="12" s="1"/>
  <c r="AR299" i="12" s="1"/>
  <c r="AR300" i="12" s="1"/>
  <c r="AR301" i="12" s="1"/>
  <c r="AR302" i="12" s="1"/>
  <c r="AR303" i="12" s="1"/>
  <c r="AR304" i="12" s="1"/>
  <c r="AR305" i="12" s="1"/>
  <c r="AR306" i="12" s="1"/>
  <c r="AR307" i="12" s="1"/>
  <c r="AR308" i="12" s="1"/>
  <c r="AR309" i="12" s="1"/>
  <c r="AR310" i="12" s="1"/>
  <c r="AR311" i="12" s="1"/>
  <c r="AR312" i="12" s="1"/>
  <c r="AR313" i="12" s="1"/>
  <c r="AR314" i="12" s="1"/>
  <c r="AR315" i="12" s="1"/>
  <c r="AR316" i="12" s="1"/>
  <c r="AR317" i="12" s="1"/>
  <c r="AR318" i="12" s="1"/>
  <c r="AR319" i="12" s="1"/>
  <c r="AR320" i="12" s="1"/>
  <c r="AR321" i="12" s="1"/>
  <c r="AR322" i="12" s="1"/>
  <c r="AR323" i="12" s="1"/>
  <c r="AR324" i="12" s="1"/>
  <c r="AR325" i="12" s="1"/>
  <c r="AR326" i="12" s="1"/>
  <c r="AR327" i="12" s="1"/>
  <c r="AR328" i="12" s="1"/>
  <c r="AR329" i="12" s="1"/>
  <c r="AR330" i="12" s="1"/>
  <c r="AR331" i="12" s="1"/>
  <c r="AR332" i="12" s="1"/>
  <c r="AR333" i="12" s="1"/>
  <c r="AR334" i="12" s="1"/>
  <c r="AR335" i="12" s="1"/>
  <c r="AR336" i="12" s="1"/>
  <c r="AR337" i="12" s="1"/>
  <c r="AR338" i="12" s="1"/>
  <c r="AR339" i="12" s="1"/>
  <c r="AR340" i="12" s="1"/>
  <c r="AR341" i="12" s="1"/>
  <c r="AR342" i="12" s="1"/>
  <c r="AR343" i="12" s="1"/>
  <c r="AR344" i="12" s="1"/>
  <c r="AR345" i="12" s="1"/>
  <c r="AR346" i="12" s="1"/>
  <c r="AR347" i="12" s="1"/>
  <c r="AR348" i="12" s="1"/>
  <c r="AR349" i="12" s="1"/>
  <c r="AR350" i="12" s="1"/>
  <c r="AR351" i="12" s="1"/>
  <c r="AR352" i="12" s="1"/>
  <c r="AR353" i="12" s="1"/>
  <c r="AR354" i="12" s="1"/>
  <c r="AR355" i="12" s="1"/>
  <c r="AR356" i="12" s="1"/>
  <c r="AR357" i="12" s="1"/>
  <c r="AR358" i="12" s="1"/>
  <c r="AR359" i="12" s="1"/>
  <c r="AR360" i="12" s="1"/>
  <c r="AR361" i="12" s="1"/>
  <c r="AR362" i="12" s="1"/>
  <c r="AR363" i="12" s="1"/>
  <c r="AR364" i="12" s="1"/>
  <c r="AR365" i="12" s="1"/>
  <c r="AR366" i="12" s="1"/>
  <c r="AR367" i="12" s="1"/>
  <c r="AR368" i="12" s="1"/>
  <c r="AR369" i="12" s="1"/>
  <c r="AR370" i="12" s="1"/>
  <c r="AR371" i="12" s="1"/>
  <c r="AR372" i="12" s="1"/>
  <c r="AR373" i="12" s="1"/>
  <c r="AR374" i="12" s="1"/>
  <c r="AR375" i="12" s="1"/>
  <c r="AR376" i="12" s="1"/>
  <c r="AR377" i="12" s="1"/>
  <c r="AR378" i="12" s="1"/>
  <c r="AR379" i="12" s="1"/>
  <c r="AR380" i="12" s="1"/>
  <c r="AR381" i="12" s="1"/>
  <c r="AR382" i="12" s="1"/>
  <c r="AR383" i="12" s="1"/>
  <c r="AR384" i="12" s="1"/>
  <c r="AR385" i="12" s="1"/>
  <c r="AR386" i="12" s="1"/>
  <c r="AR387" i="12" s="1"/>
  <c r="AR388" i="12" s="1"/>
  <c r="AR389" i="12" s="1"/>
  <c r="AR390" i="12" s="1"/>
  <c r="AR391" i="12" s="1"/>
  <c r="AR392" i="12" s="1"/>
  <c r="AR393" i="12" s="1"/>
  <c r="AR394" i="12" s="1"/>
  <c r="AR395" i="12" s="1"/>
  <c r="AR396" i="12" s="1"/>
  <c r="AR397" i="12" s="1"/>
  <c r="AR398" i="12" s="1"/>
  <c r="AR399" i="12" s="1"/>
  <c r="AR400" i="12" s="1"/>
  <c r="AR61" i="12"/>
  <c r="AR62" i="12" s="1"/>
  <c r="AR63" i="12" s="1"/>
  <c r="AR64" i="12" s="1"/>
  <c r="AR65" i="12" s="1"/>
  <c r="AR66" i="12" s="1"/>
  <c r="AR67" i="12" s="1"/>
  <c r="AR68" i="12" s="1"/>
  <c r="AR69" i="12" s="1"/>
  <c r="AR70" i="12" s="1"/>
  <c r="AR71" i="12" s="1"/>
  <c r="AR72" i="12" s="1"/>
  <c r="AR73" i="12" s="1"/>
  <c r="AR74" i="12" s="1"/>
  <c r="AR75" i="12" s="1"/>
  <c r="AR76" i="12" s="1"/>
  <c r="AR77" i="12" s="1"/>
  <c r="AR78" i="12" s="1"/>
  <c r="AR79" i="12" s="1"/>
  <c r="AR80" i="12" s="1"/>
  <c r="AR81" i="12" s="1"/>
  <c r="AR82" i="12" s="1"/>
  <c r="AR83" i="12" s="1"/>
  <c r="AR84" i="12" s="1"/>
  <c r="AR85" i="12" s="1"/>
  <c r="AR86" i="12" s="1"/>
  <c r="AR87" i="12" s="1"/>
  <c r="AR88" i="12" s="1"/>
  <c r="AR89" i="12" s="1"/>
  <c r="AR90" i="12" s="1"/>
  <c r="AR91" i="12" s="1"/>
  <c r="AR92" i="12" s="1"/>
  <c r="AR93" i="12" s="1"/>
  <c r="AR94" i="12" s="1"/>
  <c r="AR95" i="12" s="1"/>
  <c r="AR96" i="12" s="1"/>
  <c r="AR97" i="12" s="1"/>
  <c r="AR98" i="12" s="1"/>
  <c r="AR99" i="12" s="1"/>
  <c r="AR100" i="12" s="1"/>
  <c r="AR101" i="12" s="1"/>
  <c r="AR39" i="12"/>
  <c r="AR40" i="12" s="1"/>
  <c r="AR41" i="12" s="1"/>
  <c r="AR42" i="12" s="1"/>
  <c r="AR43" i="12" s="1"/>
  <c r="AR44" i="12" s="1"/>
  <c r="AR45" i="12" s="1"/>
  <c r="AR46" i="12" s="1"/>
  <c r="AR47" i="12" s="1"/>
  <c r="AR48" i="12" s="1"/>
  <c r="AR49" i="12" s="1"/>
  <c r="AR50" i="12" s="1"/>
  <c r="AR51" i="12" s="1"/>
  <c r="AR52" i="12" s="1"/>
  <c r="AR53" i="12" s="1"/>
  <c r="AR54" i="12" s="1"/>
  <c r="AR55" i="12" s="1"/>
  <c r="AR56" i="12" s="1"/>
  <c r="AR57" i="12" s="1"/>
  <c r="AR58" i="12" s="1"/>
  <c r="AR59" i="12" s="1"/>
  <c r="AR20" i="12"/>
  <c r="AR21" i="12" s="1"/>
  <c r="AR22" i="12" s="1"/>
  <c r="AR23" i="12" s="1"/>
  <c r="AR24" i="12" s="1"/>
  <c r="AR25" i="12" s="1"/>
  <c r="AR26" i="12" s="1"/>
  <c r="AR27" i="12" s="1"/>
  <c r="AR28" i="12" s="1"/>
  <c r="AR29" i="12" s="1"/>
  <c r="AR30" i="12" s="1"/>
  <c r="AR31" i="12" s="1"/>
  <c r="AR32" i="12" s="1"/>
  <c r="AR33" i="12" s="1"/>
  <c r="AR34" i="12" s="1"/>
  <c r="AR35" i="12" s="1"/>
  <c r="AR36" i="12" s="1"/>
  <c r="AR37" i="12" s="1"/>
  <c r="AR5" i="12"/>
  <c r="AR6" i="12" s="1"/>
  <c r="AR7" i="12" s="1"/>
  <c r="AR8" i="12" s="1"/>
  <c r="AR9" i="12" s="1"/>
  <c r="AR10" i="12" s="1"/>
  <c r="AR11" i="12" s="1"/>
  <c r="AR12" i="12" s="1"/>
  <c r="AR13" i="12" s="1"/>
  <c r="AR14" i="12" s="1"/>
  <c r="AR15" i="12" s="1"/>
  <c r="AR16" i="12" s="1"/>
  <c r="AR17" i="12" s="1"/>
  <c r="AR18" i="12" s="1"/>
  <c r="AU4" i="12"/>
  <c r="AT4" i="12" s="1"/>
  <c r="AS5" i="12" s="1"/>
  <c r="W408" i="12"/>
  <c r="W407" i="12"/>
  <c r="W406" i="12"/>
  <c r="AC139" i="12"/>
  <c r="AC103" i="12"/>
  <c r="X103" i="12"/>
  <c r="X104" i="12" s="1"/>
  <c r="X105" i="12" s="1"/>
  <c r="X106" i="12" s="1"/>
  <c r="X107" i="12" s="1"/>
  <c r="X108" i="12" s="1"/>
  <c r="X109" i="12" s="1"/>
  <c r="X110" i="12" s="1"/>
  <c r="X111" i="12" s="1"/>
  <c r="X112" i="12" s="1"/>
  <c r="X113" i="12" s="1"/>
  <c r="X114" i="12" s="1"/>
  <c r="X115" i="12" s="1"/>
  <c r="X116" i="12" s="1"/>
  <c r="X117" i="12" s="1"/>
  <c r="X118" i="12" s="1"/>
  <c r="X119" i="12" s="1"/>
  <c r="X120" i="12" s="1"/>
  <c r="X121" i="12" s="1"/>
  <c r="X122" i="12" s="1"/>
  <c r="X123" i="12" s="1"/>
  <c r="X124" i="12" s="1"/>
  <c r="X125" i="12" s="1"/>
  <c r="X126" i="12" s="1"/>
  <c r="X127" i="12" s="1"/>
  <c r="X128" i="12" s="1"/>
  <c r="X129" i="12" s="1"/>
  <c r="X130" i="12" s="1"/>
  <c r="X131" i="12" s="1"/>
  <c r="X132" i="12" s="1"/>
  <c r="X133" i="12" s="1"/>
  <c r="X134" i="12" s="1"/>
  <c r="X135" i="12" s="1"/>
  <c r="X136" i="12" s="1"/>
  <c r="X137" i="12" s="1"/>
  <c r="X138" i="12" s="1"/>
  <c r="X139" i="12" s="1"/>
  <c r="X140" i="12" s="1"/>
  <c r="X141" i="12" s="1"/>
  <c r="X142" i="12" s="1"/>
  <c r="X143" i="12" s="1"/>
  <c r="X144" i="12" s="1"/>
  <c r="X145" i="12" s="1"/>
  <c r="X146" i="12" s="1"/>
  <c r="X147" i="12" s="1"/>
  <c r="X148" i="12" s="1"/>
  <c r="X149" i="12" s="1"/>
  <c r="X150" i="12" s="1"/>
  <c r="X151" i="12" s="1"/>
  <c r="X152" i="12" s="1"/>
  <c r="X153" i="12" s="1"/>
  <c r="X154" i="12" s="1"/>
  <c r="X155" i="12" s="1"/>
  <c r="X156" i="12" s="1"/>
  <c r="X157" i="12" s="1"/>
  <c r="X158" i="12" s="1"/>
  <c r="X159" i="12" s="1"/>
  <c r="X160" i="12" s="1"/>
  <c r="X161" i="12" s="1"/>
  <c r="X162" i="12" s="1"/>
  <c r="X163" i="12" s="1"/>
  <c r="X164" i="12" s="1"/>
  <c r="X165" i="12" s="1"/>
  <c r="X166" i="12" s="1"/>
  <c r="X167" i="12" s="1"/>
  <c r="X168" i="12" s="1"/>
  <c r="X169" i="12" s="1"/>
  <c r="X170" i="12" s="1"/>
  <c r="X171" i="12" s="1"/>
  <c r="X172" i="12" s="1"/>
  <c r="X173" i="12" s="1"/>
  <c r="X174" i="12" s="1"/>
  <c r="X175" i="12" s="1"/>
  <c r="X176" i="12" s="1"/>
  <c r="X177" i="12" s="1"/>
  <c r="X178" i="12" s="1"/>
  <c r="X179" i="12" s="1"/>
  <c r="X180" i="12" s="1"/>
  <c r="X181" i="12" s="1"/>
  <c r="X182" i="12" s="1"/>
  <c r="X183" i="12" s="1"/>
  <c r="X184" i="12" s="1"/>
  <c r="X185" i="12" s="1"/>
  <c r="X186" i="12" s="1"/>
  <c r="X187" i="12" s="1"/>
  <c r="X188" i="12" s="1"/>
  <c r="X189" i="12" s="1"/>
  <c r="X190" i="12" s="1"/>
  <c r="X191" i="12" s="1"/>
  <c r="X192" i="12" s="1"/>
  <c r="X193" i="12" s="1"/>
  <c r="X194" i="12" s="1"/>
  <c r="X195" i="12" s="1"/>
  <c r="X196" i="12" s="1"/>
  <c r="X197" i="12" s="1"/>
  <c r="X198" i="12" s="1"/>
  <c r="X199" i="12" s="1"/>
  <c r="X200" i="12" s="1"/>
  <c r="X201" i="12" s="1"/>
  <c r="X202" i="12" s="1"/>
  <c r="X203" i="12" s="1"/>
  <c r="X204" i="12" s="1"/>
  <c r="X205" i="12" s="1"/>
  <c r="X206" i="12" s="1"/>
  <c r="X207" i="12" s="1"/>
  <c r="X208" i="12" s="1"/>
  <c r="X209" i="12" s="1"/>
  <c r="X210" i="12" s="1"/>
  <c r="X211" i="12" s="1"/>
  <c r="X212" i="12" s="1"/>
  <c r="X213" i="12" s="1"/>
  <c r="X214" i="12" s="1"/>
  <c r="X215" i="12" s="1"/>
  <c r="X216" i="12" s="1"/>
  <c r="X217" i="12" s="1"/>
  <c r="X218" i="12" s="1"/>
  <c r="X219" i="12" s="1"/>
  <c r="X220" i="12" s="1"/>
  <c r="X221" i="12" s="1"/>
  <c r="X222" i="12" s="1"/>
  <c r="X223" i="12" s="1"/>
  <c r="X224" i="12" s="1"/>
  <c r="X225" i="12" s="1"/>
  <c r="X226" i="12" s="1"/>
  <c r="X227" i="12" s="1"/>
  <c r="X228" i="12" s="1"/>
  <c r="X229" i="12" s="1"/>
  <c r="X230" i="12" s="1"/>
  <c r="X231" i="12" s="1"/>
  <c r="X232" i="12" s="1"/>
  <c r="X233" i="12" s="1"/>
  <c r="X234" i="12" s="1"/>
  <c r="X235" i="12" s="1"/>
  <c r="X236" i="12" s="1"/>
  <c r="X237" i="12" s="1"/>
  <c r="X238" i="12" s="1"/>
  <c r="X239" i="12" s="1"/>
  <c r="X240" i="12" s="1"/>
  <c r="X241" i="12" s="1"/>
  <c r="X242" i="12" s="1"/>
  <c r="X243" i="12" s="1"/>
  <c r="X244" i="12" s="1"/>
  <c r="X245" i="12" s="1"/>
  <c r="X246" i="12" s="1"/>
  <c r="X247" i="12" s="1"/>
  <c r="X248" i="12" s="1"/>
  <c r="X249" i="12" s="1"/>
  <c r="X250" i="12" s="1"/>
  <c r="X251" i="12" s="1"/>
  <c r="X252" i="12" s="1"/>
  <c r="X253" i="12" s="1"/>
  <c r="X254" i="12" s="1"/>
  <c r="X255" i="12" s="1"/>
  <c r="X256" i="12" s="1"/>
  <c r="X257" i="12" s="1"/>
  <c r="X258" i="12" s="1"/>
  <c r="X259" i="12" s="1"/>
  <c r="X260" i="12" s="1"/>
  <c r="X261" i="12" s="1"/>
  <c r="X262" i="12" s="1"/>
  <c r="X263" i="12" s="1"/>
  <c r="X264" i="12" s="1"/>
  <c r="X265" i="12" s="1"/>
  <c r="X266" i="12" s="1"/>
  <c r="X267" i="12" s="1"/>
  <c r="X268" i="12" s="1"/>
  <c r="X269" i="12" s="1"/>
  <c r="X270" i="12" s="1"/>
  <c r="X271" i="12" s="1"/>
  <c r="X272" i="12" s="1"/>
  <c r="X273" i="12" s="1"/>
  <c r="X274" i="12" s="1"/>
  <c r="X275" i="12" s="1"/>
  <c r="X276" i="12" s="1"/>
  <c r="X277" i="12" s="1"/>
  <c r="X278" i="12" s="1"/>
  <c r="X279" i="12" s="1"/>
  <c r="X280" i="12" s="1"/>
  <c r="X281" i="12" s="1"/>
  <c r="X282" i="12" s="1"/>
  <c r="X283" i="12" s="1"/>
  <c r="X284" i="12" s="1"/>
  <c r="X285" i="12" s="1"/>
  <c r="X286" i="12" s="1"/>
  <c r="X287" i="12" s="1"/>
  <c r="X288" i="12" s="1"/>
  <c r="X289" i="12" s="1"/>
  <c r="X290" i="12" s="1"/>
  <c r="X291" i="12" s="1"/>
  <c r="X292" i="12" s="1"/>
  <c r="X293" i="12" s="1"/>
  <c r="X294" i="12" s="1"/>
  <c r="X295" i="12" s="1"/>
  <c r="X296" i="12" s="1"/>
  <c r="X297" i="12" s="1"/>
  <c r="X298" i="12" s="1"/>
  <c r="X299" i="12" s="1"/>
  <c r="X300" i="12" s="1"/>
  <c r="X301" i="12" s="1"/>
  <c r="X302" i="12" s="1"/>
  <c r="X303" i="12" s="1"/>
  <c r="X304" i="12" s="1"/>
  <c r="X305" i="12" s="1"/>
  <c r="X306" i="12" s="1"/>
  <c r="X307" i="12" s="1"/>
  <c r="X308" i="12" s="1"/>
  <c r="X309" i="12" s="1"/>
  <c r="X310" i="12" s="1"/>
  <c r="X311" i="12" s="1"/>
  <c r="X312" i="12" s="1"/>
  <c r="X313" i="12" s="1"/>
  <c r="X314" i="12" s="1"/>
  <c r="X315" i="12" s="1"/>
  <c r="X316" i="12" s="1"/>
  <c r="X317" i="12" s="1"/>
  <c r="X318" i="12" s="1"/>
  <c r="X319" i="12" s="1"/>
  <c r="X320" i="12" s="1"/>
  <c r="X321" i="12" s="1"/>
  <c r="X322" i="12" s="1"/>
  <c r="X323" i="12" s="1"/>
  <c r="X324" i="12" s="1"/>
  <c r="X325" i="12" s="1"/>
  <c r="X326" i="12" s="1"/>
  <c r="X327" i="12" s="1"/>
  <c r="X328" i="12" s="1"/>
  <c r="X329" i="12" s="1"/>
  <c r="X330" i="12" s="1"/>
  <c r="X331" i="12" s="1"/>
  <c r="X332" i="12" s="1"/>
  <c r="X333" i="12" s="1"/>
  <c r="X334" i="12" s="1"/>
  <c r="X335" i="12" s="1"/>
  <c r="X336" i="12" s="1"/>
  <c r="X337" i="12" s="1"/>
  <c r="X338" i="12" s="1"/>
  <c r="X339" i="12" s="1"/>
  <c r="X340" i="12" s="1"/>
  <c r="X341" i="12" s="1"/>
  <c r="X342" i="12" s="1"/>
  <c r="X343" i="12" s="1"/>
  <c r="X344" i="12" s="1"/>
  <c r="X345" i="12" s="1"/>
  <c r="X346" i="12" s="1"/>
  <c r="X347" i="12" s="1"/>
  <c r="X348" i="12" s="1"/>
  <c r="X349" i="12" s="1"/>
  <c r="X350" i="12" s="1"/>
  <c r="X351" i="12" s="1"/>
  <c r="X352" i="12" s="1"/>
  <c r="X353" i="12" s="1"/>
  <c r="X354" i="12" s="1"/>
  <c r="X355" i="12" s="1"/>
  <c r="X356" i="12" s="1"/>
  <c r="X357" i="12" s="1"/>
  <c r="X358" i="12" s="1"/>
  <c r="X359" i="12" s="1"/>
  <c r="X360" i="12" s="1"/>
  <c r="X361" i="12" s="1"/>
  <c r="X362" i="12" s="1"/>
  <c r="X363" i="12" s="1"/>
  <c r="X364" i="12" s="1"/>
  <c r="X365" i="12" s="1"/>
  <c r="X366" i="12" s="1"/>
  <c r="X367" i="12" s="1"/>
  <c r="X368" i="12" s="1"/>
  <c r="X369" i="12" s="1"/>
  <c r="X370" i="12" s="1"/>
  <c r="X371" i="12" s="1"/>
  <c r="X372" i="12" s="1"/>
  <c r="X373" i="12" s="1"/>
  <c r="X374" i="12" s="1"/>
  <c r="X375" i="12" s="1"/>
  <c r="X376" i="12" s="1"/>
  <c r="X377" i="12" s="1"/>
  <c r="X378" i="12" s="1"/>
  <c r="X379" i="12" s="1"/>
  <c r="X380" i="12" s="1"/>
  <c r="X381" i="12" s="1"/>
  <c r="X382" i="12" s="1"/>
  <c r="X383" i="12" s="1"/>
  <c r="X384" i="12" s="1"/>
  <c r="X385" i="12" s="1"/>
  <c r="X386" i="12" s="1"/>
  <c r="X387" i="12" s="1"/>
  <c r="X388" i="12" s="1"/>
  <c r="X389" i="12" s="1"/>
  <c r="X390" i="12" s="1"/>
  <c r="X391" i="12" s="1"/>
  <c r="X392" i="12" s="1"/>
  <c r="X393" i="12" s="1"/>
  <c r="X394" i="12" s="1"/>
  <c r="X395" i="12" s="1"/>
  <c r="X396" i="12" s="1"/>
  <c r="X397" i="12" s="1"/>
  <c r="X398" i="12" s="1"/>
  <c r="X399" i="12" s="1"/>
  <c r="X400" i="12" s="1"/>
  <c r="X61" i="12"/>
  <c r="X62" i="12" s="1"/>
  <c r="X63" i="12" s="1"/>
  <c r="X64" i="12" s="1"/>
  <c r="X65" i="12" s="1"/>
  <c r="X66" i="12" s="1"/>
  <c r="X67" i="12" s="1"/>
  <c r="X68" i="12" s="1"/>
  <c r="X69" i="12" s="1"/>
  <c r="X70" i="12" s="1"/>
  <c r="X71" i="12" s="1"/>
  <c r="X72" i="12" s="1"/>
  <c r="X73" i="12" s="1"/>
  <c r="X74" i="12" s="1"/>
  <c r="X75" i="12" s="1"/>
  <c r="X76" i="12" s="1"/>
  <c r="X77" i="12" s="1"/>
  <c r="X78" i="12" s="1"/>
  <c r="X79" i="12" s="1"/>
  <c r="X80" i="12" s="1"/>
  <c r="X81" i="12" s="1"/>
  <c r="X82" i="12" s="1"/>
  <c r="X83" i="12" s="1"/>
  <c r="X84" i="12" s="1"/>
  <c r="X85" i="12" s="1"/>
  <c r="X86" i="12" s="1"/>
  <c r="X87" i="12" s="1"/>
  <c r="X88" i="12" s="1"/>
  <c r="X89" i="12" s="1"/>
  <c r="X90" i="12" s="1"/>
  <c r="X91" i="12" s="1"/>
  <c r="X92" i="12" s="1"/>
  <c r="X93" i="12" s="1"/>
  <c r="X94" i="12" s="1"/>
  <c r="X95" i="12" s="1"/>
  <c r="X96" i="12" s="1"/>
  <c r="X97" i="12" s="1"/>
  <c r="X98" i="12" s="1"/>
  <c r="X99" i="12" s="1"/>
  <c r="X100" i="12" s="1"/>
  <c r="X101" i="12" s="1"/>
  <c r="X39" i="12"/>
  <c r="X40" i="12" s="1"/>
  <c r="X41" i="12" s="1"/>
  <c r="X42" i="12" s="1"/>
  <c r="X43" i="12" s="1"/>
  <c r="X44" i="12" s="1"/>
  <c r="X45" i="12" s="1"/>
  <c r="X46" i="12" s="1"/>
  <c r="X47" i="12" s="1"/>
  <c r="X48" i="12" s="1"/>
  <c r="X49" i="12" s="1"/>
  <c r="X50" i="12" s="1"/>
  <c r="X51" i="12" s="1"/>
  <c r="X52" i="12" s="1"/>
  <c r="X53" i="12" s="1"/>
  <c r="X54" i="12" s="1"/>
  <c r="X55" i="12" s="1"/>
  <c r="X56" i="12" s="1"/>
  <c r="X57" i="12" s="1"/>
  <c r="X58" i="12" s="1"/>
  <c r="X59" i="12" s="1"/>
  <c r="X20" i="12"/>
  <c r="X21" i="12" s="1"/>
  <c r="X22" i="12" s="1"/>
  <c r="X23" i="12" s="1"/>
  <c r="X24" i="12" s="1"/>
  <c r="X25" i="12" s="1"/>
  <c r="X26" i="12" s="1"/>
  <c r="X27" i="12" s="1"/>
  <c r="X28" i="12" s="1"/>
  <c r="X29" i="12" s="1"/>
  <c r="X30" i="12" s="1"/>
  <c r="X31" i="12" s="1"/>
  <c r="X32" i="12" s="1"/>
  <c r="X33" i="12" s="1"/>
  <c r="X34" i="12" s="1"/>
  <c r="X35" i="12" s="1"/>
  <c r="X36" i="12" s="1"/>
  <c r="X37" i="12" s="1"/>
  <c r="X5" i="12"/>
  <c r="X6" i="12" s="1"/>
  <c r="X7" i="12" s="1"/>
  <c r="X8" i="12" s="1"/>
  <c r="X9" i="12" s="1"/>
  <c r="X10" i="12" s="1"/>
  <c r="X11" i="12" s="1"/>
  <c r="X12" i="12" s="1"/>
  <c r="X13" i="12" s="1"/>
  <c r="X14" i="12" s="1"/>
  <c r="X15" i="12" s="1"/>
  <c r="X16" i="12" s="1"/>
  <c r="X17" i="12" s="1"/>
  <c r="X18" i="12" s="1"/>
  <c r="AA4" i="12"/>
  <c r="Z4" i="12" s="1"/>
  <c r="Y5" i="12" s="1"/>
  <c r="AA5" i="12" s="1"/>
  <c r="I321" i="12"/>
  <c r="I320" i="12"/>
  <c r="I139" i="12"/>
  <c r="I103" i="12"/>
  <c r="D20" i="12"/>
  <c r="D5" i="12"/>
  <c r="D6" i="12" s="1"/>
  <c r="D7" i="12" s="1"/>
  <c r="D8" i="12" s="1"/>
  <c r="D9" i="12" s="1"/>
  <c r="D10" i="12" s="1"/>
  <c r="D11" i="12" s="1"/>
  <c r="D12" i="12" s="1"/>
  <c r="D13" i="12" s="1"/>
  <c r="D14" i="12" s="1"/>
  <c r="D15" i="12" s="1"/>
  <c r="D16" i="12" s="1"/>
  <c r="D17" i="12" s="1"/>
  <c r="D18" i="12" s="1"/>
  <c r="G4" i="12"/>
  <c r="B4" i="12" s="1"/>
  <c r="C5" i="12" s="1"/>
  <c r="S98" i="11"/>
  <c r="R98" i="11"/>
  <c r="S128" i="11"/>
  <c r="R128" i="11"/>
  <c r="S127" i="11"/>
  <c r="R127" i="11"/>
  <c r="I71" i="11"/>
  <c r="R163" i="11"/>
  <c r="S163" i="11" s="1"/>
  <c r="S162" i="11"/>
  <c r="R162" i="11"/>
  <c r="S145" i="11"/>
  <c r="R145" i="11"/>
  <c r="S144" i="11"/>
  <c r="R144" i="11"/>
  <c r="I59" i="11"/>
  <c r="S104" i="11"/>
  <c r="S97" i="11"/>
  <c r="R97" i="11"/>
  <c r="S96" i="11"/>
  <c r="R96" i="11"/>
  <c r="S95" i="11"/>
  <c r="R95" i="11"/>
  <c r="R94" i="11"/>
  <c r="R73" i="11"/>
  <c r="S64" i="11"/>
  <c r="N5" i="11"/>
  <c r="N6" i="11" s="1"/>
  <c r="N7" i="11" s="1"/>
  <c r="N8" i="11" s="1"/>
  <c r="N9" i="11" s="1"/>
  <c r="N10" i="11" s="1"/>
  <c r="N11" i="11" s="1"/>
  <c r="N12" i="11" s="1"/>
  <c r="N13" i="11" s="1"/>
  <c r="N14" i="11" s="1"/>
  <c r="N16" i="11" s="1"/>
  <c r="N17" i="11" s="1"/>
  <c r="N18" i="11" s="1"/>
  <c r="N19" i="11" s="1"/>
  <c r="N20" i="11" s="1"/>
  <c r="N21" i="11" s="1"/>
  <c r="N22" i="11" s="1"/>
  <c r="N23" i="11" s="1"/>
  <c r="N24" i="11" s="1"/>
  <c r="N25" i="11" s="1"/>
  <c r="N26" i="11" s="1"/>
  <c r="N27" i="11" s="1"/>
  <c r="N28" i="11" s="1"/>
  <c r="N29" i="11" s="1"/>
  <c r="N30" i="11" s="1"/>
  <c r="N31" i="11" s="1"/>
  <c r="N32" i="11" s="1"/>
  <c r="N33" i="11" s="1"/>
  <c r="N34" i="11" s="1"/>
  <c r="N35" i="11" s="1"/>
  <c r="N36" i="11" s="1"/>
  <c r="N37" i="11" s="1"/>
  <c r="N38" i="11" s="1"/>
  <c r="N39" i="11" s="1"/>
  <c r="N40" i="11" s="1"/>
  <c r="N41" i="11" s="1"/>
  <c r="N42" i="11" s="1"/>
  <c r="N43" i="11" s="1"/>
  <c r="N44" i="11" s="1"/>
  <c r="N45" i="11" s="1"/>
  <c r="N46" i="11" s="1"/>
  <c r="N47" i="11" s="1"/>
  <c r="N48" i="11" s="1"/>
  <c r="N49" i="11" s="1"/>
  <c r="N50" i="11" s="1"/>
  <c r="N51" i="11" s="1"/>
  <c r="N52" i="11" s="1"/>
  <c r="N53" i="11" s="1"/>
  <c r="N54" i="11" s="1"/>
  <c r="N55" i="11" s="1"/>
  <c r="N56" i="11" s="1"/>
  <c r="N57" i="11" s="1"/>
  <c r="N58" i="11" s="1"/>
  <c r="N59" i="11" s="1"/>
  <c r="N60" i="11" s="1"/>
  <c r="N61" i="11" s="1"/>
  <c r="N62" i="11" s="1"/>
  <c r="N63" i="11" s="1"/>
  <c r="N64" i="11" s="1"/>
  <c r="N65" i="11" s="1"/>
  <c r="N66" i="11" s="1"/>
  <c r="N67" i="11" s="1"/>
  <c r="N68" i="11" s="1"/>
  <c r="N69" i="11" s="1"/>
  <c r="N70" i="11" s="1"/>
  <c r="N71" i="11" s="1"/>
  <c r="N72" i="11" s="1"/>
  <c r="N73" i="11" s="1"/>
  <c r="N74" i="11" s="1"/>
  <c r="N75" i="11" s="1"/>
  <c r="N76" i="11" s="1"/>
  <c r="N77" i="11" s="1"/>
  <c r="N78" i="11" s="1"/>
  <c r="N79" i="11" s="1"/>
  <c r="N80" i="11" s="1"/>
  <c r="N81" i="11" s="1"/>
  <c r="N82" i="11" s="1"/>
  <c r="N83" i="11" s="1"/>
  <c r="N84" i="11" s="1"/>
  <c r="N85" i="11" s="1"/>
  <c r="N86" i="11" s="1"/>
  <c r="N87" i="11" s="1"/>
  <c r="N88" i="11" s="1"/>
  <c r="N89" i="11" s="1"/>
  <c r="N90" i="11" s="1"/>
  <c r="N91" i="11" s="1"/>
  <c r="N92" i="11" s="1"/>
  <c r="N93" i="11" s="1"/>
  <c r="N94" i="11" s="1"/>
  <c r="N95" i="11" s="1"/>
  <c r="N96" i="11" s="1"/>
  <c r="N97" i="11" s="1"/>
  <c r="N98" i="11" s="1"/>
  <c r="N99" i="11" s="1"/>
  <c r="N100" i="11" s="1"/>
  <c r="N101" i="11" s="1"/>
  <c r="N102" i="11" s="1"/>
  <c r="N103" i="11" s="1"/>
  <c r="N104" i="11" s="1"/>
  <c r="N105" i="11" s="1"/>
  <c r="N106" i="11" s="1"/>
  <c r="N107" i="11" s="1"/>
  <c r="N108" i="11" s="1"/>
  <c r="N109" i="11" s="1"/>
  <c r="N110" i="11" s="1"/>
  <c r="N111" i="11" s="1"/>
  <c r="N112" i="11" s="1"/>
  <c r="N113" i="11" s="1"/>
  <c r="N114" i="11" s="1"/>
  <c r="N115" i="11" s="1"/>
  <c r="N116" i="11" s="1"/>
  <c r="N117" i="11" s="1"/>
  <c r="N118" i="11" s="1"/>
  <c r="N119" i="11" s="1"/>
  <c r="N120" i="11" s="1"/>
  <c r="N121" i="11" s="1"/>
  <c r="N122" i="11" s="1"/>
  <c r="N123" i="11" s="1"/>
  <c r="N124" i="11" s="1"/>
  <c r="N125" i="11" s="1"/>
  <c r="N126" i="11" s="1"/>
  <c r="N127" i="11" s="1"/>
  <c r="N128" i="11" s="1"/>
  <c r="N129" i="11" s="1"/>
  <c r="N130" i="11" s="1"/>
  <c r="N131" i="11" s="1"/>
  <c r="N132" i="11" s="1"/>
  <c r="N133" i="11" s="1"/>
  <c r="N134" i="11" s="1"/>
  <c r="N135" i="11" s="1"/>
  <c r="N136" i="11" s="1"/>
  <c r="N137" i="11" s="1"/>
  <c r="N138" i="11" s="1"/>
  <c r="N139" i="11" s="1"/>
  <c r="N140" i="11" s="1"/>
  <c r="N141" i="11" s="1"/>
  <c r="N142" i="11" s="1"/>
  <c r="N143" i="11" s="1"/>
  <c r="N144" i="11" s="1"/>
  <c r="N145" i="11" s="1"/>
  <c r="N146" i="11" s="1"/>
  <c r="N147" i="11" s="1"/>
  <c r="N148" i="11" s="1"/>
  <c r="N149" i="11" s="1"/>
  <c r="N150" i="11" s="1"/>
  <c r="N151" i="11" s="1"/>
  <c r="N152" i="11" s="1"/>
  <c r="N153" i="11" s="1"/>
  <c r="N154" i="11" s="1"/>
  <c r="N155" i="11" s="1"/>
  <c r="N156" i="11" s="1"/>
  <c r="N157" i="11" s="1"/>
  <c r="N158" i="11" s="1"/>
  <c r="N159" i="11" s="1"/>
  <c r="N160" i="11" s="1"/>
  <c r="N161" i="11" s="1"/>
  <c r="N162" i="11" s="1"/>
  <c r="N163" i="11" s="1"/>
  <c r="N164" i="11" s="1"/>
  <c r="N165" i="11" s="1"/>
  <c r="N166" i="11" s="1"/>
  <c r="N167" i="11" s="1"/>
  <c r="N168" i="11" s="1"/>
  <c r="N169" i="11" s="1"/>
  <c r="N170" i="11" s="1"/>
  <c r="N171" i="11" s="1"/>
  <c r="N172" i="11" s="1"/>
  <c r="N173" i="11" s="1"/>
  <c r="N174" i="11" s="1"/>
  <c r="N175" i="11" s="1"/>
  <c r="N176" i="11" s="1"/>
  <c r="N177" i="11" s="1"/>
  <c r="N178" i="11" s="1"/>
  <c r="N179" i="11" s="1"/>
  <c r="N180" i="11" s="1"/>
  <c r="N181" i="11" s="1"/>
  <c r="N182" i="11" s="1"/>
  <c r="N183" i="11" s="1"/>
  <c r="N184" i="11" s="1"/>
  <c r="N185" i="11" s="1"/>
  <c r="N186" i="11" s="1"/>
  <c r="N187" i="11" s="1"/>
  <c r="N188" i="11" s="1"/>
  <c r="N189" i="11" s="1"/>
  <c r="N190" i="11" s="1"/>
  <c r="N191" i="11" s="1"/>
  <c r="N192" i="11" s="1"/>
  <c r="N193" i="11" s="1"/>
  <c r="N194" i="11" s="1"/>
  <c r="N195" i="11" s="1"/>
  <c r="N196" i="11" s="1"/>
  <c r="N197" i="11" s="1"/>
  <c r="N198" i="11" s="1"/>
  <c r="N199" i="11" s="1"/>
  <c r="N200" i="11" s="1"/>
  <c r="N201" i="11" s="1"/>
  <c r="N202" i="11" s="1"/>
  <c r="N203" i="11" s="1"/>
  <c r="N204" i="11" s="1"/>
  <c r="N205" i="11" s="1"/>
  <c r="N206" i="11" s="1"/>
  <c r="N207" i="11" s="1"/>
  <c r="N208" i="11" s="1"/>
  <c r="N209" i="11" s="1"/>
  <c r="N210" i="11" s="1"/>
  <c r="N211" i="11" s="1"/>
  <c r="N212" i="11" s="1"/>
  <c r="N213" i="11" s="1"/>
  <c r="N214" i="11" s="1"/>
  <c r="N215" i="11" s="1"/>
  <c r="N216" i="11" s="1"/>
  <c r="N217" i="11" s="1"/>
  <c r="N218" i="11" s="1"/>
  <c r="N219" i="11" s="1"/>
  <c r="N220" i="11" s="1"/>
  <c r="N221" i="11" s="1"/>
  <c r="N222" i="11" s="1"/>
  <c r="N223" i="11" s="1"/>
  <c r="N224" i="11" s="1"/>
  <c r="N225" i="11" s="1"/>
  <c r="N226" i="11" s="1"/>
  <c r="N227" i="11" s="1"/>
  <c r="N228" i="11" s="1"/>
  <c r="N229" i="11" s="1"/>
  <c r="N230" i="11" s="1"/>
  <c r="N231" i="11" s="1"/>
  <c r="N232" i="11" s="1"/>
  <c r="N233" i="11" s="1"/>
  <c r="N234" i="11" s="1"/>
  <c r="N235" i="11" s="1"/>
  <c r="N236" i="11" s="1"/>
  <c r="N237" i="11" s="1"/>
  <c r="N238" i="11" s="1"/>
  <c r="N239" i="11" s="1"/>
  <c r="N240" i="11" s="1"/>
  <c r="N241" i="11" s="1"/>
  <c r="N242" i="11" s="1"/>
  <c r="N243" i="11" s="1"/>
  <c r="D5" i="11"/>
  <c r="D6" i="11" s="1"/>
  <c r="D7" i="11" s="1"/>
  <c r="D8" i="11" s="1"/>
  <c r="D9" i="11" s="1"/>
  <c r="D10" i="11" s="1"/>
  <c r="D11" i="11" s="1"/>
  <c r="D12" i="11" s="1"/>
  <c r="D13" i="11" s="1"/>
  <c r="D14" i="11" s="1"/>
  <c r="D15" i="11" s="1"/>
  <c r="D16" i="11" s="1"/>
  <c r="D17" i="11" s="1"/>
  <c r="D18" i="11" s="1"/>
  <c r="D19" i="11" s="1"/>
  <c r="D20" i="11" s="1"/>
  <c r="D22" i="11" s="1"/>
  <c r="D23" i="11" s="1"/>
  <c r="D24" i="11" s="1"/>
  <c r="D25" i="11" s="1"/>
  <c r="D26" i="11" s="1"/>
  <c r="D27" i="11" s="1"/>
  <c r="D28" i="11" s="1"/>
  <c r="D29" i="11" s="1"/>
  <c r="D30" i="11" s="1"/>
  <c r="D31" i="11" s="1"/>
  <c r="D32" i="11" s="1"/>
  <c r="D33" i="11" s="1"/>
  <c r="D34" i="11" s="1"/>
  <c r="D35" i="11" s="1"/>
  <c r="D36" i="11" s="1"/>
  <c r="D37" i="11" s="1"/>
  <c r="D38" i="11" s="1"/>
  <c r="D39" i="11" s="1"/>
  <c r="D40" i="11" s="1"/>
  <c r="D41" i="11" s="1"/>
  <c r="D42" i="11" s="1"/>
  <c r="D43" i="11" s="1"/>
  <c r="D44" i="11" s="1"/>
  <c r="D45" i="11" s="1"/>
  <c r="D46" i="11" s="1"/>
  <c r="D47" i="11" s="1"/>
  <c r="D48" i="11" s="1"/>
  <c r="D49" i="11" s="1"/>
  <c r="D50" i="11" s="1"/>
  <c r="D51" i="11" s="1"/>
  <c r="D52" i="11" s="1"/>
  <c r="D53" i="11" s="1"/>
  <c r="D54" i="11" s="1"/>
  <c r="D55" i="11" s="1"/>
  <c r="D56" i="11" s="1"/>
  <c r="D57" i="11" s="1"/>
  <c r="D58" i="11" s="1"/>
  <c r="D59" i="11" s="1"/>
  <c r="D60" i="11" s="1"/>
  <c r="D61" i="11" s="1"/>
  <c r="D62" i="11" s="1"/>
  <c r="D63" i="11" s="1"/>
  <c r="D64" i="11" s="1"/>
  <c r="D65" i="11" s="1"/>
  <c r="D66" i="11" s="1"/>
  <c r="D67" i="11" s="1"/>
  <c r="D68" i="11" s="1"/>
  <c r="D69" i="11" s="1"/>
  <c r="D70" i="11" s="1"/>
  <c r="D71" i="11" s="1"/>
  <c r="D72" i="11" s="1"/>
  <c r="D73" i="11" s="1"/>
  <c r="D74" i="11" s="1"/>
  <c r="D75" i="11" s="1"/>
  <c r="D76" i="11" s="1"/>
  <c r="D77" i="11" s="1"/>
  <c r="D78" i="11" s="1"/>
  <c r="D79" i="11" s="1"/>
  <c r="D80" i="11" s="1"/>
  <c r="D81" i="11" s="1"/>
  <c r="D82" i="11" s="1"/>
  <c r="D83" i="11" s="1"/>
  <c r="D84" i="11" s="1"/>
  <c r="D85" i="11" s="1"/>
  <c r="D86" i="11" s="1"/>
  <c r="D87" i="11" s="1"/>
  <c r="D88" i="11" s="1"/>
  <c r="D89" i="11" s="1"/>
  <c r="D90" i="11" s="1"/>
  <c r="D91" i="11" s="1"/>
  <c r="D92" i="11" s="1"/>
  <c r="D93" i="11" s="1"/>
  <c r="D94" i="11" s="1"/>
  <c r="D95" i="11" s="1"/>
  <c r="D96" i="11" s="1"/>
  <c r="D97" i="11" s="1"/>
  <c r="D98" i="11" s="1"/>
  <c r="D99" i="11" s="1"/>
  <c r="D100" i="11" s="1"/>
  <c r="D101" i="11" s="1"/>
  <c r="D102" i="11" s="1"/>
  <c r="D103" i="11" s="1"/>
  <c r="D104" i="11" s="1"/>
  <c r="D105" i="11" s="1"/>
  <c r="D106" i="11" s="1"/>
  <c r="D107" i="11" s="1"/>
  <c r="D108" i="11" s="1"/>
  <c r="D109" i="11" s="1"/>
  <c r="D110" i="11" s="1"/>
  <c r="D111" i="11" s="1"/>
  <c r="D112" i="11" s="1"/>
  <c r="D113" i="11" s="1"/>
  <c r="D114" i="11" s="1"/>
  <c r="D115" i="11" s="1"/>
  <c r="D116" i="11" s="1"/>
  <c r="D117" i="11" s="1"/>
  <c r="D118" i="11" s="1"/>
  <c r="D119" i="11" s="1"/>
  <c r="D120" i="11" s="1"/>
  <c r="D121" i="11" s="1"/>
  <c r="D122" i="11" s="1"/>
  <c r="D123" i="11" s="1"/>
  <c r="D124" i="11" s="1"/>
  <c r="D125" i="11" s="1"/>
  <c r="D126" i="11" s="1"/>
  <c r="D127" i="11" s="1"/>
  <c r="D128" i="11" s="1"/>
  <c r="D129" i="11" s="1"/>
  <c r="D130" i="11" s="1"/>
  <c r="D131" i="11" s="1"/>
  <c r="D132" i="11" s="1"/>
  <c r="D133" i="11" s="1"/>
  <c r="D134" i="11" s="1"/>
  <c r="D135" i="11" s="1"/>
  <c r="D136" i="11" s="1"/>
  <c r="D137" i="11" s="1"/>
  <c r="D138" i="11" s="1"/>
  <c r="D139" i="11" s="1"/>
  <c r="D140" i="11" s="1"/>
  <c r="D141" i="11" s="1"/>
  <c r="D142" i="11" s="1"/>
  <c r="D143" i="11" s="1"/>
  <c r="D144" i="11" s="1"/>
  <c r="D145" i="11" s="1"/>
  <c r="D146" i="11" s="1"/>
  <c r="D147" i="11" s="1"/>
  <c r="D148" i="11" s="1"/>
  <c r="D149" i="11" s="1"/>
  <c r="D150" i="11" s="1"/>
  <c r="D151" i="11" s="1"/>
  <c r="D152" i="11" s="1"/>
  <c r="D153" i="11" s="1"/>
  <c r="D154" i="11" s="1"/>
  <c r="D155" i="11" s="1"/>
  <c r="D156" i="11" s="1"/>
  <c r="D157" i="11" s="1"/>
  <c r="D158" i="11" s="1"/>
  <c r="D159" i="11" s="1"/>
  <c r="D160" i="11" s="1"/>
  <c r="D161" i="11" s="1"/>
  <c r="D162" i="11" s="1"/>
  <c r="D163" i="11" s="1"/>
  <c r="D164" i="11" s="1"/>
  <c r="D165" i="11" s="1"/>
  <c r="D166" i="11" s="1"/>
  <c r="D167" i="11" s="1"/>
  <c r="D168" i="11" s="1"/>
  <c r="D169" i="11" s="1"/>
  <c r="D170" i="11" s="1"/>
  <c r="D171" i="11" s="1"/>
  <c r="D172" i="11" s="1"/>
  <c r="D173" i="11" s="1"/>
  <c r="D174" i="11" s="1"/>
  <c r="D175" i="11" s="1"/>
  <c r="D176" i="11" s="1"/>
  <c r="D177" i="11" s="1"/>
  <c r="D178" i="11" s="1"/>
  <c r="D179" i="11" s="1"/>
  <c r="D180" i="11" s="1"/>
  <c r="D181" i="11" s="1"/>
  <c r="D182" i="11" s="1"/>
  <c r="D183" i="11" s="1"/>
  <c r="D184" i="11" s="1"/>
  <c r="D185" i="11" s="1"/>
  <c r="D186" i="11" s="1"/>
  <c r="D187" i="11" s="1"/>
  <c r="D188" i="11" s="1"/>
  <c r="D189" i="11" s="1"/>
  <c r="D190" i="11" s="1"/>
  <c r="D191" i="11" s="1"/>
  <c r="D192" i="11" s="1"/>
  <c r="D193" i="11" s="1"/>
  <c r="D194" i="11" s="1"/>
  <c r="D195" i="11" s="1"/>
  <c r="D196" i="11" s="1"/>
  <c r="D197" i="11" s="1"/>
  <c r="D198" i="11" s="1"/>
  <c r="D199" i="11" s="1"/>
  <c r="D200" i="11" s="1"/>
  <c r="D201" i="11" s="1"/>
  <c r="D202" i="11" s="1"/>
  <c r="D203" i="11" s="1"/>
  <c r="D204" i="11" s="1"/>
  <c r="D205" i="11" s="1"/>
  <c r="D206" i="11" s="1"/>
  <c r="D207" i="11" s="1"/>
  <c r="D208" i="11" s="1"/>
  <c r="D209" i="11" s="1"/>
  <c r="D210" i="11" s="1"/>
  <c r="D211" i="11" s="1"/>
  <c r="D212" i="11" s="1"/>
  <c r="D213" i="11" s="1"/>
  <c r="D214" i="11" s="1"/>
  <c r="D215" i="11" s="1"/>
  <c r="D216" i="11" s="1"/>
  <c r="D217" i="11" s="1"/>
  <c r="D218" i="11" s="1"/>
  <c r="D219" i="11" s="1"/>
  <c r="D220" i="11" s="1"/>
  <c r="D221" i="11" s="1"/>
  <c r="D222" i="11" s="1"/>
  <c r="D223" i="11" s="1"/>
  <c r="D224" i="11" s="1"/>
  <c r="D225" i="11" s="1"/>
  <c r="D226" i="11" s="1"/>
  <c r="D227" i="11" s="1"/>
  <c r="D228" i="11" s="1"/>
  <c r="D229" i="11" s="1"/>
  <c r="D230" i="11" s="1"/>
  <c r="D231" i="11" s="1"/>
  <c r="D232" i="11" s="1"/>
  <c r="D233" i="11" s="1"/>
  <c r="D234" i="11" s="1"/>
  <c r="D235" i="11" s="1"/>
  <c r="D236" i="11" s="1"/>
  <c r="D237" i="11" s="1"/>
  <c r="D238" i="11" s="1"/>
  <c r="D239" i="11" s="1"/>
  <c r="D240" i="11" s="1"/>
  <c r="D241" i="11" s="1"/>
  <c r="D242" i="11" s="1"/>
  <c r="D243" i="11" s="1"/>
  <c r="Q4" i="11"/>
  <c r="P4" i="11" s="1"/>
  <c r="O5" i="11" s="1"/>
  <c r="G4" i="11"/>
  <c r="F4" i="11" s="1"/>
  <c r="E5" i="11" s="1"/>
  <c r="DL7" i="12" l="1"/>
  <c r="DK8" i="12" s="1"/>
  <c r="DM7" i="12"/>
  <c r="DH7" i="12"/>
  <c r="DI8" i="12" s="1"/>
  <c r="CX7" i="12"/>
  <c r="CY8" i="12" s="1"/>
  <c r="V4" i="12"/>
  <c r="W5" i="12" s="1"/>
  <c r="DR7" i="12"/>
  <c r="DS8" i="12" s="1"/>
  <c r="DW8" i="12"/>
  <c r="DV8" i="12" s="1"/>
  <c r="DU9" i="12" s="1"/>
  <c r="AF4" i="12"/>
  <c r="AG5" i="12" s="1"/>
  <c r="AF5" i="12" s="1"/>
  <c r="AG6" i="12" s="1"/>
  <c r="DC8" i="12"/>
  <c r="DB8" i="12" s="1"/>
  <c r="DA9" i="12" s="1"/>
  <c r="AZ4" i="12"/>
  <c r="BA5" i="12" s="1"/>
  <c r="CD4" i="12"/>
  <c r="CE5" i="12" s="1"/>
  <c r="AP4" i="12"/>
  <c r="AQ5" i="12" s="1"/>
  <c r="CS7" i="12"/>
  <c r="CN7" i="12" s="1"/>
  <c r="CO8" i="12" s="1"/>
  <c r="CI5" i="12"/>
  <c r="CH5" i="12" s="1"/>
  <c r="CG6" i="12" s="1"/>
  <c r="CF403" i="12"/>
  <c r="CF404" i="12" s="1"/>
  <c r="BB401" i="12"/>
  <c r="BB402" i="12" s="1"/>
  <c r="BB403" i="12" s="1"/>
  <c r="BB404" i="12" s="1"/>
  <c r="BB405" i="12"/>
  <c r="BB406" i="12" s="1"/>
  <c r="BB407" i="12" s="1"/>
  <c r="BB408" i="12" s="1"/>
  <c r="BE5" i="12"/>
  <c r="Q5" i="12"/>
  <c r="P5" i="12" s="1"/>
  <c r="O6" i="12" s="1"/>
  <c r="N401" i="12"/>
  <c r="N402" i="12" s="1"/>
  <c r="N403" i="12" s="1"/>
  <c r="N404" i="12" s="1"/>
  <c r="N405" i="12"/>
  <c r="N406" i="12" s="1"/>
  <c r="N407" i="12" s="1"/>
  <c r="N408" i="12" s="1"/>
  <c r="L4" i="12"/>
  <c r="M5" i="12" s="1"/>
  <c r="BN4" i="12"/>
  <c r="BM5" i="12" s="1"/>
  <c r="BO5" i="12" s="1"/>
  <c r="BJ5" i="12" s="1"/>
  <c r="BK6" i="12" s="1"/>
  <c r="V5" i="12"/>
  <c r="W6" i="12" s="1"/>
  <c r="BX4" i="12"/>
  <c r="BW5" i="12" s="1"/>
  <c r="BY5" i="12" s="1"/>
  <c r="AK6" i="12"/>
  <c r="AJ6" i="12" s="1"/>
  <c r="AI7" i="12" s="1"/>
  <c r="AH401" i="12"/>
  <c r="AH402" i="12" s="1"/>
  <c r="AH403" i="12" s="1"/>
  <c r="AH404" i="12" s="1"/>
  <c r="AH405" i="12"/>
  <c r="AH406" i="12" s="1"/>
  <c r="AH407" i="12" s="1"/>
  <c r="AH408" i="12" s="1"/>
  <c r="BV401" i="12"/>
  <c r="BV402" i="12" s="1"/>
  <c r="BV403" i="12" s="1"/>
  <c r="BV404" i="12" s="1"/>
  <c r="BV405" i="12"/>
  <c r="BV406" i="12" s="1"/>
  <c r="BV407" i="12" s="1"/>
  <c r="BV408" i="12" s="1"/>
  <c r="BL401" i="12"/>
  <c r="BL402" i="12" s="1"/>
  <c r="BL403" i="12" s="1"/>
  <c r="BL404" i="12" s="1"/>
  <c r="BL405" i="12"/>
  <c r="BL406" i="12" s="1"/>
  <c r="BL407" i="12" s="1"/>
  <c r="BL408" i="12" s="1"/>
  <c r="AR401" i="12"/>
  <c r="AR402" i="12" s="1"/>
  <c r="AR403" i="12" s="1"/>
  <c r="AR404" i="12" s="1"/>
  <c r="AR405" i="12"/>
  <c r="AR406" i="12" s="1"/>
  <c r="AR407" i="12" s="1"/>
  <c r="AR408" i="12" s="1"/>
  <c r="AU5" i="12"/>
  <c r="AT5" i="12" s="1"/>
  <c r="AS6" i="12" s="1"/>
  <c r="X401" i="12"/>
  <c r="X402" i="12" s="1"/>
  <c r="X403" i="12" s="1"/>
  <c r="X404" i="12" s="1"/>
  <c r="X405" i="12"/>
  <c r="X406" i="12" s="1"/>
  <c r="X407" i="12" s="1"/>
  <c r="X408" i="12" s="1"/>
  <c r="Z5" i="12"/>
  <c r="Y6" i="12" s="1"/>
  <c r="D21" i="12"/>
  <c r="D22" i="12" s="1"/>
  <c r="D23" i="12" s="1"/>
  <c r="D24" i="12" s="1"/>
  <c r="D25" i="12" s="1"/>
  <c r="D26" i="12" s="1"/>
  <c r="D27" i="12" s="1"/>
  <c r="D28" i="12" s="1"/>
  <c r="D29" i="12" s="1"/>
  <c r="D30" i="12" s="1"/>
  <c r="D31" i="12" s="1"/>
  <c r="D32" i="12" s="1"/>
  <c r="D33" i="12" s="1"/>
  <c r="D34" i="12" s="1"/>
  <c r="D35" i="12" s="1"/>
  <c r="D36" i="12" s="1"/>
  <c r="D37" i="12" s="1"/>
  <c r="D39" i="12" s="1"/>
  <c r="D40" i="12" s="1"/>
  <c r="D41" i="12" s="1"/>
  <c r="D42" i="12" s="1"/>
  <c r="D43" i="12" s="1"/>
  <c r="D44" i="12" s="1"/>
  <c r="D45" i="12" s="1"/>
  <c r="D46" i="12" s="1"/>
  <c r="D47" i="12" s="1"/>
  <c r="D48" i="12" s="1"/>
  <c r="D49" i="12" s="1"/>
  <c r="D50" i="12" s="1"/>
  <c r="D51" i="12" s="1"/>
  <c r="D52" i="12" s="1"/>
  <c r="D53" i="12" s="1"/>
  <c r="D54" i="12" s="1"/>
  <c r="D55" i="12" s="1"/>
  <c r="D56" i="12" s="1"/>
  <c r="D57" i="12" s="1"/>
  <c r="D58" i="12" s="1"/>
  <c r="D59" i="12" s="1"/>
  <c r="D61" i="12" s="1"/>
  <c r="D62" i="12" s="1"/>
  <c r="D63" i="12" s="1"/>
  <c r="D64" i="12" s="1"/>
  <c r="D65" i="12" s="1"/>
  <c r="D66" i="12" s="1"/>
  <c r="D67" i="12" s="1"/>
  <c r="D68" i="12" s="1"/>
  <c r="D69" i="12" s="1"/>
  <c r="D70" i="12" s="1"/>
  <c r="D71" i="12" s="1"/>
  <c r="D72" i="12" s="1"/>
  <c r="D73" i="12" s="1"/>
  <c r="D74" i="12" s="1"/>
  <c r="D75" i="12" s="1"/>
  <c r="D76" i="12" s="1"/>
  <c r="D77" i="12" s="1"/>
  <c r="D78" i="12" s="1"/>
  <c r="D79" i="12" s="1"/>
  <c r="D80" i="12" s="1"/>
  <c r="D81" i="12" s="1"/>
  <c r="D82" i="12" s="1"/>
  <c r="D83" i="12" s="1"/>
  <c r="D84" i="12" s="1"/>
  <c r="D85" i="12" s="1"/>
  <c r="D86" i="12" s="1"/>
  <c r="D87" i="12" s="1"/>
  <c r="D88" i="12" s="1"/>
  <c r="D89" i="12" s="1"/>
  <c r="D90" i="12" s="1"/>
  <c r="D91" i="12" s="1"/>
  <c r="D92" i="12" s="1"/>
  <c r="D93" i="12" s="1"/>
  <c r="D94" i="12" s="1"/>
  <c r="D95" i="12" s="1"/>
  <c r="D96" i="12" s="1"/>
  <c r="D97" i="12" s="1"/>
  <c r="D98" i="12" s="1"/>
  <c r="D99" i="12" s="1"/>
  <c r="D100" i="12" s="1"/>
  <c r="D101" i="12" s="1"/>
  <c r="D103" i="12" s="1"/>
  <c r="D104" i="12" s="1"/>
  <c r="D105" i="12" s="1"/>
  <c r="D106" i="12" s="1"/>
  <c r="D107" i="12" s="1"/>
  <c r="D108" i="12" s="1"/>
  <c r="D109" i="12" s="1"/>
  <c r="D110" i="12" s="1"/>
  <c r="D111" i="12" s="1"/>
  <c r="D112" i="12" s="1"/>
  <c r="D113" i="12" s="1"/>
  <c r="D114" i="12" s="1"/>
  <c r="D115" i="12" s="1"/>
  <c r="D116" i="12" s="1"/>
  <c r="D117" i="12" s="1"/>
  <c r="D118" i="12" s="1"/>
  <c r="D119" i="12" s="1"/>
  <c r="D120" i="12" s="1"/>
  <c r="D121" i="12" s="1"/>
  <c r="D122" i="12" s="1"/>
  <c r="D123" i="12" s="1"/>
  <c r="D124" i="12" s="1"/>
  <c r="D125" i="12" s="1"/>
  <c r="D126" i="12" s="1"/>
  <c r="D127" i="12" s="1"/>
  <c r="D128" i="12" s="1"/>
  <c r="D129" i="12" s="1"/>
  <c r="D130" i="12" s="1"/>
  <c r="D131" i="12" s="1"/>
  <c r="D132" i="12" s="1"/>
  <c r="D133" i="12" s="1"/>
  <c r="D134" i="12" s="1"/>
  <c r="D135" i="12" s="1"/>
  <c r="D136" i="12" s="1"/>
  <c r="D137" i="12" s="1"/>
  <c r="D138" i="12" s="1"/>
  <c r="D139" i="12" s="1"/>
  <c r="D140" i="12" s="1"/>
  <c r="D141" i="12" s="1"/>
  <c r="D142" i="12" s="1"/>
  <c r="D143" i="12" s="1"/>
  <c r="D144" i="12" s="1"/>
  <c r="D145" i="12" s="1"/>
  <c r="D146" i="12" s="1"/>
  <c r="D147" i="12" s="1"/>
  <c r="D148" i="12" s="1"/>
  <c r="D149" i="12" s="1"/>
  <c r="D150" i="12" s="1"/>
  <c r="D151" i="12" s="1"/>
  <c r="D152" i="12" s="1"/>
  <c r="D153" i="12" s="1"/>
  <c r="D154" i="12" s="1"/>
  <c r="D155" i="12" s="1"/>
  <c r="D156" i="12" s="1"/>
  <c r="D157" i="12" s="1"/>
  <c r="D158" i="12" s="1"/>
  <c r="D159" i="12" s="1"/>
  <c r="D160" i="12" s="1"/>
  <c r="D161" i="12" s="1"/>
  <c r="D162" i="12" s="1"/>
  <c r="D163" i="12" s="1"/>
  <c r="D164" i="12" s="1"/>
  <c r="D165" i="12" s="1"/>
  <c r="D166" i="12" s="1"/>
  <c r="D167" i="12" s="1"/>
  <c r="D168" i="12" s="1"/>
  <c r="D169" i="12" s="1"/>
  <c r="D170" i="12" s="1"/>
  <c r="D171" i="12" s="1"/>
  <c r="D172" i="12" s="1"/>
  <c r="D173" i="12" s="1"/>
  <c r="D174" i="12" s="1"/>
  <c r="D175" i="12" s="1"/>
  <c r="D176" i="12" s="1"/>
  <c r="D177" i="12" s="1"/>
  <c r="D178" i="12" s="1"/>
  <c r="D179" i="12" s="1"/>
  <c r="D180" i="12" s="1"/>
  <c r="D181" i="12" s="1"/>
  <c r="D182" i="12" s="1"/>
  <c r="D183" i="12" s="1"/>
  <c r="D184" i="12" s="1"/>
  <c r="D185" i="12" s="1"/>
  <c r="D186" i="12" s="1"/>
  <c r="D187" i="12" s="1"/>
  <c r="D188" i="12" s="1"/>
  <c r="D189" i="12" s="1"/>
  <c r="D190" i="12" s="1"/>
  <c r="D191" i="12" s="1"/>
  <c r="D192" i="12" s="1"/>
  <c r="D193" i="12" s="1"/>
  <c r="D194" i="12" s="1"/>
  <c r="D195" i="12" s="1"/>
  <c r="D196" i="12" s="1"/>
  <c r="D197" i="12" s="1"/>
  <c r="D198" i="12" s="1"/>
  <c r="D199" i="12" s="1"/>
  <c r="D200" i="12" s="1"/>
  <c r="D201" i="12" s="1"/>
  <c r="D202" i="12" s="1"/>
  <c r="D203" i="12" s="1"/>
  <c r="D204" i="12" s="1"/>
  <c r="D205" i="12" s="1"/>
  <c r="D206" i="12" s="1"/>
  <c r="D207" i="12" s="1"/>
  <c r="D208" i="12" s="1"/>
  <c r="D209" i="12" s="1"/>
  <c r="D210" i="12" s="1"/>
  <c r="D211" i="12" s="1"/>
  <c r="D212" i="12" s="1"/>
  <c r="D213" i="12" s="1"/>
  <c r="D214" i="12" s="1"/>
  <c r="D215" i="12" s="1"/>
  <c r="D216" i="12" s="1"/>
  <c r="D217" i="12" s="1"/>
  <c r="D218" i="12" s="1"/>
  <c r="D219" i="12" s="1"/>
  <c r="D220" i="12" s="1"/>
  <c r="D221" i="12" s="1"/>
  <c r="D222" i="12" s="1"/>
  <c r="D223" i="12" s="1"/>
  <c r="D224" i="12" s="1"/>
  <c r="D225" i="12" s="1"/>
  <c r="D226" i="12" s="1"/>
  <c r="D227" i="12" s="1"/>
  <c r="D228" i="12" s="1"/>
  <c r="D229" i="12" s="1"/>
  <c r="D230" i="12" s="1"/>
  <c r="D231" i="12" s="1"/>
  <c r="D232" i="12" s="1"/>
  <c r="D233" i="12" s="1"/>
  <c r="D234" i="12" s="1"/>
  <c r="D235" i="12" s="1"/>
  <c r="D236" i="12" s="1"/>
  <c r="D237" i="12" s="1"/>
  <c r="D238" i="12" s="1"/>
  <c r="D239" i="12" s="1"/>
  <c r="D240" i="12" s="1"/>
  <c r="D241" i="12" s="1"/>
  <c r="D242" i="12" s="1"/>
  <c r="D243" i="12" s="1"/>
  <c r="D244" i="12" s="1"/>
  <c r="D245" i="12" s="1"/>
  <c r="D246" i="12" s="1"/>
  <c r="D247" i="12" s="1"/>
  <c r="D248" i="12" s="1"/>
  <c r="D249" i="12" s="1"/>
  <c r="D250" i="12" s="1"/>
  <c r="D251" i="12" s="1"/>
  <c r="D252" i="12" s="1"/>
  <c r="D253" i="12" s="1"/>
  <c r="D254" i="12" s="1"/>
  <c r="D255" i="12" s="1"/>
  <c r="D256" i="12" s="1"/>
  <c r="D257" i="12" s="1"/>
  <c r="D258" i="12" s="1"/>
  <c r="D259" i="12" s="1"/>
  <c r="D260" i="12" s="1"/>
  <c r="D261" i="12" s="1"/>
  <c r="D262" i="12" s="1"/>
  <c r="D263" i="12" s="1"/>
  <c r="D264" i="12" s="1"/>
  <c r="D265" i="12" s="1"/>
  <c r="D266" i="12" s="1"/>
  <c r="D267" i="12" s="1"/>
  <c r="D268" i="12" s="1"/>
  <c r="D269" i="12" s="1"/>
  <c r="D270" i="12" s="1"/>
  <c r="D271" i="12" s="1"/>
  <c r="D272" i="12" s="1"/>
  <c r="D273" i="12" s="1"/>
  <c r="D274" i="12" s="1"/>
  <c r="D275" i="12" s="1"/>
  <c r="D276" i="12" s="1"/>
  <c r="D277" i="12" s="1"/>
  <c r="D278" i="12" s="1"/>
  <c r="D279" i="12" s="1"/>
  <c r="D280" i="12" s="1"/>
  <c r="D281" i="12" s="1"/>
  <c r="D282" i="12" s="1"/>
  <c r="D283" i="12" s="1"/>
  <c r="D284" i="12" s="1"/>
  <c r="D285" i="12" s="1"/>
  <c r="D286" i="12" s="1"/>
  <c r="D287" i="12" s="1"/>
  <c r="D288" i="12" s="1"/>
  <c r="D289" i="12" s="1"/>
  <c r="D290" i="12" s="1"/>
  <c r="D291" i="12" s="1"/>
  <c r="D292" i="12" s="1"/>
  <c r="D293" i="12" s="1"/>
  <c r="D294" i="12" s="1"/>
  <c r="D295" i="12" s="1"/>
  <c r="D296" i="12" s="1"/>
  <c r="D297" i="12" s="1"/>
  <c r="D298" i="12" s="1"/>
  <c r="D299" i="12" s="1"/>
  <c r="D300" i="12" s="1"/>
  <c r="D301" i="12" s="1"/>
  <c r="D302" i="12" s="1"/>
  <c r="D303" i="12" s="1"/>
  <c r="D304" i="12" s="1"/>
  <c r="D305" i="12" s="1"/>
  <c r="D306" i="12" s="1"/>
  <c r="D307" i="12" s="1"/>
  <c r="D308" i="12" s="1"/>
  <c r="D309" i="12" s="1"/>
  <c r="D310" i="12" s="1"/>
  <c r="D311" i="12" s="1"/>
  <c r="D312" i="12" s="1"/>
  <c r="D313" i="12" s="1"/>
  <c r="D314" i="12" s="1"/>
  <c r="D315" i="12" s="1"/>
  <c r="D316" i="12" s="1"/>
  <c r="D317" i="12" s="1"/>
  <c r="D318" i="12" s="1"/>
  <c r="D319" i="12" s="1"/>
  <c r="D320" i="12" s="1"/>
  <c r="D321" i="12" s="1"/>
  <c r="D322" i="12" s="1"/>
  <c r="D323" i="12" s="1"/>
  <c r="D324" i="12" s="1"/>
  <c r="D325" i="12" s="1"/>
  <c r="D326" i="12" s="1"/>
  <c r="D327" i="12" s="1"/>
  <c r="D328" i="12" s="1"/>
  <c r="D329" i="12" s="1"/>
  <c r="D330" i="12" s="1"/>
  <c r="D331" i="12" s="1"/>
  <c r="D332" i="12" s="1"/>
  <c r="D333" i="12" s="1"/>
  <c r="D334" i="12" s="1"/>
  <c r="D335" i="12" s="1"/>
  <c r="D336" i="12" s="1"/>
  <c r="D337" i="12" s="1"/>
  <c r="D338" i="12" s="1"/>
  <c r="D339" i="12" s="1"/>
  <c r="D340" i="12" s="1"/>
  <c r="D341" i="12" s="1"/>
  <c r="D342" i="12" s="1"/>
  <c r="D343" i="12" s="1"/>
  <c r="D344" i="12" s="1"/>
  <c r="D345" i="12" s="1"/>
  <c r="D346" i="12" s="1"/>
  <c r="D347" i="12" s="1"/>
  <c r="D348" i="12" s="1"/>
  <c r="D349" i="12" s="1"/>
  <c r="D350" i="12" s="1"/>
  <c r="D351" i="12" s="1"/>
  <c r="D352" i="12" s="1"/>
  <c r="D353" i="12" s="1"/>
  <c r="D354" i="12" s="1"/>
  <c r="D355" i="12" s="1"/>
  <c r="D356" i="12" s="1"/>
  <c r="D357" i="12" s="1"/>
  <c r="D358" i="12" s="1"/>
  <c r="D359" i="12" s="1"/>
  <c r="D360" i="12" s="1"/>
  <c r="D361" i="12" s="1"/>
  <c r="D362" i="12" s="1"/>
  <c r="D363" i="12" s="1"/>
  <c r="D364" i="12" s="1"/>
  <c r="D365" i="12" s="1"/>
  <c r="D366" i="12" s="1"/>
  <c r="D367" i="12" s="1"/>
  <c r="D368" i="12" s="1"/>
  <c r="D369" i="12" s="1"/>
  <c r="D370" i="12" s="1"/>
  <c r="D371" i="12" s="1"/>
  <c r="D372" i="12" s="1"/>
  <c r="D373" i="12" s="1"/>
  <c r="D374" i="12" s="1"/>
  <c r="D375" i="12" s="1"/>
  <c r="D376" i="12" s="1"/>
  <c r="D377" i="12" s="1"/>
  <c r="D378" i="12" s="1"/>
  <c r="D379" i="12" s="1"/>
  <c r="D380" i="12" s="1"/>
  <c r="D381" i="12" s="1"/>
  <c r="D382" i="12" s="1"/>
  <c r="D383" i="12" s="1"/>
  <c r="D384" i="12" s="1"/>
  <c r="D385" i="12" s="1"/>
  <c r="D386" i="12" s="1"/>
  <c r="D387" i="12" s="1"/>
  <c r="D388" i="12" s="1"/>
  <c r="D389" i="12" s="1"/>
  <c r="D390" i="12" s="1"/>
  <c r="D391" i="12" s="1"/>
  <c r="D392" i="12" s="1"/>
  <c r="D393" i="12" s="1"/>
  <c r="D394" i="12" s="1"/>
  <c r="D395" i="12" s="1"/>
  <c r="D396" i="12" s="1"/>
  <c r="D397" i="12" s="1"/>
  <c r="D398" i="12" s="1"/>
  <c r="D399" i="12" s="1"/>
  <c r="D400" i="12" s="1"/>
  <c r="D401" i="12" s="1"/>
  <c r="D402" i="12" s="1"/>
  <c r="D403" i="12" s="1"/>
  <c r="D404" i="12" s="1"/>
  <c r="F4" i="12"/>
  <c r="E5" i="12" s="1"/>
  <c r="G5" i="12" s="1"/>
  <c r="B5" i="12" s="1"/>
  <c r="C6" i="12" s="1"/>
  <c r="B4" i="11"/>
  <c r="C5" i="11" s="1"/>
  <c r="G5" i="11"/>
  <c r="F5" i="11" s="1"/>
  <c r="E6" i="11" s="1"/>
  <c r="Q5" i="11"/>
  <c r="P5" i="11" s="1"/>
  <c r="O6" i="11" s="1"/>
  <c r="L4" i="11"/>
  <c r="M5" i="11" s="1"/>
  <c r="Q101" i="9"/>
  <c r="AA81" i="9"/>
  <c r="AA68" i="9"/>
  <c r="AA67" i="9"/>
  <c r="Z67" i="9"/>
  <c r="AA66" i="9"/>
  <c r="Z66" i="9"/>
  <c r="AB104" i="10"/>
  <c r="AA94" i="10"/>
  <c r="AA96" i="10"/>
  <c r="AB96" i="10"/>
  <c r="AA97" i="10"/>
  <c r="AB97" i="10"/>
  <c r="AK130" i="10"/>
  <c r="AL130" i="10" s="1"/>
  <c r="AK121" i="10"/>
  <c r="AL117" i="10"/>
  <c r="AK117" i="10"/>
  <c r="AL121" i="10"/>
  <c r="AL132" i="10"/>
  <c r="AL129" i="10"/>
  <c r="AK129" i="10"/>
  <c r="AK112" i="10"/>
  <c r="AK113" i="10"/>
  <c r="AL113" i="10"/>
  <c r="AK114" i="10"/>
  <c r="AL114" i="10"/>
  <c r="AK115" i="10"/>
  <c r="AL115" i="10"/>
  <c r="AK116" i="10"/>
  <c r="AL116" i="10"/>
  <c r="AK93" i="10"/>
  <c r="AL80" i="10"/>
  <c r="U4" i="10"/>
  <c r="AK198" i="10"/>
  <c r="AL198" i="10" s="1"/>
  <c r="AL197" i="10"/>
  <c r="AK197" i="10"/>
  <c r="AK172" i="10"/>
  <c r="AL172" i="10" s="1"/>
  <c r="AL171" i="10"/>
  <c r="AK171" i="10"/>
  <c r="AK150" i="10"/>
  <c r="AL150" i="10" s="1"/>
  <c r="AL149" i="10"/>
  <c r="AK149" i="10"/>
  <c r="AG5" i="10"/>
  <c r="AG6" i="10" s="1"/>
  <c r="AG7" i="10" s="1"/>
  <c r="AG8" i="10" s="1"/>
  <c r="AG9" i="10" s="1"/>
  <c r="AG10" i="10" s="1"/>
  <c r="AG11" i="10" s="1"/>
  <c r="AG12" i="10" s="1"/>
  <c r="AG13" i="10" s="1"/>
  <c r="AG14" i="10" s="1"/>
  <c r="AG15" i="10" s="1"/>
  <c r="AG17" i="10" s="1"/>
  <c r="AG18" i="10" s="1"/>
  <c r="AG19" i="10" s="1"/>
  <c r="AG20" i="10" s="1"/>
  <c r="AG21" i="10" s="1"/>
  <c r="AG22" i="10" s="1"/>
  <c r="AG23" i="10" s="1"/>
  <c r="AG24" i="10" s="1"/>
  <c r="AG25" i="10" s="1"/>
  <c r="AG26" i="10" s="1"/>
  <c r="AG27" i="10" s="1"/>
  <c r="AG28" i="10" s="1"/>
  <c r="AG29" i="10" s="1"/>
  <c r="AG30" i="10" s="1"/>
  <c r="AG31" i="10" s="1"/>
  <c r="AG32" i="10" s="1"/>
  <c r="AG33" i="10" s="1"/>
  <c r="AG34" i="10" s="1"/>
  <c r="AG35" i="10" s="1"/>
  <c r="AG36" i="10" s="1"/>
  <c r="AG37" i="10" s="1"/>
  <c r="AG38" i="10" s="1"/>
  <c r="AG39" i="10" s="1"/>
  <c r="AG40" i="10" s="1"/>
  <c r="AG41" i="10" s="1"/>
  <c r="AG42" i="10" s="1"/>
  <c r="AG43" i="10" s="1"/>
  <c r="AG44" i="10" s="1"/>
  <c r="AG45" i="10" s="1"/>
  <c r="AG46" i="10" s="1"/>
  <c r="AG47" i="10" s="1"/>
  <c r="AG48" i="10" s="1"/>
  <c r="AG49" i="10" s="1"/>
  <c r="AG50" i="10" s="1"/>
  <c r="AG51" i="10" s="1"/>
  <c r="AG52" i="10" s="1"/>
  <c r="AG53" i="10" s="1"/>
  <c r="AG54" i="10" s="1"/>
  <c r="AG55" i="10" s="1"/>
  <c r="AG56" i="10" s="1"/>
  <c r="AG57" i="10" s="1"/>
  <c r="AG58" i="10" s="1"/>
  <c r="AG59" i="10" s="1"/>
  <c r="AG60" i="10" s="1"/>
  <c r="AG61" i="10" s="1"/>
  <c r="AG62" i="10" s="1"/>
  <c r="AG63" i="10" s="1"/>
  <c r="AG64" i="10" s="1"/>
  <c r="AG65" i="10" s="1"/>
  <c r="AG66" i="10" s="1"/>
  <c r="AG67" i="10" s="1"/>
  <c r="AG68" i="10" s="1"/>
  <c r="AG69" i="10" s="1"/>
  <c r="AG70" i="10" s="1"/>
  <c r="AG71" i="10" s="1"/>
  <c r="AG72" i="10" s="1"/>
  <c r="AG73" i="10" s="1"/>
  <c r="AG74" i="10" s="1"/>
  <c r="AG75" i="10" s="1"/>
  <c r="AG76" i="10" s="1"/>
  <c r="AG77" i="10" s="1"/>
  <c r="AG78" i="10" s="1"/>
  <c r="AG79" i="10" s="1"/>
  <c r="AG80" i="10" s="1"/>
  <c r="AG81" i="10" s="1"/>
  <c r="AG82" i="10" s="1"/>
  <c r="AG83" i="10" s="1"/>
  <c r="AG84" i="10" s="1"/>
  <c r="AG85" i="10" s="1"/>
  <c r="AG86" i="10" s="1"/>
  <c r="AG87" i="10" s="1"/>
  <c r="AG88" i="10" s="1"/>
  <c r="AG89" i="10" s="1"/>
  <c r="AG90" i="10" s="1"/>
  <c r="AG91" i="10" s="1"/>
  <c r="AG92" i="10" s="1"/>
  <c r="AG93" i="10" s="1"/>
  <c r="AG94" i="10" s="1"/>
  <c r="AG95" i="10" s="1"/>
  <c r="AG96" i="10" s="1"/>
  <c r="AG97" i="10" s="1"/>
  <c r="AG98" i="10" s="1"/>
  <c r="AG99" i="10" s="1"/>
  <c r="AG100" i="10" s="1"/>
  <c r="AG101" i="10" s="1"/>
  <c r="AG102" i="10" s="1"/>
  <c r="AG103" i="10" s="1"/>
  <c r="AG104" i="10" s="1"/>
  <c r="AG105" i="10" s="1"/>
  <c r="AG106" i="10" s="1"/>
  <c r="AG107" i="10" s="1"/>
  <c r="AG108" i="10" s="1"/>
  <c r="AG109" i="10" s="1"/>
  <c r="AG110" i="10" s="1"/>
  <c r="AG111" i="10" s="1"/>
  <c r="AG112" i="10" s="1"/>
  <c r="AG113" i="10" s="1"/>
  <c r="AG114" i="10" s="1"/>
  <c r="AG115" i="10" s="1"/>
  <c r="AG116" i="10" s="1"/>
  <c r="AG117" i="10" s="1"/>
  <c r="AG118" i="10" s="1"/>
  <c r="AG119" i="10" s="1"/>
  <c r="AG120" i="10" s="1"/>
  <c r="AG121" i="10" s="1"/>
  <c r="AG122" i="10" s="1"/>
  <c r="AG123" i="10" s="1"/>
  <c r="AG124" i="10" s="1"/>
  <c r="AG125" i="10" s="1"/>
  <c r="AG126" i="10" s="1"/>
  <c r="AG127" i="10" s="1"/>
  <c r="AG128" i="10" s="1"/>
  <c r="AG129" i="10" s="1"/>
  <c r="AG130" i="10" s="1"/>
  <c r="AG131" i="10" s="1"/>
  <c r="AG132" i="10" s="1"/>
  <c r="AG133" i="10" s="1"/>
  <c r="AG134" i="10" s="1"/>
  <c r="AG135" i="10" s="1"/>
  <c r="AG136" i="10" s="1"/>
  <c r="AG137" i="10" s="1"/>
  <c r="AG138" i="10" s="1"/>
  <c r="AG139" i="10" s="1"/>
  <c r="AG140" i="10" s="1"/>
  <c r="AG141" i="10" s="1"/>
  <c r="AG142" i="10" s="1"/>
  <c r="AG143" i="10" s="1"/>
  <c r="AG144" i="10" s="1"/>
  <c r="AG145" i="10" s="1"/>
  <c r="AG146" i="10" s="1"/>
  <c r="AG147" i="10" s="1"/>
  <c r="AG148" i="10" s="1"/>
  <c r="AG149" i="10" s="1"/>
  <c r="AG150" i="10" s="1"/>
  <c r="AG151" i="10" s="1"/>
  <c r="AG152" i="10" s="1"/>
  <c r="AG153" i="10" s="1"/>
  <c r="AG154" i="10" s="1"/>
  <c r="AG155" i="10" s="1"/>
  <c r="AG156" i="10" s="1"/>
  <c r="AG157" i="10" s="1"/>
  <c r="AG158" i="10" s="1"/>
  <c r="AG159" i="10" s="1"/>
  <c r="AG160" i="10" s="1"/>
  <c r="AG161" i="10" s="1"/>
  <c r="AG162" i="10" s="1"/>
  <c r="AG163" i="10" s="1"/>
  <c r="AG164" i="10" s="1"/>
  <c r="AG165" i="10" s="1"/>
  <c r="AG166" i="10" s="1"/>
  <c r="AG167" i="10" s="1"/>
  <c r="AG168" i="10" s="1"/>
  <c r="AG169" i="10" s="1"/>
  <c r="AG170" i="10" s="1"/>
  <c r="AG171" i="10" s="1"/>
  <c r="AG172" i="10" s="1"/>
  <c r="AG173" i="10" s="1"/>
  <c r="AG174" i="10" s="1"/>
  <c r="AG175" i="10" s="1"/>
  <c r="AG176" i="10" s="1"/>
  <c r="AG177" i="10" s="1"/>
  <c r="AG178" i="10" s="1"/>
  <c r="AG179" i="10" s="1"/>
  <c r="AG180" i="10" s="1"/>
  <c r="AG181" i="10" s="1"/>
  <c r="AG182" i="10" s="1"/>
  <c r="AG183" i="10" s="1"/>
  <c r="AG184" i="10" s="1"/>
  <c r="AG185" i="10" s="1"/>
  <c r="AG186" i="10" s="1"/>
  <c r="AG187" i="10" s="1"/>
  <c r="AG188" i="10" s="1"/>
  <c r="AG189" i="10" s="1"/>
  <c r="AG190" i="10" s="1"/>
  <c r="AG191" i="10" s="1"/>
  <c r="AG192" i="10" s="1"/>
  <c r="AG193" i="10" s="1"/>
  <c r="AG194" i="10" s="1"/>
  <c r="AG195" i="10" s="1"/>
  <c r="AG196" i="10" s="1"/>
  <c r="AG197" i="10" s="1"/>
  <c r="AG198" i="10" s="1"/>
  <c r="AG199" i="10" s="1"/>
  <c r="AG200" i="10" s="1"/>
  <c r="AG201" i="10" s="1"/>
  <c r="AG202" i="10" s="1"/>
  <c r="AG203" i="10" s="1"/>
  <c r="AG204" i="10" s="1"/>
  <c r="AG205" i="10" s="1"/>
  <c r="AG206" i="10" s="1"/>
  <c r="AG207" i="10" s="1"/>
  <c r="AG208" i="10" s="1"/>
  <c r="AG209" i="10" s="1"/>
  <c r="AG210" i="10" s="1"/>
  <c r="AG211" i="10" s="1"/>
  <c r="AG212" i="10" s="1"/>
  <c r="AG213" i="10" s="1"/>
  <c r="AG214" i="10" s="1"/>
  <c r="AG215" i="10" s="1"/>
  <c r="AG216" i="10" s="1"/>
  <c r="AG217" i="10" s="1"/>
  <c r="AG218" i="10" s="1"/>
  <c r="AG219" i="10" s="1"/>
  <c r="AG220" i="10" s="1"/>
  <c r="AG221" i="10" s="1"/>
  <c r="AG222" i="10" s="1"/>
  <c r="AG223" i="10" s="1"/>
  <c r="AG224" i="10" s="1"/>
  <c r="AG225" i="10" s="1"/>
  <c r="AG226" i="10" s="1"/>
  <c r="AG227" i="10" s="1"/>
  <c r="AG228" i="10" s="1"/>
  <c r="AG229" i="10" s="1"/>
  <c r="AG230" i="10" s="1"/>
  <c r="AG231" i="10" s="1"/>
  <c r="AG232" i="10" s="1"/>
  <c r="AG233" i="10" s="1"/>
  <c r="AG234" i="10" s="1"/>
  <c r="AG235" i="10" s="1"/>
  <c r="AG236" i="10" s="1"/>
  <c r="AG237" i="10" s="1"/>
  <c r="AG238" i="10" s="1"/>
  <c r="AG239" i="10" s="1"/>
  <c r="AG240" i="10" s="1"/>
  <c r="AG241" i="10" s="1"/>
  <c r="AG242" i="10" s="1"/>
  <c r="AG243" i="10" s="1"/>
  <c r="AJ4" i="10"/>
  <c r="AI4" i="10" s="1"/>
  <c r="AH5" i="10" s="1"/>
  <c r="R152" i="10"/>
  <c r="AB150" i="10"/>
  <c r="AA150" i="10"/>
  <c r="AB149" i="10"/>
  <c r="AA149" i="10"/>
  <c r="Q197" i="10"/>
  <c r="R197" i="10"/>
  <c r="Q198" i="10"/>
  <c r="R198" i="10"/>
  <c r="Q200" i="10"/>
  <c r="X6" i="10"/>
  <c r="X5" i="10"/>
  <c r="N6" i="10"/>
  <c r="N5" i="10"/>
  <c r="AA197" i="10"/>
  <c r="AB197" i="10"/>
  <c r="AA198" i="10"/>
  <c r="AB198" i="10"/>
  <c r="AA171" i="10"/>
  <c r="AB171" i="10"/>
  <c r="AA172" i="10"/>
  <c r="AB172" i="10"/>
  <c r="AA129" i="10"/>
  <c r="AB129" i="10" s="1"/>
  <c r="AB128" i="10"/>
  <c r="AA128" i="10"/>
  <c r="AA112" i="10"/>
  <c r="AB112" i="10"/>
  <c r="AB111" i="10"/>
  <c r="AA111" i="10"/>
  <c r="AA73" i="10"/>
  <c r="AB64" i="10"/>
  <c r="W6" i="10"/>
  <c r="W7" i="10" s="1"/>
  <c r="W8" i="10" s="1"/>
  <c r="W9" i="10" s="1"/>
  <c r="W10" i="10" s="1"/>
  <c r="W11" i="10" s="1"/>
  <c r="W12" i="10" s="1"/>
  <c r="W13" i="10" s="1"/>
  <c r="W14" i="10" s="1"/>
  <c r="W15" i="10" s="1"/>
  <c r="W16" i="10" s="1"/>
  <c r="W17" i="10" s="1"/>
  <c r="W18" i="10" s="1"/>
  <c r="W19" i="10" s="1"/>
  <c r="W20" i="10" s="1"/>
  <c r="W21" i="10" s="1"/>
  <c r="W22" i="10" s="1"/>
  <c r="W23" i="10" s="1"/>
  <c r="W24" i="10" s="1"/>
  <c r="W25" i="10" s="1"/>
  <c r="W26" i="10" s="1"/>
  <c r="W27" i="10" s="1"/>
  <c r="W28" i="10" s="1"/>
  <c r="W29" i="10" s="1"/>
  <c r="W30" i="10" s="1"/>
  <c r="W31" i="10" s="1"/>
  <c r="W32" i="10" s="1"/>
  <c r="W33" i="10" s="1"/>
  <c r="W34" i="10" s="1"/>
  <c r="W35" i="10" s="1"/>
  <c r="W36" i="10" s="1"/>
  <c r="W37" i="10" s="1"/>
  <c r="W38" i="10" s="1"/>
  <c r="W39" i="10" s="1"/>
  <c r="W40" i="10" s="1"/>
  <c r="W41" i="10" s="1"/>
  <c r="W42" i="10" s="1"/>
  <c r="W43" i="10" s="1"/>
  <c r="W44" i="10" s="1"/>
  <c r="W45" i="10" s="1"/>
  <c r="W46" i="10" s="1"/>
  <c r="W47" i="10" s="1"/>
  <c r="W48" i="10" s="1"/>
  <c r="W49" i="10" s="1"/>
  <c r="W50" i="10" s="1"/>
  <c r="W51" i="10" s="1"/>
  <c r="W52" i="10" s="1"/>
  <c r="W53" i="10" s="1"/>
  <c r="W54" i="10" s="1"/>
  <c r="W55" i="10" s="1"/>
  <c r="W56" i="10" s="1"/>
  <c r="W57" i="10" s="1"/>
  <c r="W58" i="10" s="1"/>
  <c r="W59" i="10" s="1"/>
  <c r="W60" i="10" s="1"/>
  <c r="W61" i="10" s="1"/>
  <c r="W62" i="10" s="1"/>
  <c r="W63" i="10" s="1"/>
  <c r="W64" i="10" s="1"/>
  <c r="W65" i="10" s="1"/>
  <c r="W66" i="10" s="1"/>
  <c r="W67" i="10" s="1"/>
  <c r="W68" i="10" s="1"/>
  <c r="W69" i="10" s="1"/>
  <c r="W70" i="10" s="1"/>
  <c r="W71" i="10" s="1"/>
  <c r="W72" i="10" s="1"/>
  <c r="W73" i="10" s="1"/>
  <c r="W74" i="10" s="1"/>
  <c r="W75" i="10" s="1"/>
  <c r="W76" i="10" s="1"/>
  <c r="W77" i="10" s="1"/>
  <c r="W78" i="10" s="1"/>
  <c r="W79" i="10" s="1"/>
  <c r="W80" i="10" s="1"/>
  <c r="W81" i="10" s="1"/>
  <c r="W82" i="10" s="1"/>
  <c r="W83" i="10" s="1"/>
  <c r="W84" i="10" s="1"/>
  <c r="W85" i="10" s="1"/>
  <c r="W86" i="10" s="1"/>
  <c r="W87" i="10" s="1"/>
  <c r="W88" i="10" s="1"/>
  <c r="W89" i="10" s="1"/>
  <c r="W90" i="10" s="1"/>
  <c r="W91" i="10" s="1"/>
  <c r="W92" i="10" s="1"/>
  <c r="W93" i="10" s="1"/>
  <c r="W94" i="10" s="1"/>
  <c r="W95" i="10" s="1"/>
  <c r="W96" i="10" s="1"/>
  <c r="W97" i="10" s="1"/>
  <c r="W98" i="10" s="1"/>
  <c r="W99" i="10" s="1"/>
  <c r="W100" i="10" s="1"/>
  <c r="W101" i="10" s="1"/>
  <c r="W102" i="10" s="1"/>
  <c r="W103" i="10" s="1"/>
  <c r="W104" i="10" s="1"/>
  <c r="W105" i="10" s="1"/>
  <c r="W106" i="10" s="1"/>
  <c r="W107" i="10" s="1"/>
  <c r="W108" i="10" s="1"/>
  <c r="W109" i="10" s="1"/>
  <c r="W110" i="10" s="1"/>
  <c r="W111" i="10" s="1"/>
  <c r="W112" i="10" s="1"/>
  <c r="W113" i="10" s="1"/>
  <c r="W114" i="10" s="1"/>
  <c r="W115" i="10" s="1"/>
  <c r="W116" i="10" s="1"/>
  <c r="W117" i="10" s="1"/>
  <c r="W118" i="10" s="1"/>
  <c r="W119" i="10" s="1"/>
  <c r="W120" i="10" s="1"/>
  <c r="W121" i="10" s="1"/>
  <c r="W122" i="10" s="1"/>
  <c r="W123" i="10" s="1"/>
  <c r="W124" i="10" s="1"/>
  <c r="W125" i="10" s="1"/>
  <c r="W126" i="10" s="1"/>
  <c r="W127" i="10" s="1"/>
  <c r="W128" i="10" s="1"/>
  <c r="W129" i="10" s="1"/>
  <c r="W130" i="10" s="1"/>
  <c r="W131" i="10" s="1"/>
  <c r="W132" i="10" s="1"/>
  <c r="W133" i="10" s="1"/>
  <c r="W134" i="10" s="1"/>
  <c r="W135" i="10" s="1"/>
  <c r="W136" i="10" s="1"/>
  <c r="W137" i="10" s="1"/>
  <c r="W138" i="10" s="1"/>
  <c r="W139" i="10" s="1"/>
  <c r="W140" i="10" s="1"/>
  <c r="W141" i="10" s="1"/>
  <c r="W142" i="10" s="1"/>
  <c r="W143" i="10" s="1"/>
  <c r="W144" i="10" s="1"/>
  <c r="W145" i="10" s="1"/>
  <c r="W146" i="10" s="1"/>
  <c r="W147" i="10" s="1"/>
  <c r="W148" i="10" s="1"/>
  <c r="W149" i="10" s="1"/>
  <c r="W150" i="10" s="1"/>
  <c r="W151" i="10" s="1"/>
  <c r="W152" i="10" s="1"/>
  <c r="W153" i="10" s="1"/>
  <c r="W154" i="10" s="1"/>
  <c r="W155" i="10" s="1"/>
  <c r="W156" i="10" s="1"/>
  <c r="W157" i="10" s="1"/>
  <c r="W158" i="10" s="1"/>
  <c r="W159" i="10" s="1"/>
  <c r="W160" i="10" s="1"/>
  <c r="W161" i="10" s="1"/>
  <c r="W162" i="10" s="1"/>
  <c r="W163" i="10" s="1"/>
  <c r="W164" i="10" s="1"/>
  <c r="W165" i="10" s="1"/>
  <c r="W166" i="10" s="1"/>
  <c r="W167" i="10" s="1"/>
  <c r="W168" i="10" s="1"/>
  <c r="W169" i="10" s="1"/>
  <c r="W170" i="10" s="1"/>
  <c r="W171" i="10" s="1"/>
  <c r="W172" i="10" s="1"/>
  <c r="W173" i="10" s="1"/>
  <c r="W174" i="10" s="1"/>
  <c r="W175" i="10" s="1"/>
  <c r="W176" i="10" s="1"/>
  <c r="W177" i="10" s="1"/>
  <c r="W178" i="10" s="1"/>
  <c r="W179" i="10" s="1"/>
  <c r="W180" i="10" s="1"/>
  <c r="W181" i="10" s="1"/>
  <c r="W182" i="10" s="1"/>
  <c r="W183" i="10" s="1"/>
  <c r="W184" i="10" s="1"/>
  <c r="W185" i="10" s="1"/>
  <c r="W186" i="10" s="1"/>
  <c r="W187" i="10" s="1"/>
  <c r="W188" i="10" s="1"/>
  <c r="W189" i="10" s="1"/>
  <c r="W190" i="10" s="1"/>
  <c r="W191" i="10" s="1"/>
  <c r="W192" i="10" s="1"/>
  <c r="W193" i="10" s="1"/>
  <c r="W194" i="10" s="1"/>
  <c r="W195" i="10" s="1"/>
  <c r="W196" i="10" s="1"/>
  <c r="W197" i="10" s="1"/>
  <c r="W198" i="10" s="1"/>
  <c r="W199" i="10" s="1"/>
  <c r="W200" i="10" s="1"/>
  <c r="W201" i="10" s="1"/>
  <c r="W202" i="10" s="1"/>
  <c r="W203" i="10" s="1"/>
  <c r="W204" i="10" s="1"/>
  <c r="W205" i="10" s="1"/>
  <c r="W206" i="10" s="1"/>
  <c r="W207" i="10" s="1"/>
  <c r="W208" i="10" s="1"/>
  <c r="W209" i="10" s="1"/>
  <c r="W210" i="10" s="1"/>
  <c r="W211" i="10" s="1"/>
  <c r="W212" i="10" s="1"/>
  <c r="W213" i="10" s="1"/>
  <c r="W214" i="10" s="1"/>
  <c r="W215" i="10" s="1"/>
  <c r="W216" i="10" s="1"/>
  <c r="W217" i="10" s="1"/>
  <c r="W218" i="10" s="1"/>
  <c r="W219" i="10" s="1"/>
  <c r="W220" i="10" s="1"/>
  <c r="W221" i="10" s="1"/>
  <c r="W222" i="10" s="1"/>
  <c r="W223" i="10" s="1"/>
  <c r="W224" i="10" s="1"/>
  <c r="W225" i="10" s="1"/>
  <c r="W226" i="10" s="1"/>
  <c r="W227" i="10" s="1"/>
  <c r="W228" i="10" s="1"/>
  <c r="W229" i="10" s="1"/>
  <c r="W230" i="10" s="1"/>
  <c r="W231" i="10" s="1"/>
  <c r="W232" i="10" s="1"/>
  <c r="W233" i="10" s="1"/>
  <c r="W234" i="10" s="1"/>
  <c r="W235" i="10" s="1"/>
  <c r="W236" i="10" s="1"/>
  <c r="W237" i="10" s="1"/>
  <c r="W238" i="10" s="1"/>
  <c r="W239" i="10" s="1"/>
  <c r="W240" i="10" s="1"/>
  <c r="W241" i="10" s="1"/>
  <c r="W242" i="10" s="1"/>
  <c r="W243" i="10" s="1"/>
  <c r="W5" i="10"/>
  <c r="V5" i="10"/>
  <c r="U5" i="10" s="1"/>
  <c r="Z4" i="10"/>
  <c r="Y4" i="10"/>
  <c r="Q171" i="10"/>
  <c r="R171" i="10"/>
  <c r="R170" i="10"/>
  <c r="Q170" i="10"/>
  <c r="R148" i="10"/>
  <c r="Q148" i="10"/>
  <c r="Q149" i="10"/>
  <c r="R149" i="10" s="1"/>
  <c r="R146" i="10"/>
  <c r="Q146" i="10"/>
  <c r="R145" i="10"/>
  <c r="Q145" i="10"/>
  <c r="R144" i="10"/>
  <c r="Q144" i="10"/>
  <c r="R143" i="10"/>
  <c r="Q143" i="10"/>
  <c r="R142" i="10"/>
  <c r="Q142" i="10"/>
  <c r="R141" i="10"/>
  <c r="Q141" i="10"/>
  <c r="H80" i="10"/>
  <c r="Q140" i="10"/>
  <c r="H50" i="10"/>
  <c r="Q73" i="10"/>
  <c r="R64" i="10"/>
  <c r="M5" i="10"/>
  <c r="M6" i="10" s="1"/>
  <c r="M7" i="10" s="1"/>
  <c r="M8" i="10" s="1"/>
  <c r="M9" i="10" s="1"/>
  <c r="M10" i="10" s="1"/>
  <c r="M11" i="10" s="1"/>
  <c r="M12" i="10" s="1"/>
  <c r="M13" i="10" s="1"/>
  <c r="M14" i="10" s="1"/>
  <c r="M15" i="10" s="1"/>
  <c r="M16" i="10" s="1"/>
  <c r="M17" i="10" s="1"/>
  <c r="M18" i="10" s="1"/>
  <c r="M19" i="10" s="1"/>
  <c r="M20" i="10" s="1"/>
  <c r="M21" i="10" s="1"/>
  <c r="M22" i="10" s="1"/>
  <c r="M23" i="10" s="1"/>
  <c r="M24" i="10" s="1"/>
  <c r="M25" i="10" s="1"/>
  <c r="M26" i="10" s="1"/>
  <c r="M27" i="10" s="1"/>
  <c r="M28" i="10" s="1"/>
  <c r="M29" i="10" s="1"/>
  <c r="M30" i="10" s="1"/>
  <c r="M31" i="10" s="1"/>
  <c r="M32" i="10" s="1"/>
  <c r="M33" i="10" s="1"/>
  <c r="M34" i="10" s="1"/>
  <c r="M35" i="10" s="1"/>
  <c r="M36" i="10" s="1"/>
  <c r="M37" i="10" s="1"/>
  <c r="M38" i="10" s="1"/>
  <c r="M39" i="10" s="1"/>
  <c r="M40" i="10" s="1"/>
  <c r="M41" i="10" s="1"/>
  <c r="M42" i="10" s="1"/>
  <c r="M43" i="10" s="1"/>
  <c r="M44" i="10" s="1"/>
  <c r="M45" i="10" s="1"/>
  <c r="M46" i="10" s="1"/>
  <c r="M47" i="10" s="1"/>
  <c r="M48" i="10" s="1"/>
  <c r="M49" i="10" s="1"/>
  <c r="M50" i="10" s="1"/>
  <c r="M51" i="10" s="1"/>
  <c r="M52" i="10" s="1"/>
  <c r="M53" i="10" s="1"/>
  <c r="M54" i="10" s="1"/>
  <c r="M55" i="10" s="1"/>
  <c r="M56" i="10" s="1"/>
  <c r="M57" i="10" s="1"/>
  <c r="M58" i="10" s="1"/>
  <c r="M59" i="10" s="1"/>
  <c r="M60" i="10" s="1"/>
  <c r="M61" i="10" s="1"/>
  <c r="M62" i="10" s="1"/>
  <c r="M63" i="10" s="1"/>
  <c r="M64" i="10" s="1"/>
  <c r="M65" i="10" s="1"/>
  <c r="M66" i="10" s="1"/>
  <c r="M67" i="10" s="1"/>
  <c r="M68" i="10" s="1"/>
  <c r="M69" i="10" s="1"/>
  <c r="M70" i="10" s="1"/>
  <c r="M71" i="10" s="1"/>
  <c r="M72" i="10" s="1"/>
  <c r="M73" i="10" s="1"/>
  <c r="M74" i="10" s="1"/>
  <c r="M75" i="10" s="1"/>
  <c r="M76" i="10" s="1"/>
  <c r="M77" i="10" s="1"/>
  <c r="M78" i="10" s="1"/>
  <c r="M79" i="10" s="1"/>
  <c r="M80" i="10" s="1"/>
  <c r="M81" i="10" s="1"/>
  <c r="M82" i="10" s="1"/>
  <c r="M83" i="10" s="1"/>
  <c r="M84" i="10" s="1"/>
  <c r="M85" i="10" s="1"/>
  <c r="M86" i="10" s="1"/>
  <c r="M87" i="10" s="1"/>
  <c r="M88" i="10" s="1"/>
  <c r="M89" i="10" s="1"/>
  <c r="M90" i="10" s="1"/>
  <c r="M91" i="10" s="1"/>
  <c r="M92" i="10" s="1"/>
  <c r="M93" i="10" s="1"/>
  <c r="M94" i="10" s="1"/>
  <c r="M95" i="10" s="1"/>
  <c r="M96" i="10" s="1"/>
  <c r="M97" i="10" s="1"/>
  <c r="M98" i="10" s="1"/>
  <c r="M99" i="10" s="1"/>
  <c r="M100" i="10" s="1"/>
  <c r="M101" i="10" s="1"/>
  <c r="M102" i="10" s="1"/>
  <c r="M103" i="10" s="1"/>
  <c r="M104" i="10" s="1"/>
  <c r="M105" i="10" s="1"/>
  <c r="M106" i="10" s="1"/>
  <c r="M107" i="10" s="1"/>
  <c r="M108" i="10" s="1"/>
  <c r="M109" i="10" s="1"/>
  <c r="M110" i="10" s="1"/>
  <c r="M111" i="10" s="1"/>
  <c r="M112" i="10" s="1"/>
  <c r="M113" i="10" s="1"/>
  <c r="M114" i="10" s="1"/>
  <c r="M115" i="10" s="1"/>
  <c r="M116" i="10" s="1"/>
  <c r="M117" i="10" s="1"/>
  <c r="M118" i="10" s="1"/>
  <c r="M119" i="10" s="1"/>
  <c r="M120" i="10" s="1"/>
  <c r="M121" i="10" s="1"/>
  <c r="M122" i="10" s="1"/>
  <c r="M123" i="10" s="1"/>
  <c r="M124" i="10" s="1"/>
  <c r="M125" i="10" s="1"/>
  <c r="M126" i="10" s="1"/>
  <c r="M127" i="10" s="1"/>
  <c r="M128" i="10" s="1"/>
  <c r="M129" i="10" s="1"/>
  <c r="M130" i="10" s="1"/>
  <c r="M131" i="10" s="1"/>
  <c r="M132" i="10" s="1"/>
  <c r="M133" i="10" s="1"/>
  <c r="M134" i="10" s="1"/>
  <c r="M135" i="10" s="1"/>
  <c r="M136" i="10" s="1"/>
  <c r="M137" i="10" s="1"/>
  <c r="M138" i="10" s="1"/>
  <c r="M139" i="10" s="1"/>
  <c r="M140" i="10" s="1"/>
  <c r="M141" i="10" s="1"/>
  <c r="M142" i="10" s="1"/>
  <c r="M143" i="10" s="1"/>
  <c r="M144" i="10" s="1"/>
  <c r="M145" i="10" s="1"/>
  <c r="M146" i="10" s="1"/>
  <c r="M147" i="10" s="1"/>
  <c r="M148" i="10" s="1"/>
  <c r="M149" i="10" s="1"/>
  <c r="M150" i="10" s="1"/>
  <c r="M151" i="10" s="1"/>
  <c r="M152" i="10" s="1"/>
  <c r="M153" i="10" s="1"/>
  <c r="M154" i="10" s="1"/>
  <c r="M155" i="10" s="1"/>
  <c r="M156" i="10" s="1"/>
  <c r="M157" i="10" s="1"/>
  <c r="M158" i="10" s="1"/>
  <c r="M159" i="10" s="1"/>
  <c r="M160" i="10" s="1"/>
  <c r="M161" i="10" s="1"/>
  <c r="M162" i="10" s="1"/>
  <c r="M163" i="10" s="1"/>
  <c r="M164" i="10" s="1"/>
  <c r="M165" i="10" s="1"/>
  <c r="M166" i="10" s="1"/>
  <c r="M167" i="10" s="1"/>
  <c r="M168" i="10" s="1"/>
  <c r="M169" i="10" s="1"/>
  <c r="M170" i="10" s="1"/>
  <c r="M171" i="10" s="1"/>
  <c r="M172" i="10" s="1"/>
  <c r="M173" i="10" s="1"/>
  <c r="M174" i="10" s="1"/>
  <c r="M175" i="10" s="1"/>
  <c r="M176" i="10" s="1"/>
  <c r="M177" i="10" s="1"/>
  <c r="M178" i="10" s="1"/>
  <c r="M179" i="10" s="1"/>
  <c r="M180" i="10" s="1"/>
  <c r="M181" i="10" s="1"/>
  <c r="M182" i="10" s="1"/>
  <c r="M183" i="10" s="1"/>
  <c r="M184" i="10" s="1"/>
  <c r="M185" i="10" s="1"/>
  <c r="M186" i="10" s="1"/>
  <c r="M187" i="10" s="1"/>
  <c r="M188" i="10" s="1"/>
  <c r="M189" i="10" s="1"/>
  <c r="M190" i="10" s="1"/>
  <c r="M191" i="10" s="1"/>
  <c r="M192" i="10" s="1"/>
  <c r="M193" i="10" s="1"/>
  <c r="M194" i="10" s="1"/>
  <c r="M195" i="10" s="1"/>
  <c r="M196" i="10" s="1"/>
  <c r="M197" i="10" s="1"/>
  <c r="M198" i="10" s="1"/>
  <c r="M199" i="10" s="1"/>
  <c r="M200" i="10" s="1"/>
  <c r="M201" i="10" s="1"/>
  <c r="M202" i="10" s="1"/>
  <c r="M203" i="10" s="1"/>
  <c r="M204" i="10" s="1"/>
  <c r="M205" i="10" s="1"/>
  <c r="M206" i="10" s="1"/>
  <c r="M207" i="10" s="1"/>
  <c r="M208" i="10" s="1"/>
  <c r="M209" i="10" s="1"/>
  <c r="M210" i="10" s="1"/>
  <c r="M211" i="10" s="1"/>
  <c r="M212" i="10" s="1"/>
  <c r="M213" i="10" s="1"/>
  <c r="M214" i="10" s="1"/>
  <c r="M215" i="10" s="1"/>
  <c r="M216" i="10" s="1"/>
  <c r="M217" i="10" s="1"/>
  <c r="M218" i="10" s="1"/>
  <c r="M219" i="10" s="1"/>
  <c r="M220" i="10" s="1"/>
  <c r="M221" i="10" s="1"/>
  <c r="M222" i="10" s="1"/>
  <c r="M223" i="10" s="1"/>
  <c r="M224" i="10" s="1"/>
  <c r="M225" i="10" s="1"/>
  <c r="M226" i="10" s="1"/>
  <c r="M227" i="10" s="1"/>
  <c r="M228" i="10" s="1"/>
  <c r="M229" i="10" s="1"/>
  <c r="M230" i="10" s="1"/>
  <c r="M231" i="10" s="1"/>
  <c r="M232" i="10" s="1"/>
  <c r="M233" i="10" s="1"/>
  <c r="M234" i="10" s="1"/>
  <c r="M235" i="10" s="1"/>
  <c r="M236" i="10" s="1"/>
  <c r="M237" i="10" s="1"/>
  <c r="M238" i="10" s="1"/>
  <c r="M239" i="10" s="1"/>
  <c r="M240" i="10" s="1"/>
  <c r="M241" i="10" s="1"/>
  <c r="M242" i="10" s="1"/>
  <c r="M243" i="10" s="1"/>
  <c r="P4" i="10"/>
  <c r="O4" i="10" s="1"/>
  <c r="F4" i="10"/>
  <c r="E4" i="10" s="1"/>
  <c r="Z114" i="9"/>
  <c r="Z115" i="9"/>
  <c r="AA57" i="9"/>
  <c r="Z57" i="9"/>
  <c r="AA56" i="9"/>
  <c r="Z56" i="9"/>
  <c r="AA55" i="9"/>
  <c r="Z55" i="9"/>
  <c r="AA54" i="9"/>
  <c r="Z54" i="9"/>
  <c r="AA53" i="9"/>
  <c r="AA51" i="9"/>
  <c r="Z51" i="9"/>
  <c r="O4" i="9"/>
  <c r="N4" i="9" s="1"/>
  <c r="M5" i="9" s="1"/>
  <c r="V5" i="9"/>
  <c r="V6" i="9" s="1"/>
  <c r="V7" i="9" s="1"/>
  <c r="V8" i="9" s="1"/>
  <c r="V9" i="9" s="1"/>
  <c r="V10" i="9" s="1"/>
  <c r="V11" i="9" s="1"/>
  <c r="V12" i="9" s="1"/>
  <c r="V13" i="9" s="1"/>
  <c r="V14" i="9" s="1"/>
  <c r="V15" i="9" s="1"/>
  <c r="V16" i="9" s="1"/>
  <c r="V17" i="9" s="1"/>
  <c r="V18" i="9" s="1"/>
  <c r="V19" i="9" s="1"/>
  <c r="V20" i="9" s="1"/>
  <c r="V21" i="9" s="1"/>
  <c r="V22" i="9" s="1"/>
  <c r="V23" i="9" s="1"/>
  <c r="V24" i="9" s="1"/>
  <c r="V25" i="9" s="1"/>
  <c r="V26" i="9" s="1"/>
  <c r="V27" i="9" s="1"/>
  <c r="V28" i="9" s="1"/>
  <c r="V29" i="9" s="1"/>
  <c r="V30" i="9" s="1"/>
  <c r="V31" i="9" s="1"/>
  <c r="V32" i="9" s="1"/>
  <c r="V33" i="9" s="1"/>
  <c r="V34" i="9" s="1"/>
  <c r="V35" i="9" s="1"/>
  <c r="V36" i="9" s="1"/>
  <c r="V37" i="9" s="1"/>
  <c r="V38" i="9" s="1"/>
  <c r="V39" i="9" s="1"/>
  <c r="V40" i="9" s="1"/>
  <c r="V41" i="9" s="1"/>
  <c r="V42" i="9" s="1"/>
  <c r="V43" i="9" s="1"/>
  <c r="V44" i="9" s="1"/>
  <c r="V45" i="9" s="1"/>
  <c r="V46" i="9" s="1"/>
  <c r="V47" i="9" s="1"/>
  <c r="V48" i="9" s="1"/>
  <c r="V49" i="9" s="1"/>
  <c r="V50" i="9" s="1"/>
  <c r="V51" i="9" s="1"/>
  <c r="V52" i="9" s="1"/>
  <c r="V53" i="9" s="1"/>
  <c r="V54" i="9" s="1"/>
  <c r="V55" i="9" s="1"/>
  <c r="V56" i="9" s="1"/>
  <c r="V57" i="9" s="1"/>
  <c r="V58" i="9" s="1"/>
  <c r="V59" i="9" s="1"/>
  <c r="V60" i="9" s="1"/>
  <c r="V61" i="9" s="1"/>
  <c r="V62" i="9" s="1"/>
  <c r="V63" i="9" s="1"/>
  <c r="V64" i="9" s="1"/>
  <c r="V65" i="9" s="1"/>
  <c r="V66" i="9" s="1"/>
  <c r="V67" i="9" s="1"/>
  <c r="V68" i="9" s="1"/>
  <c r="V69" i="9" s="1"/>
  <c r="V70" i="9" s="1"/>
  <c r="V71" i="9" s="1"/>
  <c r="V72" i="9" s="1"/>
  <c r="V73" i="9" s="1"/>
  <c r="V74" i="9" s="1"/>
  <c r="V75" i="9" s="1"/>
  <c r="V76" i="9" s="1"/>
  <c r="V77" i="9" s="1"/>
  <c r="V78" i="9" s="1"/>
  <c r="V79" i="9" s="1"/>
  <c r="V80" i="9" s="1"/>
  <c r="V81" i="9" s="1"/>
  <c r="V82" i="9" s="1"/>
  <c r="V83" i="9" s="1"/>
  <c r="V84" i="9" s="1"/>
  <c r="V85" i="9" s="1"/>
  <c r="V86" i="9" s="1"/>
  <c r="V87" i="9" s="1"/>
  <c r="V88" i="9" s="1"/>
  <c r="V89" i="9" s="1"/>
  <c r="V90" i="9" s="1"/>
  <c r="V91" i="9" s="1"/>
  <c r="V92" i="9" s="1"/>
  <c r="V93" i="9" s="1"/>
  <c r="V94" i="9" s="1"/>
  <c r="V95" i="9" s="1"/>
  <c r="V96" i="9" s="1"/>
  <c r="V97" i="9" s="1"/>
  <c r="V98" i="9" s="1"/>
  <c r="V99" i="9" s="1"/>
  <c r="V100" i="9" s="1"/>
  <c r="V101" i="9" s="1"/>
  <c r="V102" i="9" s="1"/>
  <c r="V103" i="9" s="1"/>
  <c r="V104" i="9" s="1"/>
  <c r="V105" i="9" s="1"/>
  <c r="V106" i="9" s="1"/>
  <c r="V107" i="9" s="1"/>
  <c r="V108" i="9" s="1"/>
  <c r="V109" i="9" s="1"/>
  <c r="V110" i="9" s="1"/>
  <c r="V111" i="9" s="1"/>
  <c r="V112" i="9" s="1"/>
  <c r="V113" i="9" s="1"/>
  <c r="V114" i="9" s="1"/>
  <c r="V115" i="9" s="1"/>
  <c r="V116" i="9" s="1"/>
  <c r="V117" i="9" s="1"/>
  <c r="V118" i="9" s="1"/>
  <c r="V119" i="9" s="1"/>
  <c r="V120" i="9" s="1"/>
  <c r="V121" i="9" s="1"/>
  <c r="V122" i="9" s="1"/>
  <c r="V123" i="9" s="1"/>
  <c r="V124" i="9" s="1"/>
  <c r="V125" i="9" s="1"/>
  <c r="V126" i="9" s="1"/>
  <c r="V127" i="9" s="1"/>
  <c r="V128" i="9" s="1"/>
  <c r="V129" i="9" s="1"/>
  <c r="V130" i="9" s="1"/>
  <c r="V131" i="9" s="1"/>
  <c r="V132" i="9" s="1"/>
  <c r="V133" i="9" s="1"/>
  <c r="V134" i="9" s="1"/>
  <c r="V135" i="9" s="1"/>
  <c r="V136" i="9" s="1"/>
  <c r="V137" i="9" s="1"/>
  <c r="V138" i="9" s="1"/>
  <c r="V139" i="9" s="1"/>
  <c r="V140" i="9" s="1"/>
  <c r="V141" i="9" s="1"/>
  <c r="V142" i="9" s="1"/>
  <c r="V143" i="9" s="1"/>
  <c r="V144" i="9" s="1"/>
  <c r="V145" i="9" s="1"/>
  <c r="V146" i="9" s="1"/>
  <c r="V147" i="9" s="1"/>
  <c r="V148" i="9" s="1"/>
  <c r="V149" i="9" s="1"/>
  <c r="V150" i="9" s="1"/>
  <c r="V151" i="9" s="1"/>
  <c r="V152" i="9" s="1"/>
  <c r="V153" i="9" s="1"/>
  <c r="V154" i="9" s="1"/>
  <c r="V155" i="9" s="1"/>
  <c r="V156" i="9" s="1"/>
  <c r="V157" i="9" s="1"/>
  <c r="V158" i="9" s="1"/>
  <c r="V159" i="9" s="1"/>
  <c r="V160" i="9" s="1"/>
  <c r="V161" i="9" s="1"/>
  <c r="V162" i="9" s="1"/>
  <c r="V163" i="9" s="1"/>
  <c r="V164" i="9" s="1"/>
  <c r="V165" i="9" s="1"/>
  <c r="V166" i="9" s="1"/>
  <c r="V167" i="9" s="1"/>
  <c r="V168" i="9" s="1"/>
  <c r="V169" i="9" s="1"/>
  <c r="V170" i="9" s="1"/>
  <c r="V171" i="9" s="1"/>
  <c r="V172" i="9" s="1"/>
  <c r="V173" i="9" s="1"/>
  <c r="V174" i="9" s="1"/>
  <c r="V175" i="9" s="1"/>
  <c r="V176" i="9" s="1"/>
  <c r="V177" i="9" s="1"/>
  <c r="V178" i="9" s="1"/>
  <c r="V179" i="9" s="1"/>
  <c r="V180" i="9" s="1"/>
  <c r="V181" i="9" s="1"/>
  <c r="V182" i="9" s="1"/>
  <c r="V183" i="9" s="1"/>
  <c r="V184" i="9" s="1"/>
  <c r="V185" i="9" s="1"/>
  <c r="V186" i="9" s="1"/>
  <c r="V187" i="9" s="1"/>
  <c r="V188" i="9" s="1"/>
  <c r="V189" i="9" s="1"/>
  <c r="V190" i="9" s="1"/>
  <c r="V191" i="9" s="1"/>
  <c r="V192" i="9" s="1"/>
  <c r="V193" i="9" s="1"/>
  <c r="Y4" i="9"/>
  <c r="T4" i="9" s="1"/>
  <c r="F4" i="9"/>
  <c r="E4" i="9" s="1"/>
  <c r="D5" i="9" s="1"/>
  <c r="F5" i="9" s="1"/>
  <c r="C4" i="4"/>
  <c r="DM8" i="12" l="1"/>
  <c r="DH8" i="12" s="1"/>
  <c r="DI9" i="12" s="1"/>
  <c r="DW9" i="12"/>
  <c r="DV9" i="12" s="1"/>
  <c r="DU10" i="12" s="1"/>
  <c r="AZ5" i="12"/>
  <c r="BA6" i="12" s="1"/>
  <c r="DR8" i="12"/>
  <c r="DS9" i="12" s="1"/>
  <c r="DC9" i="12"/>
  <c r="DB9" i="12" s="1"/>
  <c r="DA10" i="12" s="1"/>
  <c r="CX8" i="12"/>
  <c r="CY9" i="12" s="1"/>
  <c r="CX9" i="12" s="1"/>
  <c r="CY10" i="12" s="1"/>
  <c r="L5" i="12"/>
  <c r="M6" i="12" s="1"/>
  <c r="BD5" i="12"/>
  <c r="BC6" i="12" s="1"/>
  <c r="BE6" i="12" s="1"/>
  <c r="BD6" i="12" s="1"/>
  <c r="BC7" i="12" s="1"/>
  <c r="CR7" i="12"/>
  <c r="CQ8" i="12" s="1"/>
  <c r="CD5" i="12"/>
  <c r="CE6" i="12" s="1"/>
  <c r="CI6" i="12"/>
  <c r="CH6" i="12" s="1"/>
  <c r="CG7" i="12" s="1"/>
  <c r="Q6" i="12"/>
  <c r="AF6" i="12"/>
  <c r="AG7" i="12" s="1"/>
  <c r="BX5" i="12"/>
  <c r="BW6" i="12" s="1"/>
  <c r="BY6" i="12" s="1"/>
  <c r="BT5" i="12"/>
  <c r="BU6" i="12" s="1"/>
  <c r="AK7" i="12"/>
  <c r="AJ7" i="12" s="1"/>
  <c r="AI8" i="12" s="1"/>
  <c r="BN5" i="12"/>
  <c r="BM6" i="12" s="1"/>
  <c r="AU6" i="12"/>
  <c r="AT6" i="12" s="1"/>
  <c r="AS7" i="12" s="1"/>
  <c r="AP5" i="12"/>
  <c r="AQ6" i="12" s="1"/>
  <c r="AA6" i="12"/>
  <c r="V6" i="12" s="1"/>
  <c r="W7" i="12" s="1"/>
  <c r="D405" i="12"/>
  <c r="D406" i="12" s="1"/>
  <c r="D407" i="12" s="1"/>
  <c r="D408" i="12" s="1"/>
  <c r="F5" i="12"/>
  <c r="E6" i="12" s="1"/>
  <c r="L5" i="11"/>
  <c r="M6" i="11" s="1"/>
  <c r="B5" i="11"/>
  <c r="C6" i="11" s="1"/>
  <c r="G6" i="11"/>
  <c r="F6" i="11" s="1"/>
  <c r="E7" i="11" s="1"/>
  <c r="Q6" i="11"/>
  <c r="K4" i="9"/>
  <c r="L5" i="9" s="1"/>
  <c r="AJ5" i="10"/>
  <c r="AI5" i="10" s="1"/>
  <c r="AH6" i="10" s="1"/>
  <c r="AE4" i="10"/>
  <c r="AF5" i="10" s="1"/>
  <c r="AE5" i="10" s="1"/>
  <c r="AF6" i="10" s="1"/>
  <c r="Z5" i="10"/>
  <c r="V6" i="10" s="1"/>
  <c r="U6" i="10" s="1"/>
  <c r="K4" i="10"/>
  <c r="L5" i="10" s="1"/>
  <c r="D5" i="10"/>
  <c r="F5" i="10" s="1"/>
  <c r="E5" i="10" s="1"/>
  <c r="D6" i="10" s="1"/>
  <c r="B4" i="10"/>
  <c r="C5" i="10" s="1"/>
  <c r="P5" i="10"/>
  <c r="O5" i="9"/>
  <c r="N5" i="9" s="1"/>
  <c r="M6" i="9" s="1"/>
  <c r="B4" i="9"/>
  <c r="C5" i="9" s="1"/>
  <c r="B5" i="9" s="1"/>
  <c r="X4" i="9"/>
  <c r="W5" i="9" s="1"/>
  <c r="U5" i="9"/>
  <c r="E5" i="9"/>
  <c r="D6" i="9" s="1"/>
  <c r="F6" i="9" s="1"/>
  <c r="D9" i="7"/>
  <c r="X15" i="7"/>
  <c r="E15" i="7"/>
  <c r="F15" i="7"/>
  <c r="G15" i="7"/>
  <c r="H15" i="7"/>
  <c r="I15" i="7"/>
  <c r="J15" i="7"/>
  <c r="K15" i="7"/>
  <c r="L15" i="7"/>
  <c r="M15" i="7"/>
  <c r="N15" i="7"/>
  <c r="O15" i="7"/>
  <c r="P15" i="7"/>
  <c r="Q15" i="7"/>
  <c r="R15" i="7"/>
  <c r="S15" i="7"/>
  <c r="T15" i="7"/>
  <c r="U15" i="7"/>
  <c r="V15" i="7"/>
  <c r="W15" i="7"/>
  <c r="D15" i="7"/>
  <c r="E12" i="7"/>
  <c r="F12" i="7"/>
  <c r="G12" i="7"/>
  <c r="H12" i="7"/>
  <c r="I12" i="7"/>
  <c r="J12" i="7"/>
  <c r="K12" i="7"/>
  <c r="L12" i="7"/>
  <c r="M12" i="7"/>
  <c r="N12" i="7"/>
  <c r="O12" i="7"/>
  <c r="P12" i="7"/>
  <c r="Q12" i="7"/>
  <c r="R12" i="7"/>
  <c r="S12" i="7"/>
  <c r="T12" i="7"/>
  <c r="U12" i="7"/>
  <c r="V12" i="7"/>
  <c r="W12" i="7"/>
  <c r="X12" i="7"/>
  <c r="D12" i="7"/>
  <c r="R11" i="7"/>
  <c r="S11" i="7"/>
  <c r="T11" i="7"/>
  <c r="U11" i="7"/>
  <c r="V11" i="7"/>
  <c r="W11" i="7"/>
  <c r="X11" i="7"/>
  <c r="R14" i="7"/>
  <c r="S14" i="7"/>
  <c r="T14" i="7"/>
  <c r="U14" i="7"/>
  <c r="V14" i="7"/>
  <c r="W14" i="7"/>
  <c r="X14" i="7"/>
  <c r="O11" i="7"/>
  <c r="P11" i="7"/>
  <c r="Q11" i="7"/>
  <c r="O14" i="7"/>
  <c r="P14" i="7"/>
  <c r="Q14" i="7"/>
  <c r="E11" i="7"/>
  <c r="F11" i="7"/>
  <c r="G11" i="7"/>
  <c r="H11" i="7"/>
  <c r="I11" i="7"/>
  <c r="J11" i="7"/>
  <c r="K11" i="7"/>
  <c r="L11" i="7"/>
  <c r="M11" i="7"/>
  <c r="N11" i="7"/>
  <c r="E14" i="7"/>
  <c r="F14" i="7"/>
  <c r="G14" i="7"/>
  <c r="H14" i="7"/>
  <c r="I14" i="7"/>
  <c r="J14" i="7"/>
  <c r="K14" i="7"/>
  <c r="L14" i="7"/>
  <c r="M14" i="7"/>
  <c r="N14" i="7"/>
  <c r="D14" i="7"/>
  <c r="D11" i="7"/>
  <c r="D8" i="7"/>
  <c r="G4" i="3"/>
  <c r="C4" i="3" s="1"/>
  <c r="D5" i="3" s="1"/>
  <c r="Q4" i="3"/>
  <c r="P4" i="3" s="1"/>
  <c r="O5" i="3" s="1"/>
  <c r="BE4" i="3"/>
  <c r="BO4" i="3"/>
  <c r="AU4" i="3"/>
  <c r="AA4" i="3"/>
  <c r="AK4" i="3"/>
  <c r="G4" i="6"/>
  <c r="Q4" i="6"/>
  <c r="DL8" i="12" l="1"/>
  <c r="DK9" i="12" s="1"/>
  <c r="DR9" i="12"/>
  <c r="DS10" i="12" s="1"/>
  <c r="DW10" i="12"/>
  <c r="DC10" i="12"/>
  <c r="CX10" i="12" s="1"/>
  <c r="CY11" i="12" s="1"/>
  <c r="L6" i="12"/>
  <c r="M7" i="12" s="1"/>
  <c r="CS8" i="12"/>
  <c r="CN8" i="12" s="1"/>
  <c r="CO9" i="12" s="1"/>
  <c r="CD6" i="12"/>
  <c r="CE7" i="12" s="1"/>
  <c r="CI7" i="12"/>
  <c r="BE7" i="12"/>
  <c r="BD7" i="12" s="1"/>
  <c r="BC8" i="12" s="1"/>
  <c r="AZ6" i="12"/>
  <c r="BA7" i="12" s="1"/>
  <c r="P6" i="12"/>
  <c r="O7" i="12" s="1"/>
  <c r="Q7" i="12" s="1"/>
  <c r="AP6" i="12"/>
  <c r="AQ7" i="12" s="1"/>
  <c r="BT6" i="12"/>
  <c r="BU7" i="12" s="1"/>
  <c r="AK8" i="12"/>
  <c r="AJ8" i="12" s="1"/>
  <c r="AI9" i="12" s="1"/>
  <c r="AF7" i="12"/>
  <c r="AG8" i="12" s="1"/>
  <c r="BX6" i="12"/>
  <c r="BW7" i="12" s="1"/>
  <c r="BO6" i="12"/>
  <c r="BJ6" i="12" s="1"/>
  <c r="BK7" i="12" s="1"/>
  <c r="AU7" i="12"/>
  <c r="AT7" i="12" s="1"/>
  <c r="AS8" i="12" s="1"/>
  <c r="Z6" i="12"/>
  <c r="Y7" i="12" s="1"/>
  <c r="G6" i="12"/>
  <c r="B6" i="12" s="1"/>
  <c r="C7" i="12" s="1"/>
  <c r="L6" i="11"/>
  <c r="M7" i="11" s="1"/>
  <c r="B6" i="11"/>
  <c r="C7" i="11" s="1"/>
  <c r="G7" i="11"/>
  <c r="F7" i="11" s="1"/>
  <c r="E8" i="11" s="1"/>
  <c r="P6" i="11"/>
  <c r="O7" i="11" s="1"/>
  <c r="AJ6" i="10"/>
  <c r="AI6" i="10" s="1"/>
  <c r="AH7" i="10" s="1"/>
  <c r="O5" i="10"/>
  <c r="P6" i="10" s="1"/>
  <c r="O6" i="10" s="1"/>
  <c r="N7" i="10" s="1"/>
  <c r="Y5" i="10"/>
  <c r="B5" i="10"/>
  <c r="C6" i="10" s="1"/>
  <c r="K5" i="10"/>
  <c r="L6" i="10" s="1"/>
  <c r="F6" i="10"/>
  <c r="K5" i="9"/>
  <c r="L6" i="9" s="1"/>
  <c r="O6" i="9"/>
  <c r="N6" i="9" s="1"/>
  <c r="M7" i="9" s="1"/>
  <c r="C6" i="9"/>
  <c r="B6" i="9" s="1"/>
  <c r="Y5" i="9"/>
  <c r="X5" i="9" s="1"/>
  <c r="W6" i="9" s="1"/>
  <c r="E6" i="9"/>
  <c r="D7" i="9" s="1"/>
  <c r="F7" i="9" s="1"/>
  <c r="M4" i="3"/>
  <c r="N5" i="3" s="1"/>
  <c r="F4" i="3"/>
  <c r="E5" i="3" s="1"/>
  <c r="Q5" i="3"/>
  <c r="P5" i="3" s="1"/>
  <c r="O6" i="3" s="1"/>
  <c r="P4" i="6"/>
  <c r="O5" i="6" s="1"/>
  <c r="Q5" i="6" s="1"/>
  <c r="M4" i="6"/>
  <c r="N5" i="6" s="1"/>
  <c r="F4" i="6"/>
  <c r="E5" i="6" s="1"/>
  <c r="G5" i="6" s="1"/>
  <c r="C4" i="6"/>
  <c r="D5" i="6" s="1"/>
  <c r="BN4" i="3"/>
  <c r="BM5" i="3" s="1"/>
  <c r="BO5" i="3" s="1"/>
  <c r="Q4" i="4"/>
  <c r="M4" i="4" s="1"/>
  <c r="N5" i="4" s="1"/>
  <c r="Q4" i="5"/>
  <c r="M4" i="5" s="1"/>
  <c r="N5" i="5" s="1"/>
  <c r="G4" i="5"/>
  <c r="F4" i="5" s="1"/>
  <c r="E5" i="5" s="1"/>
  <c r="G5" i="5" s="1"/>
  <c r="G4" i="4"/>
  <c r="F4" i="4" s="1"/>
  <c r="E5" i="4" s="1"/>
  <c r="G5" i="4" s="1"/>
  <c r="AJ4" i="3"/>
  <c r="AI5" i="3" s="1"/>
  <c r="AK5" i="3" s="1"/>
  <c r="DM9" i="12" l="1"/>
  <c r="DH9" i="12" s="1"/>
  <c r="DI10" i="12" s="1"/>
  <c r="DR10" i="12"/>
  <c r="DS11" i="12" s="1"/>
  <c r="DV10" i="12"/>
  <c r="DU11" i="12" s="1"/>
  <c r="AZ7" i="12"/>
  <c r="BA8" i="12" s="1"/>
  <c r="DB10" i="12"/>
  <c r="DA11" i="12" s="1"/>
  <c r="DC11" i="12" s="1"/>
  <c r="CX11" i="12" s="1"/>
  <c r="CY12" i="12" s="1"/>
  <c r="L7" i="12"/>
  <c r="M8" i="12" s="1"/>
  <c r="CR8" i="12"/>
  <c r="CQ9" i="12" s="1"/>
  <c r="CD7" i="12"/>
  <c r="CE8" i="12" s="1"/>
  <c r="CH7" i="12"/>
  <c r="CG8" i="12" s="1"/>
  <c r="BE8" i="12"/>
  <c r="P7" i="12"/>
  <c r="O8" i="12" s="1"/>
  <c r="AF8" i="12"/>
  <c r="AG9" i="12" s="1"/>
  <c r="AK9" i="12"/>
  <c r="AJ9" i="12" s="1"/>
  <c r="AI10" i="12" s="1"/>
  <c r="BY7" i="12"/>
  <c r="BT7" i="12" s="1"/>
  <c r="BU8" i="12" s="1"/>
  <c r="BN6" i="12"/>
  <c r="BM7" i="12" s="1"/>
  <c r="AU8" i="12"/>
  <c r="AT8" i="12" s="1"/>
  <c r="AS9" i="12" s="1"/>
  <c r="AP7" i="12"/>
  <c r="AQ8" i="12" s="1"/>
  <c r="AA7" i="12"/>
  <c r="V7" i="12" s="1"/>
  <c r="W8" i="12" s="1"/>
  <c r="F6" i="12"/>
  <c r="E7" i="12" s="1"/>
  <c r="B7" i="11"/>
  <c r="C8" i="11" s="1"/>
  <c r="G8" i="11"/>
  <c r="F8" i="11" s="1"/>
  <c r="E9" i="11" s="1"/>
  <c r="Q7" i="11"/>
  <c r="L7" i="11" s="1"/>
  <c r="M8" i="11" s="1"/>
  <c r="T5" i="9"/>
  <c r="AJ7" i="10"/>
  <c r="AI7" i="10" s="1"/>
  <c r="AH8" i="10" s="1"/>
  <c r="AE6" i="10"/>
  <c r="AF7" i="10" s="1"/>
  <c r="Z6" i="10"/>
  <c r="V7" i="10" s="1"/>
  <c r="U7" i="10" s="1"/>
  <c r="B6" i="10"/>
  <c r="C7" i="10" s="1"/>
  <c r="P7" i="10"/>
  <c r="O7" i="10" s="1"/>
  <c r="N8" i="10" s="1"/>
  <c r="E6" i="10"/>
  <c r="D7" i="10" s="1"/>
  <c r="K6" i="10"/>
  <c r="L7" i="10" s="1"/>
  <c r="K6" i="9"/>
  <c r="L7" i="9" s="1"/>
  <c r="O7" i="9"/>
  <c r="N7" i="9" s="1"/>
  <c r="M8" i="9" s="1"/>
  <c r="C7" i="9"/>
  <c r="Y6" i="9"/>
  <c r="X6" i="9" s="1"/>
  <c r="W7" i="9" s="1"/>
  <c r="U6" i="9"/>
  <c r="T6" i="9" s="1"/>
  <c r="E7" i="9"/>
  <c r="D8" i="9" s="1"/>
  <c r="F8" i="9" s="1"/>
  <c r="G5" i="3"/>
  <c r="C5" i="3" s="1"/>
  <c r="D6" i="3" s="1"/>
  <c r="M5" i="3"/>
  <c r="N6" i="3" s="1"/>
  <c r="Q6" i="3"/>
  <c r="P6" i="3" s="1"/>
  <c r="O7" i="3" s="1"/>
  <c r="C5" i="6"/>
  <c r="D6" i="6" s="1"/>
  <c r="F5" i="6"/>
  <c r="E6" i="6" s="1"/>
  <c r="G6" i="6" s="1"/>
  <c r="M5" i="6"/>
  <c r="N6" i="6" s="1"/>
  <c r="BN5" i="3"/>
  <c r="BM6" i="3" s="1"/>
  <c r="BO6" i="3" s="1"/>
  <c r="BK4" i="3"/>
  <c r="BL5" i="3" s="1"/>
  <c r="BK5" i="3" s="1"/>
  <c r="BL6" i="3" s="1"/>
  <c r="P4" i="4"/>
  <c r="O5" i="4" s="1"/>
  <c r="P4" i="5"/>
  <c r="O5" i="5" s="1"/>
  <c r="F5" i="5"/>
  <c r="E6" i="5" s="1"/>
  <c r="C4" i="5"/>
  <c r="D5" i="5" s="1"/>
  <c r="C5" i="5" s="1"/>
  <c r="D6" i="5" s="1"/>
  <c r="F5" i="4"/>
  <c r="E6" i="4" s="1"/>
  <c r="D5" i="4"/>
  <c r="C5" i="4" s="1"/>
  <c r="D6" i="4" s="1"/>
  <c r="AJ5" i="3"/>
  <c r="AI6" i="3" s="1"/>
  <c r="AK6" i="3" s="1"/>
  <c r="AG4" i="3"/>
  <c r="AH5" i="3" s="1"/>
  <c r="BD4" i="3"/>
  <c r="BC5" i="3" s="1"/>
  <c r="BE5" i="3" s="1"/>
  <c r="AQ4" i="3"/>
  <c r="AR5" i="3" s="1"/>
  <c r="DL9" i="12" l="1"/>
  <c r="DK10" i="12" s="1"/>
  <c r="DW11" i="12"/>
  <c r="DR11" i="12" s="1"/>
  <c r="DS12" i="12" s="1"/>
  <c r="AZ8" i="12"/>
  <c r="BA9" i="12" s="1"/>
  <c r="DB11" i="12"/>
  <c r="DA12" i="12" s="1"/>
  <c r="AP8" i="12"/>
  <c r="AQ9" i="12" s="1"/>
  <c r="CS9" i="12"/>
  <c r="CN9" i="12" s="1"/>
  <c r="CO10" i="12" s="1"/>
  <c r="CI8" i="12"/>
  <c r="CD8" i="12" s="1"/>
  <c r="CE9" i="12" s="1"/>
  <c r="BD8" i="12"/>
  <c r="BC9" i="12" s="1"/>
  <c r="Q8" i="12"/>
  <c r="L8" i="12" s="1"/>
  <c r="M9" i="12" s="1"/>
  <c r="AK10" i="12"/>
  <c r="AJ10" i="12" s="1"/>
  <c r="AI11" i="12" s="1"/>
  <c r="AF9" i="12"/>
  <c r="AG10" i="12" s="1"/>
  <c r="BX7" i="12"/>
  <c r="BW8" i="12" s="1"/>
  <c r="BO7" i="12"/>
  <c r="BJ7" i="12" s="1"/>
  <c r="BK8" i="12" s="1"/>
  <c r="AU9" i="12"/>
  <c r="AT9" i="12" s="1"/>
  <c r="AS10" i="12" s="1"/>
  <c r="Z7" i="12"/>
  <c r="Y8" i="12" s="1"/>
  <c r="G7" i="12"/>
  <c r="B7" i="12" s="1"/>
  <c r="C8" i="12" s="1"/>
  <c r="B8" i="11"/>
  <c r="C9" i="11" s="1"/>
  <c r="P7" i="11"/>
  <c r="O8" i="11" s="1"/>
  <c r="G9" i="11"/>
  <c r="AJ8" i="10"/>
  <c r="AI8" i="10" s="1"/>
  <c r="AH9" i="10" s="1"/>
  <c r="AE7" i="10"/>
  <c r="AF8" i="10" s="1"/>
  <c r="Y6" i="10"/>
  <c r="X7" i="10" s="1"/>
  <c r="P8" i="10"/>
  <c r="O8" i="10" s="1"/>
  <c r="N9" i="10" s="1"/>
  <c r="K7" i="10"/>
  <c r="L8" i="10" s="1"/>
  <c r="F7" i="10"/>
  <c r="B7" i="10" s="1"/>
  <c r="C8" i="10" s="1"/>
  <c r="K7" i="9"/>
  <c r="L8" i="9" s="1"/>
  <c r="O8" i="9"/>
  <c r="N8" i="9" s="1"/>
  <c r="M9" i="9" s="1"/>
  <c r="B7" i="9"/>
  <c r="C8" i="9" s="1"/>
  <c r="B8" i="9" s="1"/>
  <c r="Y7" i="9"/>
  <c r="X7" i="9" s="1"/>
  <c r="W8" i="9" s="1"/>
  <c r="U7" i="9"/>
  <c r="M6" i="3"/>
  <c r="N7" i="3" s="1"/>
  <c r="F5" i="3"/>
  <c r="E6" i="3" s="1"/>
  <c r="G6" i="3" s="1"/>
  <c r="C6" i="3" s="1"/>
  <c r="Q7" i="3"/>
  <c r="P7" i="3" s="1"/>
  <c r="O8" i="3" s="1"/>
  <c r="C6" i="6"/>
  <c r="D7" i="6" s="1"/>
  <c r="P5" i="6"/>
  <c r="O6" i="6" s="1"/>
  <c r="Q6" i="6" s="1"/>
  <c r="BK6" i="3"/>
  <c r="BL7" i="3" s="1"/>
  <c r="Q5" i="4"/>
  <c r="M5" i="4" s="1"/>
  <c r="N6" i="4" s="1"/>
  <c r="Q5" i="5"/>
  <c r="M5" i="5" s="1"/>
  <c r="N6" i="5" s="1"/>
  <c r="G6" i="5"/>
  <c r="F6" i="5" s="1"/>
  <c r="E7" i="5" s="1"/>
  <c r="G6" i="4"/>
  <c r="F6" i="4" s="1"/>
  <c r="E7" i="4" s="1"/>
  <c r="AJ6" i="3"/>
  <c r="AI7" i="3" s="1"/>
  <c r="AK7" i="3" s="1"/>
  <c r="AG5" i="3"/>
  <c r="AH6" i="3" s="1"/>
  <c r="AG6" i="3" s="1"/>
  <c r="AH7" i="3" s="1"/>
  <c r="BD5" i="3"/>
  <c r="BC6" i="3" s="1"/>
  <c r="BE6" i="3" s="1"/>
  <c r="BA4" i="3"/>
  <c r="BB5" i="3" s="1"/>
  <c r="AT4" i="3"/>
  <c r="AS5" i="3" s="1"/>
  <c r="AU5" i="3" s="1"/>
  <c r="Z4" i="3"/>
  <c r="Y5" i="3" s="1"/>
  <c r="AA5" i="3" s="1"/>
  <c r="W4" i="3"/>
  <c r="X5" i="3" s="1"/>
  <c r="DM10" i="12" l="1"/>
  <c r="DH10" i="12" s="1"/>
  <c r="DI11" i="12" s="1"/>
  <c r="DV11" i="12"/>
  <c r="DU12" i="12" s="1"/>
  <c r="DW12" i="12" s="1"/>
  <c r="DR12" i="12" s="1"/>
  <c r="DS13" i="12" s="1"/>
  <c r="DC12" i="12"/>
  <c r="CX12" i="12" s="1"/>
  <c r="CY13" i="12" s="1"/>
  <c r="CR9" i="12"/>
  <c r="CQ10" i="12" s="1"/>
  <c r="CS10" i="12" s="1"/>
  <c r="CR10" i="12" s="1"/>
  <c r="CQ11" i="12" s="1"/>
  <c r="CH8" i="12"/>
  <c r="CG9" i="12" s="1"/>
  <c r="CI9" i="12" s="1"/>
  <c r="CH9" i="12" s="1"/>
  <c r="CG10" i="12" s="1"/>
  <c r="BE9" i="12"/>
  <c r="AZ9" i="12" s="1"/>
  <c r="BA10" i="12" s="1"/>
  <c r="P8" i="12"/>
  <c r="O9" i="12" s="1"/>
  <c r="Q9" i="12" s="1"/>
  <c r="AF10" i="12"/>
  <c r="AG11" i="12" s="1"/>
  <c r="AK11" i="12"/>
  <c r="AJ11" i="12" s="1"/>
  <c r="AI12" i="12" s="1"/>
  <c r="BY8" i="12"/>
  <c r="BT8" i="12" s="1"/>
  <c r="BU9" i="12" s="1"/>
  <c r="BN7" i="12"/>
  <c r="BM8" i="12" s="1"/>
  <c r="AU10" i="12"/>
  <c r="AT10" i="12" s="1"/>
  <c r="AS11" i="12" s="1"/>
  <c r="AP9" i="12"/>
  <c r="AQ10" i="12" s="1"/>
  <c r="AA8" i="12"/>
  <c r="V8" i="12" s="1"/>
  <c r="W9" i="12" s="1"/>
  <c r="F7" i="12"/>
  <c r="E8" i="12" s="1"/>
  <c r="B9" i="11"/>
  <c r="C10" i="11" s="1"/>
  <c r="F9" i="11"/>
  <c r="E10" i="11" s="1"/>
  <c r="Q8" i="11"/>
  <c r="L8" i="11" s="1"/>
  <c r="M9" i="11" s="1"/>
  <c r="T7" i="9"/>
  <c r="AJ9" i="10"/>
  <c r="AI9" i="10" s="1"/>
  <c r="AH10" i="10" s="1"/>
  <c r="AE8" i="10"/>
  <c r="AF9" i="10" s="1"/>
  <c r="Z7" i="10"/>
  <c r="V8" i="10" s="1"/>
  <c r="U8" i="10" s="1"/>
  <c r="P9" i="10"/>
  <c r="O9" i="10" s="1"/>
  <c r="N10" i="10" s="1"/>
  <c r="E7" i="10"/>
  <c r="D8" i="10" s="1"/>
  <c r="K8" i="10"/>
  <c r="L9" i="10" s="1"/>
  <c r="K8" i="9"/>
  <c r="L9" i="9" s="1"/>
  <c r="O9" i="9"/>
  <c r="U8" i="9"/>
  <c r="Y8" i="9"/>
  <c r="X8" i="9" s="1"/>
  <c r="W9" i="9" s="1"/>
  <c r="C9" i="9"/>
  <c r="E8" i="9"/>
  <c r="D9" i="9" s="1"/>
  <c r="F9" i="9" s="1"/>
  <c r="F6" i="3"/>
  <c r="E7" i="3" s="1"/>
  <c r="G7" i="3" s="1"/>
  <c r="D7" i="3"/>
  <c r="M7" i="3"/>
  <c r="N8" i="3" s="1"/>
  <c r="Q8" i="3"/>
  <c r="P8" i="3" s="1"/>
  <c r="O9" i="3" s="1"/>
  <c r="M6" i="6"/>
  <c r="N7" i="6" s="1"/>
  <c r="F6" i="6"/>
  <c r="E7" i="6" s="1"/>
  <c r="G7" i="6" s="1"/>
  <c r="BN6" i="3"/>
  <c r="BM7" i="3" s="1"/>
  <c r="BO7" i="3" s="1"/>
  <c r="P5" i="4"/>
  <c r="O6" i="4" s="1"/>
  <c r="P5" i="5"/>
  <c r="O6" i="5" s="1"/>
  <c r="C6" i="5"/>
  <c r="D7" i="5" s="1"/>
  <c r="G7" i="5"/>
  <c r="G7" i="4"/>
  <c r="F7" i="4" s="1"/>
  <c r="E8" i="4" s="1"/>
  <c r="C6" i="4"/>
  <c r="D7" i="4" s="1"/>
  <c r="AQ5" i="3"/>
  <c r="AR6" i="3" s="1"/>
  <c r="AG7" i="3"/>
  <c r="AH8" i="3" s="1"/>
  <c r="AJ7" i="3"/>
  <c r="AI8" i="3" s="1"/>
  <c r="AK8" i="3" s="1"/>
  <c r="BD6" i="3"/>
  <c r="BC7" i="3" s="1"/>
  <c r="BE7" i="3" s="1"/>
  <c r="BA5" i="3"/>
  <c r="BB6" i="3" s="1"/>
  <c r="W5" i="3"/>
  <c r="X6" i="3" s="1"/>
  <c r="Z5" i="3"/>
  <c r="Y6" i="3" s="1"/>
  <c r="AA6" i="3" s="1"/>
  <c r="DL10" i="12" l="1"/>
  <c r="DK11" i="12" s="1"/>
  <c r="DV12" i="12"/>
  <c r="DU13" i="12" s="1"/>
  <c r="DW13" i="12" s="1"/>
  <c r="DR13" i="12" s="1"/>
  <c r="DS14" i="12" s="1"/>
  <c r="AP10" i="12"/>
  <c r="AQ11" i="12" s="1"/>
  <c r="DB12" i="12"/>
  <c r="DA13" i="12" s="1"/>
  <c r="DC13" i="12"/>
  <c r="CX13" i="12" s="1"/>
  <c r="CY14" i="12" s="1"/>
  <c r="CS11" i="12"/>
  <c r="CR11" i="12" s="1"/>
  <c r="CQ12" i="12" s="1"/>
  <c r="CN10" i="12"/>
  <c r="CO11" i="12" s="1"/>
  <c r="CI10" i="12"/>
  <c r="CH10" i="12" s="1"/>
  <c r="CG11" i="12" s="1"/>
  <c r="CD9" i="12"/>
  <c r="CE10" i="12" s="1"/>
  <c r="BD9" i="12"/>
  <c r="BC10" i="12" s="1"/>
  <c r="P9" i="12"/>
  <c r="O10" i="12" s="1"/>
  <c r="Q10" i="12" s="1"/>
  <c r="P10" i="12" s="1"/>
  <c r="O11" i="12" s="1"/>
  <c r="L9" i="12"/>
  <c r="M10" i="12" s="1"/>
  <c r="AK12" i="12"/>
  <c r="AJ12" i="12" s="1"/>
  <c r="AI13" i="12" s="1"/>
  <c r="AF11" i="12"/>
  <c r="AG12" i="12" s="1"/>
  <c r="BX8" i="12"/>
  <c r="BW9" i="12" s="1"/>
  <c r="BO8" i="12"/>
  <c r="BJ8" i="12" s="1"/>
  <c r="BK9" i="12" s="1"/>
  <c r="AU11" i="12"/>
  <c r="AT11" i="12" s="1"/>
  <c r="AS12" i="12" s="1"/>
  <c r="Z8" i="12"/>
  <c r="Y9" i="12" s="1"/>
  <c r="G8" i="12"/>
  <c r="B8" i="12" s="1"/>
  <c r="C9" i="12" s="1"/>
  <c r="P8" i="11"/>
  <c r="O9" i="11" s="1"/>
  <c r="G10" i="11"/>
  <c r="T8" i="9"/>
  <c r="AE9" i="10"/>
  <c r="AF10" i="10" s="1"/>
  <c r="AJ10" i="10"/>
  <c r="AI10" i="10" s="1"/>
  <c r="AH11" i="10" s="1"/>
  <c r="Y7" i="10"/>
  <c r="X8" i="10" s="1"/>
  <c r="K9" i="10"/>
  <c r="L10" i="10" s="1"/>
  <c r="F8" i="10"/>
  <c r="B8" i="10" s="1"/>
  <c r="C9" i="10" s="1"/>
  <c r="P10" i="10"/>
  <c r="K9" i="9"/>
  <c r="L10" i="9" s="1"/>
  <c r="N9" i="9"/>
  <c r="M10" i="9" s="1"/>
  <c r="B9" i="9"/>
  <c r="U9" i="9"/>
  <c r="Y9" i="9"/>
  <c r="X9" i="9" s="1"/>
  <c r="W10" i="9" s="1"/>
  <c r="M8" i="3"/>
  <c r="N9" i="3" s="1"/>
  <c r="C7" i="3"/>
  <c r="D8" i="3" s="1"/>
  <c r="F7" i="3"/>
  <c r="E8" i="3" s="1"/>
  <c r="Q9" i="3"/>
  <c r="P9" i="3" s="1"/>
  <c r="O10" i="3" s="1"/>
  <c r="BN7" i="3"/>
  <c r="BM8" i="3" s="1"/>
  <c r="BO8" i="3" s="1"/>
  <c r="P6" i="6"/>
  <c r="O7" i="6" s="1"/>
  <c r="C7" i="6"/>
  <c r="D8" i="6" s="1"/>
  <c r="Q6" i="4"/>
  <c r="M6" i="4" s="1"/>
  <c r="N7" i="4" s="1"/>
  <c r="Q6" i="5"/>
  <c r="M6" i="5" s="1"/>
  <c r="N7" i="5" s="1"/>
  <c r="C7" i="5"/>
  <c r="D8" i="5" s="1"/>
  <c r="F7" i="5"/>
  <c r="E8" i="5" s="1"/>
  <c r="C7" i="4"/>
  <c r="D8" i="4" s="1"/>
  <c r="G8" i="4"/>
  <c r="F8" i="4" s="1"/>
  <c r="E9" i="4" s="1"/>
  <c r="AT5" i="3"/>
  <c r="AS6" i="3" s="1"/>
  <c r="AU6" i="3" s="1"/>
  <c r="Z6" i="3"/>
  <c r="AG8" i="3"/>
  <c r="AH9" i="3" s="1"/>
  <c r="BA6" i="3"/>
  <c r="BB7" i="3" s="1"/>
  <c r="BD7" i="3"/>
  <c r="BC8" i="3" s="1"/>
  <c r="BE8" i="3" s="1"/>
  <c r="DM11" i="12" l="1"/>
  <c r="DH11" i="12" s="1"/>
  <c r="DI12" i="12" s="1"/>
  <c r="DB13" i="12"/>
  <c r="DA14" i="12" s="1"/>
  <c r="DC14" i="12" s="1"/>
  <c r="CX14" i="12" s="1"/>
  <c r="CY15" i="12" s="1"/>
  <c r="DV13" i="12"/>
  <c r="DU14" i="12" s="1"/>
  <c r="CN11" i="12"/>
  <c r="CO12" i="12" s="1"/>
  <c r="CS12" i="12"/>
  <c r="CR12" i="12" s="1"/>
  <c r="CQ13" i="12" s="1"/>
  <c r="CI11" i="12"/>
  <c r="CH11" i="12" s="1"/>
  <c r="CG12" i="12" s="1"/>
  <c r="CD10" i="12"/>
  <c r="CE11" i="12" s="1"/>
  <c r="BE10" i="12"/>
  <c r="AZ10" i="12" s="1"/>
  <c r="BA11" i="12" s="1"/>
  <c r="L10" i="12"/>
  <c r="M11" i="12" s="1"/>
  <c r="Q11" i="12"/>
  <c r="P11" i="12" s="1"/>
  <c r="O12" i="12" s="1"/>
  <c r="AK13" i="12"/>
  <c r="AJ13" i="12" s="1"/>
  <c r="AI14" i="12" s="1"/>
  <c r="AF12" i="12"/>
  <c r="AG13" i="12" s="1"/>
  <c r="BY9" i="12"/>
  <c r="BT9" i="12" s="1"/>
  <c r="BU10" i="12" s="1"/>
  <c r="BN8" i="12"/>
  <c r="BM9" i="12" s="1"/>
  <c r="AU12" i="12"/>
  <c r="AT12" i="12" s="1"/>
  <c r="AS13" i="12" s="1"/>
  <c r="AP11" i="12"/>
  <c r="AQ12" i="12" s="1"/>
  <c r="AA9" i="12"/>
  <c r="V9" i="12" s="1"/>
  <c r="W10" i="12" s="1"/>
  <c r="F8" i="12"/>
  <c r="E9" i="12" s="1"/>
  <c r="B10" i="11"/>
  <c r="C11" i="11" s="1"/>
  <c r="F10" i="11"/>
  <c r="E11" i="11" s="1"/>
  <c r="Q9" i="11"/>
  <c r="L9" i="11" s="1"/>
  <c r="M10" i="11" s="1"/>
  <c r="T9" i="9"/>
  <c r="AJ11" i="10"/>
  <c r="AI11" i="10" s="1"/>
  <c r="AH12" i="10" s="1"/>
  <c r="AE10" i="10"/>
  <c r="AF11" i="10" s="1"/>
  <c r="Z8" i="10"/>
  <c r="V9" i="10" s="1"/>
  <c r="U9" i="10" s="1"/>
  <c r="K10" i="10"/>
  <c r="L11" i="10" s="1"/>
  <c r="E8" i="10"/>
  <c r="D9" i="10" s="1"/>
  <c r="O10" i="10"/>
  <c r="N11" i="10" s="1"/>
  <c r="O10" i="9"/>
  <c r="K10" i="9" s="1"/>
  <c r="L11" i="9" s="1"/>
  <c r="U10" i="9"/>
  <c r="Y10" i="9"/>
  <c r="X10" i="9" s="1"/>
  <c r="W11" i="9" s="1"/>
  <c r="C10" i="9"/>
  <c r="E9" i="9"/>
  <c r="D10" i="9" s="1"/>
  <c r="F10" i="9" s="1"/>
  <c r="M9" i="3"/>
  <c r="N10" i="3" s="1"/>
  <c r="G8" i="3"/>
  <c r="Q10" i="3"/>
  <c r="P10" i="3" s="1"/>
  <c r="O11" i="3" s="1"/>
  <c r="BK7" i="3"/>
  <c r="BL8" i="3" s="1"/>
  <c r="BK8" i="3" s="1"/>
  <c r="BL9" i="3" s="1"/>
  <c r="Q7" i="6"/>
  <c r="P7" i="6" s="1"/>
  <c r="O8" i="6" s="1"/>
  <c r="F7" i="6"/>
  <c r="E8" i="6" s="1"/>
  <c r="G8" i="6" s="1"/>
  <c r="P6" i="4"/>
  <c r="O7" i="4" s="1"/>
  <c r="P6" i="5"/>
  <c r="O7" i="5" s="1"/>
  <c r="G8" i="5"/>
  <c r="C8" i="5" s="1"/>
  <c r="D9" i="5" s="1"/>
  <c r="G9" i="4"/>
  <c r="F9" i="4" s="1"/>
  <c r="E10" i="4" s="1"/>
  <c r="C8" i="4"/>
  <c r="D9" i="4" s="1"/>
  <c r="AT6" i="3"/>
  <c r="AS7" i="3" s="1"/>
  <c r="AU7" i="3" s="1"/>
  <c r="AJ8" i="3"/>
  <c r="AI9" i="3" s="1"/>
  <c r="AK9" i="3" s="1"/>
  <c r="BD8" i="3"/>
  <c r="BC9" i="3" s="1"/>
  <c r="BE9" i="3" s="1"/>
  <c r="BA7" i="3"/>
  <c r="BB8" i="3" s="1"/>
  <c r="W6" i="3"/>
  <c r="X7" i="3" s="1"/>
  <c r="Y7" i="3"/>
  <c r="AA7" i="3" s="1"/>
  <c r="DL11" i="12" l="1"/>
  <c r="DK12" i="12" s="1"/>
  <c r="AP12" i="12"/>
  <c r="AQ13" i="12" s="1"/>
  <c r="DW14" i="12"/>
  <c r="DR14" i="12" s="1"/>
  <c r="DS15" i="12" s="1"/>
  <c r="DB14" i="12"/>
  <c r="DA15" i="12" s="1"/>
  <c r="CN12" i="12"/>
  <c r="CO13" i="12" s="1"/>
  <c r="CS13" i="12"/>
  <c r="CR13" i="12" s="1"/>
  <c r="CQ14" i="12" s="1"/>
  <c r="CI12" i="12"/>
  <c r="CH12" i="12" s="1"/>
  <c r="CG13" i="12" s="1"/>
  <c r="CD11" i="12"/>
  <c r="CE12" i="12" s="1"/>
  <c r="BD10" i="12"/>
  <c r="BC11" i="12" s="1"/>
  <c r="Q12" i="12"/>
  <c r="P12" i="12" s="1"/>
  <c r="O13" i="12" s="1"/>
  <c r="L11" i="12"/>
  <c r="M12" i="12" s="1"/>
  <c r="AF13" i="12"/>
  <c r="AG14" i="12" s="1"/>
  <c r="AK14" i="12"/>
  <c r="BX9" i="12"/>
  <c r="BW10" i="12" s="1"/>
  <c r="BO9" i="12"/>
  <c r="BJ9" i="12" s="1"/>
  <c r="BK10" i="12" s="1"/>
  <c r="AU13" i="12"/>
  <c r="AT13" i="12" s="1"/>
  <c r="AS14" i="12" s="1"/>
  <c r="Z9" i="12"/>
  <c r="Y10" i="12" s="1"/>
  <c r="G9" i="12"/>
  <c r="B9" i="12" s="1"/>
  <c r="C10" i="12" s="1"/>
  <c r="P9" i="11"/>
  <c r="O10" i="11" s="1"/>
  <c r="G11" i="11"/>
  <c r="B11" i="11" s="1"/>
  <c r="T10" i="9"/>
  <c r="AE11" i="10"/>
  <c r="AF12" i="10" s="1"/>
  <c r="AJ12" i="10"/>
  <c r="AI12" i="10" s="1"/>
  <c r="AH13" i="10" s="1"/>
  <c r="Y8" i="10"/>
  <c r="X9" i="10" s="1"/>
  <c r="P11" i="10"/>
  <c r="K11" i="10" s="1"/>
  <c r="L12" i="10" s="1"/>
  <c r="F9" i="10"/>
  <c r="B9" i="10" s="1"/>
  <c r="C10" i="10" s="1"/>
  <c r="N10" i="9"/>
  <c r="M11" i="9" s="1"/>
  <c r="B10" i="9"/>
  <c r="U11" i="9"/>
  <c r="Y11" i="9"/>
  <c r="X11" i="9" s="1"/>
  <c r="W12" i="9" s="1"/>
  <c r="M10" i="3"/>
  <c r="N11" i="3" s="1"/>
  <c r="C8" i="3"/>
  <c r="D9" i="3" s="1"/>
  <c r="F8" i="3"/>
  <c r="E9" i="3" s="1"/>
  <c r="Q11" i="3"/>
  <c r="P11" i="3" s="1"/>
  <c r="O12" i="3" s="1"/>
  <c r="Q8" i="6"/>
  <c r="P8" i="6" s="1"/>
  <c r="O9" i="6" s="1"/>
  <c r="Q9" i="6" s="1"/>
  <c r="M7" i="6"/>
  <c r="N8" i="6" s="1"/>
  <c r="M8" i="6" s="1"/>
  <c r="N9" i="6" s="1"/>
  <c r="C8" i="6"/>
  <c r="D9" i="6" s="1"/>
  <c r="BN8" i="3"/>
  <c r="BM9" i="3" s="1"/>
  <c r="BO9" i="3" s="1"/>
  <c r="Q7" i="4"/>
  <c r="M7" i="4" s="1"/>
  <c r="N8" i="4" s="1"/>
  <c r="Q7" i="5"/>
  <c r="M7" i="5" s="1"/>
  <c r="N8" i="5" s="1"/>
  <c r="F8" i="5"/>
  <c r="E9" i="5" s="1"/>
  <c r="G10" i="4"/>
  <c r="F10" i="4" s="1"/>
  <c r="E11" i="4" s="1"/>
  <c r="C9" i="4"/>
  <c r="D10" i="4" s="1"/>
  <c r="AQ6" i="3"/>
  <c r="AR7" i="3" s="1"/>
  <c r="AT7" i="3"/>
  <c r="AS8" i="3" s="1"/>
  <c r="AU8" i="3" s="1"/>
  <c r="AG9" i="3"/>
  <c r="AH10" i="3" s="1"/>
  <c r="BD9" i="3"/>
  <c r="BC10" i="3" s="1"/>
  <c r="BE10" i="3" s="1"/>
  <c r="BA8" i="3"/>
  <c r="BB9" i="3" s="1"/>
  <c r="Z7" i="3"/>
  <c r="DM12" i="12" l="1"/>
  <c r="DH12" i="12" s="1"/>
  <c r="DI13" i="12" s="1"/>
  <c r="L12" i="12"/>
  <c r="M13" i="12" s="1"/>
  <c r="DV14" i="12"/>
  <c r="DU15" i="12" s="1"/>
  <c r="DW15" i="12" s="1"/>
  <c r="DC15" i="12"/>
  <c r="CX15" i="12" s="1"/>
  <c r="CY16" i="12" s="1"/>
  <c r="CS14" i="12"/>
  <c r="CR14" i="12" s="1"/>
  <c r="CQ15" i="12" s="1"/>
  <c r="CN13" i="12"/>
  <c r="CO14" i="12" s="1"/>
  <c r="CI13" i="12"/>
  <c r="CH13" i="12" s="1"/>
  <c r="CG14" i="12" s="1"/>
  <c r="CD12" i="12"/>
  <c r="CE13" i="12" s="1"/>
  <c r="BE11" i="12"/>
  <c r="AZ11" i="12" s="1"/>
  <c r="BA12" i="12" s="1"/>
  <c r="Q13" i="12"/>
  <c r="L13" i="12" s="1"/>
  <c r="M14" i="12" s="1"/>
  <c r="BN9" i="12"/>
  <c r="BM10" i="12" s="1"/>
  <c r="BO10" i="12" s="1"/>
  <c r="BN10" i="12" s="1"/>
  <c r="BM11" i="12" s="1"/>
  <c r="AF14" i="12"/>
  <c r="AG15" i="12" s="1"/>
  <c r="AJ14" i="12"/>
  <c r="AI15" i="12" s="1"/>
  <c r="BY10" i="12"/>
  <c r="BT10" i="12" s="1"/>
  <c r="BU11" i="12" s="1"/>
  <c r="AU14" i="12"/>
  <c r="AT14" i="12" s="1"/>
  <c r="AS15" i="12" s="1"/>
  <c r="AP13" i="12"/>
  <c r="AQ14" i="12" s="1"/>
  <c r="AA10" i="12"/>
  <c r="V10" i="12" s="1"/>
  <c r="W11" i="12" s="1"/>
  <c r="F9" i="12"/>
  <c r="E10" i="12" s="1"/>
  <c r="C12" i="11"/>
  <c r="F11" i="11"/>
  <c r="E12" i="11" s="1"/>
  <c r="Q10" i="11"/>
  <c r="L10" i="11" s="1"/>
  <c r="M11" i="11" s="1"/>
  <c r="T11" i="9"/>
  <c r="AJ13" i="10"/>
  <c r="AI13" i="10" s="1"/>
  <c r="AH14" i="10" s="1"/>
  <c r="AE12" i="10"/>
  <c r="AF13" i="10" s="1"/>
  <c r="Z9" i="10"/>
  <c r="V10" i="10" s="1"/>
  <c r="U10" i="10" s="1"/>
  <c r="E9" i="10"/>
  <c r="D10" i="10" s="1"/>
  <c r="O11" i="10"/>
  <c r="N12" i="10" s="1"/>
  <c r="O11" i="9"/>
  <c r="K11" i="9" s="1"/>
  <c r="L12" i="9" s="1"/>
  <c r="Y12" i="9"/>
  <c r="X12" i="9" s="1"/>
  <c r="W13" i="9" s="1"/>
  <c r="U12" i="9"/>
  <c r="C11" i="9"/>
  <c r="E10" i="9"/>
  <c r="D11" i="9" s="1"/>
  <c r="F11" i="9" s="1"/>
  <c r="M11" i="3"/>
  <c r="N12" i="3" s="1"/>
  <c r="G9" i="3"/>
  <c r="Q12" i="3"/>
  <c r="P12" i="3" s="1"/>
  <c r="O13" i="3" s="1"/>
  <c r="M9" i="6"/>
  <c r="N10" i="6" s="1"/>
  <c r="F8" i="6"/>
  <c r="E9" i="6" s="1"/>
  <c r="P9" i="6"/>
  <c r="O10" i="6" s="1"/>
  <c r="Q10" i="6" s="1"/>
  <c r="BK9" i="3"/>
  <c r="BL10" i="3" s="1"/>
  <c r="P7" i="4"/>
  <c r="O8" i="4" s="1"/>
  <c r="P7" i="5"/>
  <c r="O8" i="5" s="1"/>
  <c r="G9" i="5"/>
  <c r="C9" i="5" s="1"/>
  <c r="D10" i="5" s="1"/>
  <c r="C10" i="4"/>
  <c r="D11" i="4" s="1"/>
  <c r="G11" i="4"/>
  <c r="F11" i="4" s="1"/>
  <c r="E12" i="4" s="1"/>
  <c r="AQ7" i="3"/>
  <c r="AR8" i="3" s="1"/>
  <c r="AQ8" i="3" s="1"/>
  <c r="AR9" i="3" s="1"/>
  <c r="AJ9" i="3"/>
  <c r="AI10" i="3" s="1"/>
  <c r="AK10" i="3" s="1"/>
  <c r="BD10" i="3"/>
  <c r="BC11" i="3" s="1"/>
  <c r="BE11" i="3" s="1"/>
  <c r="BA9" i="3"/>
  <c r="BB10" i="3" s="1"/>
  <c r="AT8" i="3"/>
  <c r="AS9" i="3" s="1"/>
  <c r="AU9" i="3" s="1"/>
  <c r="W7" i="3"/>
  <c r="X8" i="3" s="1"/>
  <c r="Y8" i="3"/>
  <c r="AA8" i="3" s="1"/>
  <c r="DL12" i="12" l="1"/>
  <c r="DK13" i="12" s="1"/>
  <c r="DV15" i="12"/>
  <c r="DU16" i="12" s="1"/>
  <c r="DR15" i="12"/>
  <c r="DS16" i="12" s="1"/>
  <c r="DW16" i="12"/>
  <c r="DB15" i="12"/>
  <c r="DA16" i="12" s="1"/>
  <c r="DC16" i="12"/>
  <c r="DB16" i="12" s="1"/>
  <c r="DA17" i="12" s="1"/>
  <c r="CN14" i="12"/>
  <c r="CO15" i="12" s="1"/>
  <c r="AP14" i="12"/>
  <c r="AQ15" i="12" s="1"/>
  <c r="CS15" i="12"/>
  <c r="CR15" i="12" s="1"/>
  <c r="CQ16" i="12" s="1"/>
  <c r="CI14" i="12"/>
  <c r="CH14" i="12" s="1"/>
  <c r="CG15" i="12" s="1"/>
  <c r="CD13" i="12"/>
  <c r="CE14" i="12" s="1"/>
  <c r="BD11" i="12"/>
  <c r="BC12" i="12" s="1"/>
  <c r="P13" i="12"/>
  <c r="O14" i="12" s="1"/>
  <c r="BJ10" i="12"/>
  <c r="BK11" i="12" s="1"/>
  <c r="AK15" i="12"/>
  <c r="AF15" i="12" s="1"/>
  <c r="AG16" i="12" s="1"/>
  <c r="BX10" i="12"/>
  <c r="BW11" i="12" s="1"/>
  <c r="BO11" i="12"/>
  <c r="BN11" i="12" s="1"/>
  <c r="BM12" i="12" s="1"/>
  <c r="AU15" i="12"/>
  <c r="Z10" i="12"/>
  <c r="Y11" i="12" s="1"/>
  <c r="G10" i="12"/>
  <c r="B10" i="12" s="1"/>
  <c r="C11" i="12" s="1"/>
  <c r="P10" i="11"/>
  <c r="O11" i="11" s="1"/>
  <c r="G12" i="11"/>
  <c r="T12" i="9"/>
  <c r="AE13" i="10"/>
  <c r="AF14" i="10" s="1"/>
  <c r="AJ14" i="10"/>
  <c r="Y9" i="10"/>
  <c r="X10" i="10" s="1"/>
  <c r="P12" i="10"/>
  <c r="K12" i="10" s="1"/>
  <c r="L13" i="10" s="1"/>
  <c r="F10" i="10"/>
  <c r="B10" i="10" s="1"/>
  <c r="C11" i="10" s="1"/>
  <c r="N11" i="9"/>
  <c r="M12" i="9" s="1"/>
  <c r="B11" i="9"/>
  <c r="U13" i="9"/>
  <c r="Y13" i="9"/>
  <c r="X13" i="9" s="1"/>
  <c r="W14" i="9" s="1"/>
  <c r="M12" i="3"/>
  <c r="N13" i="3" s="1"/>
  <c r="C9" i="3"/>
  <c r="D10" i="3" s="1"/>
  <c r="F9" i="3"/>
  <c r="E10" i="3" s="1"/>
  <c r="Q13" i="3"/>
  <c r="F9" i="6"/>
  <c r="E10" i="6" s="1"/>
  <c r="G10" i="6" s="1"/>
  <c r="G9" i="6"/>
  <c r="C9" i="6" s="1"/>
  <c r="D10" i="6" s="1"/>
  <c r="M10" i="6"/>
  <c r="N11" i="6" s="1"/>
  <c r="BN9" i="3"/>
  <c r="BM10" i="3" s="1"/>
  <c r="BO10" i="3" s="1"/>
  <c r="Q8" i="4"/>
  <c r="M8" i="4" s="1"/>
  <c r="N9" i="4" s="1"/>
  <c r="Q8" i="5"/>
  <c r="M8" i="5" s="1"/>
  <c r="N9" i="5" s="1"/>
  <c r="F9" i="5"/>
  <c r="E10" i="5" s="1"/>
  <c r="G12" i="4"/>
  <c r="F12" i="4" s="1"/>
  <c r="E13" i="4" s="1"/>
  <c r="C11" i="4"/>
  <c r="D12" i="4" s="1"/>
  <c r="W8" i="3"/>
  <c r="AG10" i="3"/>
  <c r="AH11" i="3" s="1"/>
  <c r="BD11" i="3"/>
  <c r="BC12" i="3" s="1"/>
  <c r="BE12" i="3" s="1"/>
  <c r="BA10" i="3"/>
  <c r="BB11" i="3" s="1"/>
  <c r="AQ9" i="3"/>
  <c r="Z8" i="3"/>
  <c r="Y9" i="3" s="1"/>
  <c r="AA9" i="3" s="1"/>
  <c r="DR16" i="12" l="1"/>
  <c r="DS17" i="12" s="1"/>
  <c r="DM13" i="12"/>
  <c r="DH13" i="12" s="1"/>
  <c r="DI14" i="12" s="1"/>
  <c r="DL13" i="12"/>
  <c r="DK14" i="12" s="1"/>
  <c r="DV16" i="12"/>
  <c r="DU17" i="12" s="1"/>
  <c r="AP15" i="12"/>
  <c r="AQ16" i="12" s="1"/>
  <c r="BJ11" i="12"/>
  <c r="BK12" i="12" s="1"/>
  <c r="CX16" i="12"/>
  <c r="CY17" i="12" s="1"/>
  <c r="DC17" i="12"/>
  <c r="DB17" i="12" s="1"/>
  <c r="DA18" i="12" s="1"/>
  <c r="CS16" i="12"/>
  <c r="CR16" i="12" s="1"/>
  <c r="CQ17" i="12" s="1"/>
  <c r="CN15" i="12"/>
  <c r="CO16" i="12" s="1"/>
  <c r="CI15" i="12"/>
  <c r="CH15" i="12" s="1"/>
  <c r="CG16" i="12" s="1"/>
  <c r="CD14" i="12"/>
  <c r="CE15" i="12" s="1"/>
  <c r="BE12" i="12"/>
  <c r="AZ12" i="12" s="1"/>
  <c r="BA13" i="12" s="1"/>
  <c r="Q14" i="12"/>
  <c r="L14" i="12" s="1"/>
  <c r="M15" i="12" s="1"/>
  <c r="AJ15" i="12"/>
  <c r="AI16" i="12" s="1"/>
  <c r="AK16" i="12" s="1"/>
  <c r="AF16" i="12" s="1"/>
  <c r="AG17" i="12" s="1"/>
  <c r="BY11" i="12"/>
  <c r="BT11" i="12" s="1"/>
  <c r="BU12" i="12" s="1"/>
  <c r="BO12" i="12"/>
  <c r="BN12" i="12" s="1"/>
  <c r="BM13" i="12" s="1"/>
  <c r="AT15" i="12"/>
  <c r="AS16" i="12" s="1"/>
  <c r="AA11" i="12"/>
  <c r="V11" i="12" s="1"/>
  <c r="W12" i="12" s="1"/>
  <c r="F10" i="12"/>
  <c r="E11" i="12" s="1"/>
  <c r="G11" i="12" s="1"/>
  <c r="F11" i="12" s="1"/>
  <c r="E12" i="12" s="1"/>
  <c r="B12" i="11"/>
  <c r="C13" i="11" s="1"/>
  <c r="F12" i="11"/>
  <c r="E13" i="11" s="1"/>
  <c r="Q11" i="11"/>
  <c r="L11" i="11" s="1"/>
  <c r="M12" i="11" s="1"/>
  <c r="T13" i="9"/>
  <c r="AE14" i="10"/>
  <c r="AF15" i="10" s="1"/>
  <c r="AI14" i="10"/>
  <c r="AH15" i="10" s="1"/>
  <c r="Z10" i="10"/>
  <c r="V11" i="10" s="1"/>
  <c r="U11" i="10" s="1"/>
  <c r="E10" i="10"/>
  <c r="D11" i="10" s="1"/>
  <c r="O12" i="10"/>
  <c r="N13" i="10" s="1"/>
  <c r="O12" i="9"/>
  <c r="K12" i="9" s="1"/>
  <c r="L13" i="9" s="1"/>
  <c r="U14" i="9"/>
  <c r="T14" i="9" s="1"/>
  <c r="Y14" i="9"/>
  <c r="C12" i="9"/>
  <c r="E11" i="9"/>
  <c r="D12" i="9" s="1"/>
  <c r="F12" i="9" s="1"/>
  <c r="M13" i="3"/>
  <c r="N14" i="3" s="1"/>
  <c r="G10" i="3"/>
  <c r="C10" i="3" s="1"/>
  <c r="P13" i="3"/>
  <c r="O14" i="3" s="1"/>
  <c r="F10" i="6"/>
  <c r="E11" i="6" s="1"/>
  <c r="G11" i="6" s="1"/>
  <c r="C10" i="6"/>
  <c r="D11" i="6" s="1"/>
  <c r="P10" i="6"/>
  <c r="O11" i="6" s="1"/>
  <c r="Q11" i="6" s="1"/>
  <c r="BK10" i="3"/>
  <c r="BL11" i="3" s="1"/>
  <c r="P8" i="4"/>
  <c r="O9" i="4" s="1"/>
  <c r="P8" i="5"/>
  <c r="O9" i="5" s="1"/>
  <c r="G10" i="5"/>
  <c r="C10" i="5" s="1"/>
  <c r="D11" i="5" s="1"/>
  <c r="G13" i="4"/>
  <c r="F13" i="4" s="1"/>
  <c r="E14" i="4" s="1"/>
  <c r="C12" i="4"/>
  <c r="D13" i="4" s="1"/>
  <c r="AJ10" i="3"/>
  <c r="AI11" i="3" s="1"/>
  <c r="AK11" i="3" s="1"/>
  <c r="BD12" i="3"/>
  <c r="BC13" i="3" s="1"/>
  <c r="BE13" i="3" s="1"/>
  <c r="BA11" i="3"/>
  <c r="BB12" i="3" s="1"/>
  <c r="AR10" i="3"/>
  <c r="AT9" i="3"/>
  <c r="AS10" i="3" s="1"/>
  <c r="AU10" i="3" s="1"/>
  <c r="X9" i="3"/>
  <c r="Z9" i="3"/>
  <c r="DM14" i="12" l="1"/>
  <c r="DL14" i="12" s="1"/>
  <c r="DK15" i="12" s="1"/>
  <c r="DH14" i="12"/>
  <c r="DI15" i="12" s="1"/>
  <c r="CX17" i="12"/>
  <c r="CY18" i="12" s="1"/>
  <c r="CX18" i="12" s="1"/>
  <c r="CY19" i="12" s="1"/>
  <c r="DW17" i="12"/>
  <c r="DR17" i="12" s="1"/>
  <c r="DS18" i="12" s="1"/>
  <c r="P14" i="12"/>
  <c r="O15" i="12" s="1"/>
  <c r="CN16" i="12"/>
  <c r="CO17" i="12" s="1"/>
  <c r="DC18" i="12"/>
  <c r="DB18" i="12" s="1"/>
  <c r="DA19" i="12" s="1"/>
  <c r="CS17" i="12"/>
  <c r="CR17" i="12" s="1"/>
  <c r="CQ18" i="12" s="1"/>
  <c r="CD15" i="12"/>
  <c r="CE16" i="12" s="1"/>
  <c r="CI16" i="12"/>
  <c r="BD12" i="12"/>
  <c r="BC13" i="12" s="1"/>
  <c r="Q15" i="12"/>
  <c r="P15" i="12" s="1"/>
  <c r="O16" i="12" s="1"/>
  <c r="AJ16" i="12"/>
  <c r="AI17" i="12" s="1"/>
  <c r="AK17" i="12" s="1"/>
  <c r="AF17" i="12" s="1"/>
  <c r="AG18" i="12" s="1"/>
  <c r="BX11" i="12"/>
  <c r="BW12" i="12" s="1"/>
  <c r="BO13" i="12"/>
  <c r="BN13" i="12" s="1"/>
  <c r="BM14" i="12" s="1"/>
  <c r="BJ12" i="12"/>
  <c r="BK13" i="12" s="1"/>
  <c r="AU16" i="12"/>
  <c r="AP16" i="12" s="1"/>
  <c r="AQ17" i="12" s="1"/>
  <c r="Z11" i="12"/>
  <c r="Y12" i="12" s="1"/>
  <c r="G12" i="12"/>
  <c r="F12" i="12" s="1"/>
  <c r="E13" i="12" s="1"/>
  <c r="B11" i="12"/>
  <c r="C12" i="12" s="1"/>
  <c r="P11" i="11"/>
  <c r="O12" i="11" s="1"/>
  <c r="G13" i="11"/>
  <c r="AJ15" i="10"/>
  <c r="AE15" i="10" s="1"/>
  <c r="AF16" i="10" s="1"/>
  <c r="Y10" i="10"/>
  <c r="X11" i="10" s="1"/>
  <c r="P13" i="10"/>
  <c r="K13" i="10" s="1"/>
  <c r="L14" i="10" s="1"/>
  <c r="F11" i="10"/>
  <c r="B11" i="10" s="1"/>
  <c r="C12" i="10" s="1"/>
  <c r="N12" i="9"/>
  <c r="M13" i="9" s="1"/>
  <c r="O13" i="9" s="1"/>
  <c r="N13" i="9" s="1"/>
  <c r="M14" i="9" s="1"/>
  <c r="B12" i="9"/>
  <c r="U15" i="9"/>
  <c r="X14" i="9"/>
  <c r="W15" i="9" s="1"/>
  <c r="D11" i="3"/>
  <c r="F10" i="3"/>
  <c r="E11" i="3" s="1"/>
  <c r="Q14" i="3"/>
  <c r="C11" i="6"/>
  <c r="D12" i="6" s="1"/>
  <c r="F11" i="6"/>
  <c r="E12" i="6" s="1"/>
  <c r="G12" i="6" s="1"/>
  <c r="M11" i="6"/>
  <c r="N12" i="6" s="1"/>
  <c r="BN10" i="3"/>
  <c r="BM11" i="3" s="1"/>
  <c r="BO11" i="3" s="1"/>
  <c r="Q9" i="4"/>
  <c r="M9" i="4" s="1"/>
  <c r="N10" i="4" s="1"/>
  <c r="Q9" i="5"/>
  <c r="M9" i="5" s="1"/>
  <c r="N10" i="5" s="1"/>
  <c r="F10" i="5"/>
  <c r="E11" i="5" s="1"/>
  <c r="G14" i="4"/>
  <c r="F14" i="4" s="1"/>
  <c r="E15" i="4" s="1"/>
  <c r="C13" i="4"/>
  <c r="D14" i="4" s="1"/>
  <c r="AG11" i="3"/>
  <c r="AH12" i="3" s="1"/>
  <c r="BD13" i="3"/>
  <c r="BC14" i="3" s="1"/>
  <c r="BE14" i="3" s="1"/>
  <c r="BA12" i="3"/>
  <c r="BB13" i="3" s="1"/>
  <c r="AQ10" i="3"/>
  <c r="W9" i="3"/>
  <c r="X10" i="3" s="1"/>
  <c r="Y10" i="3"/>
  <c r="AA10" i="3" s="1"/>
  <c r="DM15" i="12" l="1"/>
  <c r="DL15" i="12" s="1"/>
  <c r="DK16" i="12" s="1"/>
  <c r="DV17" i="12"/>
  <c r="DU18" i="12" s="1"/>
  <c r="DW18" i="12" s="1"/>
  <c r="DR18" i="12" s="1"/>
  <c r="DS19" i="12" s="1"/>
  <c r="DC19" i="12"/>
  <c r="CX19" i="12" s="1"/>
  <c r="CY20" i="12" s="1"/>
  <c r="BJ13" i="12"/>
  <c r="BK14" i="12" s="1"/>
  <c r="CS18" i="12"/>
  <c r="CR18" i="12" s="1"/>
  <c r="CQ19" i="12" s="1"/>
  <c r="CN17" i="12"/>
  <c r="CO18" i="12" s="1"/>
  <c r="CN18" i="12" s="1"/>
  <c r="CO19" i="12" s="1"/>
  <c r="CD16" i="12"/>
  <c r="CE17" i="12" s="1"/>
  <c r="CH16" i="12"/>
  <c r="CG17" i="12" s="1"/>
  <c r="CI17" i="12" s="1"/>
  <c r="BE13" i="12"/>
  <c r="AZ13" i="12" s="1"/>
  <c r="BA14" i="12" s="1"/>
  <c r="Q16" i="12"/>
  <c r="P16" i="12" s="1"/>
  <c r="O17" i="12" s="1"/>
  <c r="L15" i="12"/>
  <c r="M16" i="12" s="1"/>
  <c r="AJ17" i="12"/>
  <c r="AI18" i="12" s="1"/>
  <c r="BY12" i="12"/>
  <c r="BT12" i="12" s="1"/>
  <c r="BU13" i="12" s="1"/>
  <c r="BO14" i="12"/>
  <c r="BN14" i="12" s="1"/>
  <c r="BM15" i="12" s="1"/>
  <c r="AT16" i="12"/>
  <c r="AS17" i="12" s="1"/>
  <c r="AA12" i="12"/>
  <c r="V12" i="12" s="1"/>
  <c r="W13" i="12" s="1"/>
  <c r="G13" i="12"/>
  <c r="F13" i="12" s="1"/>
  <c r="E14" i="12" s="1"/>
  <c r="B12" i="12"/>
  <c r="C13" i="12" s="1"/>
  <c r="B13" i="11"/>
  <c r="C14" i="11" s="1"/>
  <c r="F13" i="11"/>
  <c r="E14" i="11" s="1"/>
  <c r="Q12" i="11"/>
  <c r="L12" i="11" s="1"/>
  <c r="M13" i="11" s="1"/>
  <c r="AI15" i="10"/>
  <c r="AH16" i="10" s="1"/>
  <c r="O13" i="10"/>
  <c r="N14" i="10" s="1"/>
  <c r="Z11" i="10"/>
  <c r="V12" i="10" s="1"/>
  <c r="U12" i="10" s="1"/>
  <c r="E11" i="10"/>
  <c r="D12" i="10" s="1"/>
  <c r="K13" i="9"/>
  <c r="L14" i="9" s="1"/>
  <c r="O14" i="9"/>
  <c r="N14" i="9" s="1"/>
  <c r="M15" i="9" s="1"/>
  <c r="Y15" i="9"/>
  <c r="C13" i="9"/>
  <c r="E12" i="9"/>
  <c r="D13" i="9" s="1"/>
  <c r="F13" i="9" s="1"/>
  <c r="M14" i="3"/>
  <c r="N15" i="3" s="1"/>
  <c r="G11" i="3"/>
  <c r="C11" i="3" s="1"/>
  <c r="P14" i="3"/>
  <c r="O15" i="3" s="1"/>
  <c r="C12" i="6"/>
  <c r="D13" i="6" s="1"/>
  <c r="P11" i="6"/>
  <c r="O12" i="6" s="1"/>
  <c r="Q12" i="6" s="1"/>
  <c r="BK11" i="3"/>
  <c r="BL12" i="3" s="1"/>
  <c r="P9" i="4"/>
  <c r="O10" i="4" s="1"/>
  <c r="P9" i="5"/>
  <c r="O10" i="5" s="1"/>
  <c r="G11" i="5"/>
  <c r="C11" i="5" s="1"/>
  <c r="D12" i="5" s="1"/>
  <c r="G15" i="4"/>
  <c r="F15" i="4" s="1"/>
  <c r="E16" i="4" s="1"/>
  <c r="C14" i="4"/>
  <c r="D15" i="4" s="1"/>
  <c r="AJ11" i="3"/>
  <c r="AI12" i="3" s="1"/>
  <c r="AK12" i="3" s="1"/>
  <c r="BD14" i="3"/>
  <c r="BC15" i="3" s="1"/>
  <c r="BE15" i="3" s="1"/>
  <c r="BA13" i="3"/>
  <c r="BB14" i="3" s="1"/>
  <c r="AR11" i="3"/>
  <c r="AT10" i="3"/>
  <c r="AS11" i="3" s="1"/>
  <c r="AU11" i="3" s="1"/>
  <c r="Z10" i="3"/>
  <c r="DL16" i="12" l="1"/>
  <c r="DK17" i="12" s="1"/>
  <c r="DM16" i="12"/>
  <c r="DH15" i="12"/>
  <c r="DI16" i="12" s="1"/>
  <c r="DH16" i="12" s="1"/>
  <c r="DI17" i="12" s="1"/>
  <c r="DV18" i="12"/>
  <c r="DU19" i="12" s="1"/>
  <c r="L16" i="12"/>
  <c r="M17" i="12" s="1"/>
  <c r="DB19" i="12"/>
  <c r="DA20" i="12" s="1"/>
  <c r="CS19" i="12"/>
  <c r="CR19" i="12" s="1"/>
  <c r="CQ20" i="12" s="1"/>
  <c r="CD17" i="12"/>
  <c r="CE18" i="12" s="1"/>
  <c r="CH17" i="12"/>
  <c r="CG18" i="12" s="1"/>
  <c r="CI18" i="12" s="1"/>
  <c r="BD13" i="12"/>
  <c r="BC14" i="12" s="1"/>
  <c r="Q17" i="12"/>
  <c r="BJ14" i="12"/>
  <c r="BK15" i="12" s="1"/>
  <c r="AK18" i="12"/>
  <c r="AF18" i="12" s="1"/>
  <c r="AG19" i="12" s="1"/>
  <c r="BX12" i="12"/>
  <c r="BW13" i="12" s="1"/>
  <c r="BO15" i="12"/>
  <c r="BN15" i="12" s="1"/>
  <c r="BM16" i="12" s="1"/>
  <c r="AU17" i="12"/>
  <c r="AP17" i="12" s="1"/>
  <c r="AQ18" i="12" s="1"/>
  <c r="Z12" i="12"/>
  <c r="Y13" i="12" s="1"/>
  <c r="B13" i="12"/>
  <c r="C14" i="12" s="1"/>
  <c r="G14" i="12"/>
  <c r="F14" i="12" s="1"/>
  <c r="E15" i="12" s="1"/>
  <c r="P12" i="11"/>
  <c r="O13" i="11" s="1"/>
  <c r="G14" i="11"/>
  <c r="U16" i="9"/>
  <c r="T15" i="9"/>
  <c r="AJ16" i="10"/>
  <c r="AE16" i="10" s="1"/>
  <c r="AF17" i="10" s="1"/>
  <c r="Y11" i="10"/>
  <c r="X12" i="10" s="1"/>
  <c r="P14" i="10"/>
  <c r="K14" i="10" s="1"/>
  <c r="L15" i="10" s="1"/>
  <c r="F12" i="10"/>
  <c r="B12" i="10" s="1"/>
  <c r="C13" i="10" s="1"/>
  <c r="K14" i="9"/>
  <c r="L15" i="9" s="1"/>
  <c r="O15" i="9"/>
  <c r="B13" i="9"/>
  <c r="X15" i="9"/>
  <c r="W16" i="9" s="1"/>
  <c r="D12" i="3"/>
  <c r="F11" i="3"/>
  <c r="E12" i="3" s="1"/>
  <c r="Q15" i="3"/>
  <c r="M12" i="6"/>
  <c r="N13" i="6" s="1"/>
  <c r="F12" i="6"/>
  <c r="E13" i="6" s="1"/>
  <c r="G13" i="6" s="1"/>
  <c r="BN11" i="3"/>
  <c r="BM12" i="3" s="1"/>
  <c r="BO12" i="3" s="1"/>
  <c r="Q10" i="4"/>
  <c r="M10" i="4" s="1"/>
  <c r="N11" i="4" s="1"/>
  <c r="Q10" i="5"/>
  <c r="M10" i="5" s="1"/>
  <c r="N11" i="5" s="1"/>
  <c r="F11" i="5"/>
  <c r="E12" i="5" s="1"/>
  <c r="G16" i="4"/>
  <c r="F16" i="4" s="1"/>
  <c r="E17" i="4" s="1"/>
  <c r="C15" i="4"/>
  <c r="D16" i="4" s="1"/>
  <c r="AG12" i="3"/>
  <c r="AH13" i="3" s="1"/>
  <c r="BA14" i="3"/>
  <c r="BB15" i="3" s="1"/>
  <c r="BD15" i="3"/>
  <c r="BC16" i="3" s="1"/>
  <c r="BE16" i="3" s="1"/>
  <c r="W10" i="3"/>
  <c r="X11" i="3" s="1"/>
  <c r="Y11" i="3"/>
  <c r="AA11" i="3" s="1"/>
  <c r="DM17" i="12" l="1"/>
  <c r="DH17" i="12" s="1"/>
  <c r="DI18" i="12" s="1"/>
  <c r="DW19" i="12"/>
  <c r="DR19" i="12" s="1"/>
  <c r="DS20" i="12" s="1"/>
  <c r="L17" i="12"/>
  <c r="M18" i="12" s="1"/>
  <c r="DC20" i="12"/>
  <c r="CX20" i="12" s="1"/>
  <c r="CY21" i="12" s="1"/>
  <c r="CS20" i="12"/>
  <c r="CR20" i="12" s="1"/>
  <c r="CQ21" i="12" s="1"/>
  <c r="CN19" i="12"/>
  <c r="CO20" i="12" s="1"/>
  <c r="CN20" i="12" s="1"/>
  <c r="CO21" i="12" s="1"/>
  <c r="CD18" i="12"/>
  <c r="CE19" i="12" s="1"/>
  <c r="CH18" i="12"/>
  <c r="CG19" i="12" s="1"/>
  <c r="BE14" i="12"/>
  <c r="AZ14" i="12" s="1"/>
  <c r="BA15" i="12" s="1"/>
  <c r="P17" i="12"/>
  <c r="O18" i="12" s="1"/>
  <c r="AJ18" i="12"/>
  <c r="AI19" i="12" s="1"/>
  <c r="BY13" i="12"/>
  <c r="BT13" i="12" s="1"/>
  <c r="BU14" i="12" s="1"/>
  <c r="BO16" i="12"/>
  <c r="BN16" i="12" s="1"/>
  <c r="BM17" i="12" s="1"/>
  <c r="BJ15" i="12"/>
  <c r="BK16" i="12" s="1"/>
  <c r="AT17" i="12"/>
  <c r="AS18" i="12" s="1"/>
  <c r="AA13" i="12"/>
  <c r="V13" i="12" s="1"/>
  <c r="W14" i="12" s="1"/>
  <c r="G15" i="12"/>
  <c r="F15" i="12" s="1"/>
  <c r="E16" i="12" s="1"/>
  <c r="B14" i="12"/>
  <c r="C15" i="12" s="1"/>
  <c r="B14" i="11"/>
  <c r="C15" i="11" s="1"/>
  <c r="F14" i="11"/>
  <c r="E15" i="11" s="1"/>
  <c r="Q13" i="11"/>
  <c r="L13" i="11" s="1"/>
  <c r="M14" i="11" s="1"/>
  <c r="AI16" i="10"/>
  <c r="AH17" i="10" s="1"/>
  <c r="Z12" i="10"/>
  <c r="V13" i="10" s="1"/>
  <c r="U13" i="10" s="1"/>
  <c r="E12" i="10"/>
  <c r="D13" i="10" s="1"/>
  <c r="O14" i="10"/>
  <c r="N15" i="10" s="1"/>
  <c r="K15" i="9"/>
  <c r="L16" i="9" s="1"/>
  <c r="N15" i="9"/>
  <c r="M16" i="9" s="1"/>
  <c r="Y16" i="9"/>
  <c r="T16" i="9" s="1"/>
  <c r="C14" i="9"/>
  <c r="E13" i="9"/>
  <c r="D14" i="9" s="1"/>
  <c r="F14" i="9" s="1"/>
  <c r="M15" i="3"/>
  <c r="N16" i="3" s="1"/>
  <c r="G12" i="3"/>
  <c r="P15" i="3"/>
  <c r="O16" i="3" s="1"/>
  <c r="BN12" i="3"/>
  <c r="BM13" i="3" s="1"/>
  <c r="BO13" i="3" s="1"/>
  <c r="C13" i="6"/>
  <c r="D14" i="6" s="1"/>
  <c r="P12" i="6"/>
  <c r="O13" i="6" s="1"/>
  <c r="Q13" i="6" s="1"/>
  <c r="BK12" i="3"/>
  <c r="BL13" i="3" s="1"/>
  <c r="P10" i="4"/>
  <c r="O11" i="4" s="1"/>
  <c r="P10" i="5"/>
  <c r="O11" i="5" s="1"/>
  <c r="G12" i="5"/>
  <c r="C12" i="5" s="1"/>
  <c r="D13" i="5" s="1"/>
  <c r="G17" i="4"/>
  <c r="F17" i="4" s="1"/>
  <c r="E18" i="4" s="1"/>
  <c r="C16" i="4"/>
  <c r="D17" i="4" s="1"/>
  <c r="AJ12" i="3"/>
  <c r="AI13" i="3" s="1"/>
  <c r="AK13" i="3" s="1"/>
  <c r="BD16" i="3"/>
  <c r="BC17" i="3" s="1"/>
  <c r="BE17" i="3" s="1"/>
  <c r="BA15" i="3"/>
  <c r="BB16" i="3" s="1"/>
  <c r="AQ11" i="3"/>
  <c r="AR12" i="3" s="1"/>
  <c r="AT11" i="3"/>
  <c r="AS12" i="3" s="1"/>
  <c r="AU12" i="3" s="1"/>
  <c r="Z11" i="3"/>
  <c r="DL17" i="12" l="1"/>
  <c r="DK18" i="12" s="1"/>
  <c r="DV19" i="12"/>
  <c r="DU20" i="12" s="1"/>
  <c r="DB20" i="12"/>
  <c r="DA21" i="12" s="1"/>
  <c r="CS21" i="12"/>
  <c r="CR21" i="12" s="1"/>
  <c r="CQ22" i="12" s="1"/>
  <c r="CI19" i="12"/>
  <c r="CD19" i="12" s="1"/>
  <c r="CE20" i="12" s="1"/>
  <c r="BD14" i="12"/>
  <c r="BC15" i="12" s="1"/>
  <c r="Q18" i="12"/>
  <c r="L18" i="12" s="1"/>
  <c r="M19" i="12" s="1"/>
  <c r="BX13" i="12"/>
  <c r="BW14" i="12" s="1"/>
  <c r="BY14" i="12" s="1"/>
  <c r="AK19" i="12"/>
  <c r="AF19" i="12" s="1"/>
  <c r="AG20" i="12" s="1"/>
  <c r="BO17" i="12"/>
  <c r="BN17" i="12" s="1"/>
  <c r="BM18" i="12" s="1"/>
  <c r="BJ16" i="12"/>
  <c r="BK17" i="12" s="1"/>
  <c r="AU18" i="12"/>
  <c r="AP18" i="12" s="1"/>
  <c r="AQ19" i="12" s="1"/>
  <c r="Z13" i="12"/>
  <c r="Y14" i="12" s="1"/>
  <c r="B15" i="12"/>
  <c r="C16" i="12" s="1"/>
  <c r="G16" i="12"/>
  <c r="F16" i="12" s="1"/>
  <c r="E17" i="12" s="1"/>
  <c r="P13" i="11"/>
  <c r="O14" i="11" s="1"/>
  <c r="G15" i="11"/>
  <c r="U17" i="9"/>
  <c r="AJ17" i="10"/>
  <c r="AE17" i="10" s="1"/>
  <c r="AF18" i="10" s="1"/>
  <c r="Y12" i="10"/>
  <c r="X13" i="10" s="1"/>
  <c r="P15" i="10"/>
  <c r="K15" i="10" s="1"/>
  <c r="L16" i="10" s="1"/>
  <c r="F13" i="10"/>
  <c r="B13" i="10" s="1"/>
  <c r="C14" i="10" s="1"/>
  <c r="O16" i="9"/>
  <c r="K16" i="9" s="1"/>
  <c r="L17" i="9" s="1"/>
  <c r="B14" i="9"/>
  <c r="X16" i="9"/>
  <c r="W17" i="9" s="1"/>
  <c r="C12" i="3"/>
  <c r="D13" i="3" s="1"/>
  <c r="F12" i="3"/>
  <c r="E13" i="3" s="1"/>
  <c r="Q16" i="3"/>
  <c r="BK13" i="3"/>
  <c r="BL14" i="3" s="1"/>
  <c r="BN13" i="3"/>
  <c r="BM14" i="3" s="1"/>
  <c r="M13" i="6"/>
  <c r="N14" i="6" s="1"/>
  <c r="F13" i="6"/>
  <c r="E14" i="6" s="1"/>
  <c r="G14" i="6" s="1"/>
  <c r="Q11" i="4"/>
  <c r="M11" i="4" s="1"/>
  <c r="N12" i="4" s="1"/>
  <c r="Q11" i="5"/>
  <c r="M11" i="5" s="1"/>
  <c r="N12" i="5" s="1"/>
  <c r="F12" i="5"/>
  <c r="E13" i="5" s="1"/>
  <c r="C17" i="4"/>
  <c r="D18" i="4" s="1"/>
  <c r="G18" i="4"/>
  <c r="F18" i="4" s="1"/>
  <c r="E19" i="4" s="1"/>
  <c r="AT12" i="3"/>
  <c r="AS13" i="3" s="1"/>
  <c r="AU13" i="3" s="1"/>
  <c r="AG13" i="3"/>
  <c r="AH14" i="3" s="1"/>
  <c r="BD17" i="3"/>
  <c r="BC18" i="3" s="1"/>
  <c r="BE18" i="3" s="1"/>
  <c r="BA16" i="3"/>
  <c r="BB17" i="3" s="1"/>
  <c r="W11" i="3"/>
  <c r="X12" i="3" s="1"/>
  <c r="Y12" i="3"/>
  <c r="AA12" i="3" s="1"/>
  <c r="DM18" i="12" l="1"/>
  <c r="DH18" i="12" s="1"/>
  <c r="DI19" i="12" s="1"/>
  <c r="DL18" i="12"/>
  <c r="DK19" i="12" s="1"/>
  <c r="DW20" i="12"/>
  <c r="DR20" i="12" s="1"/>
  <c r="DS21" i="12" s="1"/>
  <c r="DC21" i="12"/>
  <c r="CX21" i="12" s="1"/>
  <c r="CY22" i="12" s="1"/>
  <c r="CN21" i="12"/>
  <c r="CO22" i="12" s="1"/>
  <c r="BJ17" i="12"/>
  <c r="BK18" i="12" s="1"/>
  <c r="CS22" i="12"/>
  <c r="CR22" i="12" s="1"/>
  <c r="CQ23" i="12" s="1"/>
  <c r="CH19" i="12"/>
  <c r="CG20" i="12" s="1"/>
  <c r="BE15" i="12"/>
  <c r="AZ15" i="12" s="1"/>
  <c r="BA16" i="12" s="1"/>
  <c r="P18" i="12"/>
  <c r="O19" i="12" s="1"/>
  <c r="BX14" i="12"/>
  <c r="BW15" i="12" s="1"/>
  <c r="BY15" i="12" s="1"/>
  <c r="BT14" i="12"/>
  <c r="BU15" i="12" s="1"/>
  <c r="AJ19" i="12"/>
  <c r="AI20" i="12" s="1"/>
  <c r="BO18" i="12"/>
  <c r="BN18" i="12" s="1"/>
  <c r="BM19" i="12" s="1"/>
  <c r="AT18" i="12"/>
  <c r="AS19" i="12" s="1"/>
  <c r="AA14" i="12"/>
  <c r="V14" i="12" s="1"/>
  <c r="W15" i="12" s="1"/>
  <c r="G17" i="12"/>
  <c r="F17" i="12" s="1"/>
  <c r="E18" i="12" s="1"/>
  <c r="B16" i="12"/>
  <c r="C17" i="12" s="1"/>
  <c r="B15" i="11"/>
  <c r="C16" i="11" s="1"/>
  <c r="F15" i="11"/>
  <c r="E16" i="11" s="1"/>
  <c r="Q14" i="11"/>
  <c r="L14" i="11" s="1"/>
  <c r="M15" i="11" s="1"/>
  <c r="AI17" i="10"/>
  <c r="AH18" i="10" s="1"/>
  <c r="Z13" i="10"/>
  <c r="V14" i="10" s="1"/>
  <c r="U14" i="10" s="1"/>
  <c r="E13" i="10"/>
  <c r="D14" i="10" s="1"/>
  <c r="O15" i="10"/>
  <c r="N16" i="10" s="1"/>
  <c r="N16" i="9"/>
  <c r="M17" i="9" s="1"/>
  <c r="O17" i="9" s="1"/>
  <c r="N17" i="9" s="1"/>
  <c r="M18" i="9" s="1"/>
  <c r="Y17" i="9"/>
  <c r="C15" i="9"/>
  <c r="E14" i="9"/>
  <c r="D15" i="9" s="1"/>
  <c r="F15" i="9" s="1"/>
  <c r="M16" i="3"/>
  <c r="N17" i="3" s="1"/>
  <c r="G13" i="3"/>
  <c r="P16" i="3"/>
  <c r="O17" i="3" s="1"/>
  <c r="BO14" i="3"/>
  <c r="BN14" i="3" s="1"/>
  <c r="BM15" i="3" s="1"/>
  <c r="C14" i="6"/>
  <c r="D15" i="6" s="1"/>
  <c r="P13" i="6"/>
  <c r="O14" i="6" s="1"/>
  <c r="Q14" i="6" s="1"/>
  <c r="P11" i="4"/>
  <c r="O12" i="4" s="1"/>
  <c r="P11" i="5"/>
  <c r="O12" i="5" s="1"/>
  <c r="G13" i="5"/>
  <c r="C13" i="5" s="1"/>
  <c r="D14" i="5" s="1"/>
  <c r="G19" i="4"/>
  <c r="F19" i="4" s="1"/>
  <c r="E20" i="4" s="1"/>
  <c r="C18" i="4"/>
  <c r="D19" i="4" s="1"/>
  <c r="AT13" i="3"/>
  <c r="AS14" i="3" s="1"/>
  <c r="AU14" i="3" s="1"/>
  <c r="AQ12" i="3"/>
  <c r="AR13" i="3" s="1"/>
  <c r="AQ13" i="3" s="1"/>
  <c r="AR14" i="3" s="1"/>
  <c r="AJ13" i="3"/>
  <c r="AI14" i="3" s="1"/>
  <c r="AK14" i="3" s="1"/>
  <c r="BA17" i="3"/>
  <c r="BB18" i="3" s="1"/>
  <c r="Z12" i="3"/>
  <c r="DM19" i="12" l="1"/>
  <c r="DL19" i="12" s="1"/>
  <c r="DK20" i="12" s="1"/>
  <c r="DV20" i="12"/>
  <c r="DU21" i="12" s="1"/>
  <c r="DB21" i="12"/>
  <c r="DA22" i="12" s="1"/>
  <c r="CN22" i="12"/>
  <c r="CO23" i="12" s="1"/>
  <c r="BJ18" i="12"/>
  <c r="BK19" i="12" s="1"/>
  <c r="BD15" i="12"/>
  <c r="BC16" i="12" s="1"/>
  <c r="BE16" i="12" s="1"/>
  <c r="BD16" i="12" s="1"/>
  <c r="BC17" i="12" s="1"/>
  <c r="CS23" i="12"/>
  <c r="CR23" i="12" s="1"/>
  <c r="CQ24" i="12" s="1"/>
  <c r="CI20" i="12"/>
  <c r="CD20" i="12" s="1"/>
  <c r="CE21" i="12" s="1"/>
  <c r="Q19" i="12"/>
  <c r="L19" i="12" s="1"/>
  <c r="M20" i="12" s="1"/>
  <c r="BT15" i="12"/>
  <c r="BU16" i="12" s="1"/>
  <c r="AK20" i="12"/>
  <c r="AF20" i="12" s="1"/>
  <c r="AG21" i="12" s="1"/>
  <c r="BX15" i="12"/>
  <c r="BW16" i="12" s="1"/>
  <c r="BO19" i="12"/>
  <c r="AU19" i="12"/>
  <c r="AP19" i="12" s="1"/>
  <c r="AQ20" i="12" s="1"/>
  <c r="Z14" i="12"/>
  <c r="Y15" i="12" s="1"/>
  <c r="G18" i="12"/>
  <c r="F18" i="12" s="1"/>
  <c r="E19" i="12" s="1"/>
  <c r="B17" i="12"/>
  <c r="C18" i="12" s="1"/>
  <c r="P14" i="11"/>
  <c r="O15" i="11" s="1"/>
  <c r="G16" i="11"/>
  <c r="T17" i="9"/>
  <c r="U18" i="9" s="1"/>
  <c r="AJ18" i="10"/>
  <c r="AE18" i="10" s="1"/>
  <c r="AF19" i="10" s="1"/>
  <c r="Y13" i="10"/>
  <c r="X14" i="10" s="1"/>
  <c r="P16" i="10"/>
  <c r="K16" i="10" s="1"/>
  <c r="L17" i="10" s="1"/>
  <c r="F14" i="10"/>
  <c r="B14" i="10" s="1"/>
  <c r="C15" i="10" s="1"/>
  <c r="O18" i="9"/>
  <c r="N18" i="9" s="1"/>
  <c r="M19" i="9" s="1"/>
  <c r="K17" i="9"/>
  <c r="L18" i="9" s="1"/>
  <c r="B15" i="9"/>
  <c r="X17" i="9"/>
  <c r="W18" i="9" s="1"/>
  <c r="C13" i="3"/>
  <c r="D14" i="3" s="1"/>
  <c r="F13" i="3"/>
  <c r="E14" i="3" s="1"/>
  <c r="Q17" i="3"/>
  <c r="BO15" i="3"/>
  <c r="BN15" i="3" s="1"/>
  <c r="BM16" i="3" s="1"/>
  <c r="BK14" i="3"/>
  <c r="BL15" i="3" s="1"/>
  <c r="M14" i="6"/>
  <c r="N15" i="6" s="1"/>
  <c r="F14" i="6"/>
  <c r="E15" i="6" s="1"/>
  <c r="G15" i="6" s="1"/>
  <c r="Q12" i="4"/>
  <c r="M12" i="4" s="1"/>
  <c r="N13" i="4" s="1"/>
  <c r="P12" i="4"/>
  <c r="O13" i="4" s="1"/>
  <c r="Q12" i="5"/>
  <c r="M12" i="5" s="1"/>
  <c r="N13" i="5" s="1"/>
  <c r="F13" i="5"/>
  <c r="E14" i="5" s="1"/>
  <c r="C19" i="4"/>
  <c r="D20" i="4" s="1"/>
  <c r="G20" i="4"/>
  <c r="F20" i="4" s="1"/>
  <c r="E21" i="4" s="1"/>
  <c r="AT14" i="3"/>
  <c r="AS15" i="3" s="1"/>
  <c r="AU15" i="3" s="1"/>
  <c r="AG14" i="3"/>
  <c r="AH15" i="3" s="1"/>
  <c r="BA18" i="3"/>
  <c r="BB19" i="3" s="1"/>
  <c r="BD18" i="3"/>
  <c r="BC19" i="3" s="1"/>
  <c r="BE19" i="3" s="1"/>
  <c r="W12" i="3"/>
  <c r="X13" i="3" s="1"/>
  <c r="Y13" i="3"/>
  <c r="AA13" i="3" s="1"/>
  <c r="DL20" i="12" l="1"/>
  <c r="DK21" i="12" s="1"/>
  <c r="DM20" i="12"/>
  <c r="DH19" i="12"/>
  <c r="DI20" i="12" s="1"/>
  <c r="DH20" i="12" s="1"/>
  <c r="DI21" i="12" s="1"/>
  <c r="DW21" i="12"/>
  <c r="DR21" i="12" s="1"/>
  <c r="DS22" i="12" s="1"/>
  <c r="BJ19" i="12"/>
  <c r="BK20" i="12" s="1"/>
  <c r="DC22" i="12"/>
  <c r="CX22" i="12" s="1"/>
  <c r="CY23" i="12" s="1"/>
  <c r="CN23" i="12"/>
  <c r="CO24" i="12" s="1"/>
  <c r="CS24" i="12"/>
  <c r="CR24" i="12" s="1"/>
  <c r="CQ25" i="12" s="1"/>
  <c r="CH20" i="12"/>
  <c r="CG21" i="12" s="1"/>
  <c r="BE17" i="12"/>
  <c r="BD17" i="12" s="1"/>
  <c r="BC18" i="12" s="1"/>
  <c r="AZ16" i="12"/>
  <c r="BA17" i="12" s="1"/>
  <c r="AZ17" i="12" s="1"/>
  <c r="BA18" i="12" s="1"/>
  <c r="P19" i="12"/>
  <c r="O20" i="12" s="1"/>
  <c r="BN19" i="12"/>
  <c r="BM20" i="12" s="1"/>
  <c r="BO20" i="12" s="1"/>
  <c r="BN20" i="12" s="1"/>
  <c r="BM21" i="12" s="1"/>
  <c r="AJ20" i="12"/>
  <c r="AI21" i="12" s="1"/>
  <c r="BY16" i="12"/>
  <c r="BT16" i="12" s="1"/>
  <c r="BU17" i="12" s="1"/>
  <c r="AT19" i="12"/>
  <c r="AS20" i="12" s="1"/>
  <c r="AA15" i="12"/>
  <c r="V15" i="12" s="1"/>
  <c r="W16" i="12" s="1"/>
  <c r="B18" i="12"/>
  <c r="C19" i="12" s="1"/>
  <c r="G19" i="12"/>
  <c r="F19" i="12" s="1"/>
  <c r="E20" i="12" s="1"/>
  <c r="B16" i="11"/>
  <c r="C17" i="11" s="1"/>
  <c r="F16" i="11"/>
  <c r="E17" i="11" s="1"/>
  <c r="Q15" i="11"/>
  <c r="L15" i="11" s="1"/>
  <c r="M16" i="11" s="1"/>
  <c r="T18" i="9"/>
  <c r="AI18" i="10"/>
  <c r="AH19" i="10" s="1"/>
  <c r="Z14" i="10"/>
  <c r="V15" i="10" s="1"/>
  <c r="U15" i="10" s="1"/>
  <c r="E14" i="10"/>
  <c r="D15" i="10" s="1"/>
  <c r="O16" i="10"/>
  <c r="N17" i="10" s="1"/>
  <c r="K18" i="9"/>
  <c r="L19" i="9" s="1"/>
  <c r="O19" i="9"/>
  <c r="N19" i="9" s="1"/>
  <c r="M20" i="9" s="1"/>
  <c r="Y18" i="9"/>
  <c r="E15" i="9"/>
  <c r="D16" i="9" s="1"/>
  <c r="C16" i="9"/>
  <c r="BK15" i="3"/>
  <c r="BL16" i="3" s="1"/>
  <c r="M17" i="3"/>
  <c r="N18" i="3" s="1"/>
  <c r="G14" i="3"/>
  <c r="C14" i="3" s="1"/>
  <c r="P17" i="3"/>
  <c r="O18" i="3" s="1"/>
  <c r="BO16" i="3"/>
  <c r="BN16" i="3" s="1"/>
  <c r="BM17" i="3" s="1"/>
  <c r="C15" i="6"/>
  <c r="D16" i="6" s="1"/>
  <c r="P14" i="6"/>
  <c r="O15" i="6" s="1"/>
  <c r="Q15" i="6" s="1"/>
  <c r="AQ14" i="3"/>
  <c r="AR15" i="3" s="1"/>
  <c r="Q13" i="4"/>
  <c r="P13" i="4" s="1"/>
  <c r="O14" i="4" s="1"/>
  <c r="P12" i="5"/>
  <c r="O13" i="5" s="1"/>
  <c r="G14" i="5"/>
  <c r="C14" i="5" s="1"/>
  <c r="D15" i="5" s="1"/>
  <c r="C20" i="4"/>
  <c r="D21" i="4" s="1"/>
  <c r="G21" i="4"/>
  <c r="F21" i="4" s="1"/>
  <c r="E22" i="4" s="1"/>
  <c r="AT15" i="3"/>
  <c r="AS16" i="3" s="1"/>
  <c r="AU16" i="3" s="1"/>
  <c r="AJ14" i="3"/>
  <c r="AI15" i="3" s="1"/>
  <c r="AK15" i="3" s="1"/>
  <c r="BA19" i="3"/>
  <c r="BB20" i="3" s="1"/>
  <c r="Z13" i="3"/>
  <c r="DM21" i="12" l="1"/>
  <c r="DH21" i="12" s="1"/>
  <c r="DI22" i="12" s="1"/>
  <c r="DV21" i="12"/>
  <c r="DU22" i="12" s="1"/>
  <c r="DB22" i="12"/>
  <c r="DA23" i="12" s="1"/>
  <c r="CS25" i="12"/>
  <c r="CR25" i="12" s="1"/>
  <c r="CQ26" i="12" s="1"/>
  <c r="CN24" i="12"/>
  <c r="CO25" i="12" s="1"/>
  <c r="CN25" i="12" s="1"/>
  <c r="CO26" i="12" s="1"/>
  <c r="CI21" i="12"/>
  <c r="CD21" i="12" s="1"/>
  <c r="CE22" i="12" s="1"/>
  <c r="BE18" i="12"/>
  <c r="BD18" i="12" s="1"/>
  <c r="BC19" i="12" s="1"/>
  <c r="Q20" i="12"/>
  <c r="L20" i="12" s="1"/>
  <c r="M21" i="12" s="1"/>
  <c r="BJ20" i="12"/>
  <c r="BK21" i="12" s="1"/>
  <c r="AK21" i="12"/>
  <c r="AF21" i="12" s="1"/>
  <c r="AG22" i="12" s="1"/>
  <c r="BX16" i="12"/>
  <c r="BW17" i="12" s="1"/>
  <c r="BO21" i="12"/>
  <c r="BN21" i="12" s="1"/>
  <c r="BM22" i="12" s="1"/>
  <c r="AU20" i="12"/>
  <c r="AP20" i="12" s="1"/>
  <c r="AQ21" i="12" s="1"/>
  <c r="Z15" i="12"/>
  <c r="Y16" i="12" s="1"/>
  <c r="B19" i="12"/>
  <c r="C20" i="12" s="1"/>
  <c r="G20" i="12"/>
  <c r="F20" i="12" s="1"/>
  <c r="E21" i="12" s="1"/>
  <c r="P15" i="11"/>
  <c r="O16" i="11" s="1"/>
  <c r="G17" i="11"/>
  <c r="U19" i="9"/>
  <c r="AJ19" i="10"/>
  <c r="AE19" i="10" s="1"/>
  <c r="AF20" i="10" s="1"/>
  <c r="Y14" i="10"/>
  <c r="X15" i="10" s="1"/>
  <c r="F15" i="10"/>
  <c r="B15" i="10" s="1"/>
  <c r="C16" i="10" s="1"/>
  <c r="P17" i="10"/>
  <c r="K17" i="10" s="1"/>
  <c r="L18" i="10" s="1"/>
  <c r="K19" i="9"/>
  <c r="L20" i="9" s="1"/>
  <c r="O20" i="9"/>
  <c r="X18" i="9"/>
  <c r="W19" i="9" s="1"/>
  <c r="F16" i="9"/>
  <c r="E16" i="9" s="1"/>
  <c r="D17" i="9" s="1"/>
  <c r="D15" i="3"/>
  <c r="F14" i="3"/>
  <c r="E15" i="3" s="1"/>
  <c r="Q18" i="3"/>
  <c r="BO17" i="3"/>
  <c r="BN17" i="3" s="1"/>
  <c r="BM18" i="3" s="1"/>
  <c r="BO18" i="3" s="1"/>
  <c r="BK16" i="3"/>
  <c r="BL17" i="3" s="1"/>
  <c r="M15" i="6"/>
  <c r="N16" i="6" s="1"/>
  <c r="F15" i="6"/>
  <c r="E16" i="6" s="1"/>
  <c r="G16" i="6" s="1"/>
  <c r="Q14" i="4"/>
  <c r="P14" i="4" s="1"/>
  <c r="O15" i="4" s="1"/>
  <c r="M13" i="4"/>
  <c r="N14" i="4" s="1"/>
  <c r="Q13" i="5"/>
  <c r="M13" i="5" s="1"/>
  <c r="N14" i="5" s="1"/>
  <c r="F14" i="5"/>
  <c r="E15" i="5" s="1"/>
  <c r="C21" i="4"/>
  <c r="D22" i="4" s="1"/>
  <c r="G22" i="4"/>
  <c r="F22" i="4" s="1"/>
  <c r="E23" i="4" s="1"/>
  <c r="AT16" i="3"/>
  <c r="AS17" i="3" s="1"/>
  <c r="AU17" i="3" s="1"/>
  <c r="AQ15" i="3"/>
  <c r="AR16" i="3" s="1"/>
  <c r="AG15" i="3"/>
  <c r="AH16" i="3" s="1"/>
  <c r="AJ15" i="3"/>
  <c r="AI16" i="3" s="1"/>
  <c r="AK16" i="3" s="1"/>
  <c r="BD19" i="3"/>
  <c r="BC20" i="3" s="1"/>
  <c r="BE20" i="3" s="1"/>
  <c r="W13" i="3"/>
  <c r="X14" i="3" s="1"/>
  <c r="Y14" i="3"/>
  <c r="AA14" i="3" s="1"/>
  <c r="DL21" i="12" l="1"/>
  <c r="DK22" i="12" s="1"/>
  <c r="DW22" i="12"/>
  <c r="DR22" i="12" s="1"/>
  <c r="DS23" i="12" s="1"/>
  <c r="DC23" i="12"/>
  <c r="CX23" i="12" s="1"/>
  <c r="CY24" i="12" s="1"/>
  <c r="CS26" i="12"/>
  <c r="CR26" i="12" s="1"/>
  <c r="CQ27" i="12" s="1"/>
  <c r="CH21" i="12"/>
  <c r="CG22" i="12" s="1"/>
  <c r="BE19" i="12"/>
  <c r="BD19" i="12" s="1"/>
  <c r="BC20" i="12" s="1"/>
  <c r="AZ18" i="12"/>
  <c r="BA19" i="12" s="1"/>
  <c r="P20" i="12"/>
  <c r="O21" i="12" s="1"/>
  <c r="AT20" i="12"/>
  <c r="AS21" i="12" s="1"/>
  <c r="AU21" i="12" s="1"/>
  <c r="AP21" i="12" s="1"/>
  <c r="AQ22" i="12" s="1"/>
  <c r="AJ21" i="12"/>
  <c r="AI22" i="12" s="1"/>
  <c r="BY17" i="12"/>
  <c r="BT17" i="12" s="1"/>
  <c r="BU18" i="12" s="1"/>
  <c r="BO22" i="12"/>
  <c r="BN22" i="12" s="1"/>
  <c r="BM23" i="12" s="1"/>
  <c r="BJ21" i="12"/>
  <c r="BK22" i="12" s="1"/>
  <c r="BJ22" i="12" s="1"/>
  <c r="BK23" i="12" s="1"/>
  <c r="AA16" i="12"/>
  <c r="V16" i="12" s="1"/>
  <c r="W17" i="12" s="1"/>
  <c r="G21" i="12"/>
  <c r="F21" i="12" s="1"/>
  <c r="E22" i="12" s="1"/>
  <c r="B20" i="12"/>
  <c r="C21" i="12" s="1"/>
  <c r="B17" i="11"/>
  <c r="C18" i="11" s="1"/>
  <c r="F17" i="11"/>
  <c r="E18" i="11" s="1"/>
  <c r="Q16" i="11"/>
  <c r="L16" i="11" s="1"/>
  <c r="M17" i="11" s="1"/>
  <c r="AI19" i="10"/>
  <c r="AH20" i="10" s="1"/>
  <c r="Z15" i="10"/>
  <c r="V16" i="10" s="1"/>
  <c r="U16" i="10" s="1"/>
  <c r="O17" i="10"/>
  <c r="N18" i="10" s="1"/>
  <c r="E15" i="10"/>
  <c r="D16" i="10" s="1"/>
  <c r="K20" i="9"/>
  <c r="L21" i="9" s="1"/>
  <c r="N20" i="9"/>
  <c r="M21" i="9" s="1"/>
  <c r="B16" i="9"/>
  <c r="C17" i="9" s="1"/>
  <c r="Y19" i="9"/>
  <c r="F17" i="9"/>
  <c r="E17" i="9" s="1"/>
  <c r="D18" i="9" s="1"/>
  <c r="M18" i="3"/>
  <c r="N19" i="3" s="1"/>
  <c r="G15" i="3"/>
  <c r="P18" i="3"/>
  <c r="O19" i="3" s="1"/>
  <c r="BK17" i="3"/>
  <c r="BL18" i="3" s="1"/>
  <c r="BK18" i="3" s="1"/>
  <c r="BL19" i="3" s="1"/>
  <c r="C16" i="6"/>
  <c r="D17" i="6" s="1"/>
  <c r="P15" i="6"/>
  <c r="O16" i="6" s="1"/>
  <c r="Q16" i="6" s="1"/>
  <c r="BN18" i="3"/>
  <c r="BM19" i="3" s="1"/>
  <c r="BO19" i="3" s="1"/>
  <c r="Q15" i="4"/>
  <c r="P15" i="4"/>
  <c r="O16" i="4" s="1"/>
  <c r="M14" i="4"/>
  <c r="N15" i="4" s="1"/>
  <c r="M15" i="4" s="1"/>
  <c r="N16" i="4" s="1"/>
  <c r="P13" i="5"/>
  <c r="O14" i="5" s="1"/>
  <c r="G15" i="5"/>
  <c r="C15" i="5" s="1"/>
  <c r="D16" i="5" s="1"/>
  <c r="G23" i="4"/>
  <c r="F23" i="4" s="1"/>
  <c r="E24" i="4" s="1"/>
  <c r="C22" i="4"/>
  <c r="D23" i="4" s="1"/>
  <c r="AQ16" i="3"/>
  <c r="AR17" i="3" s="1"/>
  <c r="AT17" i="3"/>
  <c r="AS18" i="3" s="1"/>
  <c r="AU18" i="3" s="1"/>
  <c r="AJ16" i="3"/>
  <c r="AI17" i="3" s="1"/>
  <c r="AK17" i="3" s="1"/>
  <c r="BA20" i="3"/>
  <c r="BB21" i="3" s="1"/>
  <c r="Z14" i="3"/>
  <c r="DM22" i="12" l="1"/>
  <c r="DH22" i="12" s="1"/>
  <c r="DI23" i="12" s="1"/>
  <c r="AZ19" i="12"/>
  <c r="BA20" i="12" s="1"/>
  <c r="DV22" i="12"/>
  <c r="DU23" i="12" s="1"/>
  <c r="DB23" i="12"/>
  <c r="DA24" i="12" s="1"/>
  <c r="CN26" i="12"/>
  <c r="CO27" i="12" s="1"/>
  <c r="CS27" i="12"/>
  <c r="CR27" i="12" s="1"/>
  <c r="CQ28" i="12" s="1"/>
  <c r="CI22" i="12"/>
  <c r="CD22" i="12" s="1"/>
  <c r="CE23" i="12" s="1"/>
  <c r="BE20" i="12"/>
  <c r="Q21" i="12"/>
  <c r="L21" i="12" s="1"/>
  <c r="M22" i="12" s="1"/>
  <c r="AT21" i="12"/>
  <c r="AS22" i="12" s="1"/>
  <c r="AU22" i="12" s="1"/>
  <c r="AP22" i="12" s="1"/>
  <c r="AQ23" i="12" s="1"/>
  <c r="AK22" i="12"/>
  <c r="AF22" i="12" s="1"/>
  <c r="AG23" i="12" s="1"/>
  <c r="BX17" i="12"/>
  <c r="BW18" i="12" s="1"/>
  <c r="BO23" i="12"/>
  <c r="BN23" i="12" s="1"/>
  <c r="BM24" i="12" s="1"/>
  <c r="Z16" i="12"/>
  <c r="Y17" i="12" s="1"/>
  <c r="B21" i="12"/>
  <c r="C22" i="12" s="1"/>
  <c r="G22" i="12"/>
  <c r="F22" i="12" s="1"/>
  <c r="E23" i="12" s="1"/>
  <c r="P16" i="11"/>
  <c r="O17" i="11" s="1"/>
  <c r="G18" i="11"/>
  <c r="U20" i="9"/>
  <c r="T19" i="9"/>
  <c r="AJ20" i="10"/>
  <c r="AE20" i="10" s="1"/>
  <c r="AF21" i="10" s="1"/>
  <c r="Y15" i="10"/>
  <c r="X16" i="10" s="1"/>
  <c r="P18" i="10"/>
  <c r="K18" i="10" s="1"/>
  <c r="L19" i="10" s="1"/>
  <c r="F16" i="10"/>
  <c r="B16" i="10" s="1"/>
  <c r="C17" i="10" s="1"/>
  <c r="O21" i="9"/>
  <c r="K21" i="9" s="1"/>
  <c r="L22" i="9" s="1"/>
  <c r="B17" i="9"/>
  <c r="C18" i="9" s="1"/>
  <c r="X19" i="9"/>
  <c r="W20" i="9" s="1"/>
  <c r="F18" i="9"/>
  <c r="E18" i="9" s="1"/>
  <c r="D19" i="9" s="1"/>
  <c r="C15" i="3"/>
  <c r="D16" i="3" s="1"/>
  <c r="F15" i="3"/>
  <c r="E16" i="3" s="1"/>
  <c r="Q19" i="3"/>
  <c r="M16" i="6"/>
  <c r="N17" i="6" s="1"/>
  <c r="F16" i="6"/>
  <c r="E17" i="6" s="1"/>
  <c r="G17" i="6" s="1"/>
  <c r="BK19" i="3"/>
  <c r="BL20" i="3" s="1"/>
  <c r="Q16" i="4"/>
  <c r="M16" i="4" s="1"/>
  <c r="N17" i="4" s="1"/>
  <c r="Q14" i="5"/>
  <c r="M14" i="5" s="1"/>
  <c r="N15" i="5" s="1"/>
  <c r="F15" i="5"/>
  <c r="E16" i="5" s="1"/>
  <c r="G24" i="4"/>
  <c r="F24" i="4" s="1"/>
  <c r="E25" i="4" s="1"/>
  <c r="C23" i="4"/>
  <c r="D24" i="4" s="1"/>
  <c r="C24" i="4" s="1"/>
  <c r="D25" i="4" s="1"/>
  <c r="AT18" i="3"/>
  <c r="AS19" i="3" s="1"/>
  <c r="AU19" i="3" s="1"/>
  <c r="AQ17" i="3"/>
  <c r="AR18" i="3" s="1"/>
  <c r="AJ17" i="3"/>
  <c r="AI18" i="3" s="1"/>
  <c r="AK18" i="3" s="1"/>
  <c r="AG16" i="3"/>
  <c r="AH17" i="3" s="1"/>
  <c r="BD20" i="3"/>
  <c r="BC21" i="3" s="1"/>
  <c r="BE21" i="3" s="1"/>
  <c r="W14" i="3"/>
  <c r="X15" i="3" s="1"/>
  <c r="Y15" i="3"/>
  <c r="AA15" i="3" s="1"/>
  <c r="AZ20" i="12" l="1"/>
  <c r="BA21" i="12" s="1"/>
  <c r="DL22" i="12"/>
  <c r="DK23" i="12" s="1"/>
  <c r="DW23" i="12"/>
  <c r="DR23" i="12" s="1"/>
  <c r="DS24" i="12" s="1"/>
  <c r="DC24" i="12"/>
  <c r="CX24" i="12" s="1"/>
  <c r="CY25" i="12" s="1"/>
  <c r="BD20" i="12"/>
  <c r="BC21" i="12" s="1"/>
  <c r="CN27" i="12"/>
  <c r="CO28" i="12" s="1"/>
  <c r="CS28" i="12"/>
  <c r="CR28" i="12" s="1"/>
  <c r="CQ29" i="12" s="1"/>
  <c r="CH22" i="12"/>
  <c r="CG23" i="12" s="1"/>
  <c r="BE21" i="12"/>
  <c r="AZ21" i="12" s="1"/>
  <c r="BA22" i="12" s="1"/>
  <c r="P21" i="12"/>
  <c r="O22" i="12" s="1"/>
  <c r="BJ23" i="12"/>
  <c r="BK24" i="12" s="1"/>
  <c r="AJ22" i="12"/>
  <c r="AI23" i="12" s="1"/>
  <c r="BY18" i="12"/>
  <c r="BT18" i="12" s="1"/>
  <c r="BU19" i="12" s="1"/>
  <c r="BO24" i="12"/>
  <c r="BN24" i="12" s="1"/>
  <c r="BM25" i="12" s="1"/>
  <c r="AT22" i="12"/>
  <c r="AS23" i="12" s="1"/>
  <c r="AA17" i="12"/>
  <c r="V17" i="12" s="1"/>
  <c r="W18" i="12" s="1"/>
  <c r="G23" i="12"/>
  <c r="F23" i="12" s="1"/>
  <c r="E24" i="12" s="1"/>
  <c r="B22" i="12"/>
  <c r="C23" i="12" s="1"/>
  <c r="B18" i="11"/>
  <c r="C19" i="11" s="1"/>
  <c r="F18" i="11"/>
  <c r="E19" i="11" s="1"/>
  <c r="Q17" i="11"/>
  <c r="L17" i="11" s="1"/>
  <c r="M18" i="11" s="1"/>
  <c r="AI20" i="10"/>
  <c r="AH21" i="10" s="1"/>
  <c r="Z16" i="10"/>
  <c r="V17" i="10" s="1"/>
  <c r="U17" i="10" s="1"/>
  <c r="E16" i="10"/>
  <c r="D17" i="10" s="1"/>
  <c r="O18" i="10"/>
  <c r="N19" i="10" s="1"/>
  <c r="N21" i="9"/>
  <c r="M22" i="9" s="1"/>
  <c r="B18" i="9"/>
  <c r="C19" i="9" s="1"/>
  <c r="Y20" i="9"/>
  <c r="F19" i="9"/>
  <c r="E19" i="9" s="1"/>
  <c r="D20" i="9" s="1"/>
  <c r="M19" i="3"/>
  <c r="N20" i="3" s="1"/>
  <c r="G16" i="3"/>
  <c r="P19" i="3"/>
  <c r="O20" i="3" s="1"/>
  <c r="C17" i="6"/>
  <c r="D18" i="6" s="1"/>
  <c r="P16" i="6"/>
  <c r="O17" i="6" s="1"/>
  <c r="Q17" i="6" s="1"/>
  <c r="BN19" i="3"/>
  <c r="BM20" i="3" s="1"/>
  <c r="BO20" i="3" s="1"/>
  <c r="P16" i="4"/>
  <c r="O17" i="4" s="1"/>
  <c r="P14" i="5"/>
  <c r="O15" i="5" s="1"/>
  <c r="G16" i="5"/>
  <c r="C16" i="5" s="1"/>
  <c r="D17" i="5" s="1"/>
  <c r="G25" i="4"/>
  <c r="F25" i="4" s="1"/>
  <c r="E26" i="4" s="1"/>
  <c r="AQ18" i="3"/>
  <c r="AR19" i="3" s="1"/>
  <c r="AT19" i="3"/>
  <c r="AS20" i="3" s="1"/>
  <c r="AU20" i="3" s="1"/>
  <c r="AG17" i="3"/>
  <c r="AH18" i="3" s="1"/>
  <c r="AJ18" i="3"/>
  <c r="AI19" i="3" s="1"/>
  <c r="AK19" i="3" s="1"/>
  <c r="BA21" i="3"/>
  <c r="BB22" i="3" s="1"/>
  <c r="Z15" i="3"/>
  <c r="DM23" i="12" l="1"/>
  <c r="DH23" i="12" s="1"/>
  <c r="DI24" i="12" s="1"/>
  <c r="DV23" i="12"/>
  <c r="DU24" i="12" s="1"/>
  <c r="DB24" i="12"/>
  <c r="DA25" i="12" s="1"/>
  <c r="CN28" i="12"/>
  <c r="CO29" i="12" s="1"/>
  <c r="CS29" i="12"/>
  <c r="CR29" i="12" s="1"/>
  <c r="CQ30" i="12" s="1"/>
  <c r="CI23" i="12"/>
  <c r="CD23" i="12" s="1"/>
  <c r="CE24" i="12" s="1"/>
  <c r="BD21" i="12"/>
  <c r="BC22" i="12" s="1"/>
  <c r="Q22" i="12"/>
  <c r="L22" i="12" s="1"/>
  <c r="M23" i="12" s="1"/>
  <c r="AK23" i="12"/>
  <c r="AF23" i="12" s="1"/>
  <c r="AG24" i="12" s="1"/>
  <c r="BX18" i="12"/>
  <c r="BW19" i="12" s="1"/>
  <c r="BO25" i="12"/>
  <c r="BN25" i="12" s="1"/>
  <c r="BM26" i="12" s="1"/>
  <c r="BJ24" i="12"/>
  <c r="BK25" i="12" s="1"/>
  <c r="AU23" i="12"/>
  <c r="AP23" i="12" s="1"/>
  <c r="AQ24" i="12" s="1"/>
  <c r="Z17" i="12"/>
  <c r="Y18" i="12" s="1"/>
  <c r="B23" i="12"/>
  <c r="C24" i="12" s="1"/>
  <c r="G24" i="12"/>
  <c r="F24" i="12" s="1"/>
  <c r="E25" i="12" s="1"/>
  <c r="P17" i="11"/>
  <c r="O18" i="11" s="1"/>
  <c r="G19" i="11"/>
  <c r="T20" i="9"/>
  <c r="U21" i="9" s="1"/>
  <c r="AJ21" i="10"/>
  <c r="AE21" i="10" s="1"/>
  <c r="AF22" i="10" s="1"/>
  <c r="Y16" i="10"/>
  <c r="X17" i="10" s="1"/>
  <c r="P19" i="10"/>
  <c r="K19" i="10" s="1"/>
  <c r="L20" i="10" s="1"/>
  <c r="F17" i="10"/>
  <c r="B17" i="10" s="1"/>
  <c r="C18" i="10" s="1"/>
  <c r="O22" i="9"/>
  <c r="K22" i="9" s="1"/>
  <c r="L23" i="9" s="1"/>
  <c r="B19" i="9"/>
  <c r="C20" i="9" s="1"/>
  <c r="X20" i="9"/>
  <c r="W21" i="9" s="1"/>
  <c r="F20" i="9"/>
  <c r="E20" i="9" s="1"/>
  <c r="D21" i="9" s="1"/>
  <c r="C16" i="3"/>
  <c r="D17" i="3" s="1"/>
  <c r="F16" i="3"/>
  <c r="E17" i="3" s="1"/>
  <c r="Q20" i="3"/>
  <c r="M17" i="6"/>
  <c r="N18" i="6" s="1"/>
  <c r="F17" i="6"/>
  <c r="E18" i="6" s="1"/>
  <c r="G18" i="6" s="1"/>
  <c r="BK20" i="3"/>
  <c r="BL21" i="3" s="1"/>
  <c r="Q17" i="4"/>
  <c r="M17" i="4" s="1"/>
  <c r="N18" i="4" s="1"/>
  <c r="Q15" i="5"/>
  <c r="M15" i="5" s="1"/>
  <c r="N16" i="5" s="1"/>
  <c r="F16" i="5"/>
  <c r="E17" i="5" s="1"/>
  <c r="G26" i="4"/>
  <c r="F26" i="4" s="1"/>
  <c r="E27" i="4" s="1"/>
  <c r="C25" i="4"/>
  <c r="D26" i="4" s="1"/>
  <c r="C26" i="4" s="1"/>
  <c r="D27" i="4" s="1"/>
  <c r="AT20" i="3"/>
  <c r="AS21" i="3" s="1"/>
  <c r="AU21" i="3" s="1"/>
  <c r="AQ19" i="3"/>
  <c r="AR20" i="3" s="1"/>
  <c r="AJ19" i="3"/>
  <c r="AI20" i="3" s="1"/>
  <c r="AK20" i="3" s="1"/>
  <c r="AG18" i="3"/>
  <c r="AH19" i="3" s="1"/>
  <c r="AG19" i="3" s="1"/>
  <c r="AH20" i="3" s="1"/>
  <c r="BD21" i="3"/>
  <c r="BC22" i="3" s="1"/>
  <c r="BE22" i="3" s="1"/>
  <c r="W15" i="3"/>
  <c r="X16" i="3" s="1"/>
  <c r="Y16" i="3"/>
  <c r="AA16" i="3" s="1"/>
  <c r="DL23" i="12" l="1"/>
  <c r="DK24" i="12" s="1"/>
  <c r="DW24" i="12"/>
  <c r="DR24" i="12" s="1"/>
  <c r="DS25" i="12" s="1"/>
  <c r="DC25" i="12"/>
  <c r="CX25" i="12" s="1"/>
  <c r="CY26" i="12" s="1"/>
  <c r="CN29" i="12"/>
  <c r="CO30" i="12" s="1"/>
  <c r="CS30" i="12"/>
  <c r="CR30" i="12" s="1"/>
  <c r="CQ31" i="12" s="1"/>
  <c r="CH23" i="12"/>
  <c r="CG24" i="12" s="1"/>
  <c r="BE22" i="12"/>
  <c r="AZ22" i="12" s="1"/>
  <c r="BA23" i="12" s="1"/>
  <c r="P22" i="12"/>
  <c r="O23" i="12" s="1"/>
  <c r="AJ23" i="12"/>
  <c r="AI24" i="12" s="1"/>
  <c r="BY19" i="12"/>
  <c r="BT19" i="12" s="1"/>
  <c r="BU20" i="12" s="1"/>
  <c r="BO26" i="12"/>
  <c r="BN26" i="12" s="1"/>
  <c r="BM27" i="12" s="1"/>
  <c r="BJ25" i="12"/>
  <c r="BK26" i="12" s="1"/>
  <c r="AT23" i="12"/>
  <c r="AS24" i="12" s="1"/>
  <c r="AA18" i="12"/>
  <c r="V18" i="12" s="1"/>
  <c r="W19" i="12" s="1"/>
  <c r="B24" i="12"/>
  <c r="C25" i="12" s="1"/>
  <c r="G25" i="12"/>
  <c r="F25" i="12" s="1"/>
  <c r="E26" i="12" s="1"/>
  <c r="B19" i="11"/>
  <c r="C20" i="11" s="1"/>
  <c r="F19" i="11"/>
  <c r="E20" i="11" s="1"/>
  <c r="Q18" i="11"/>
  <c r="L18" i="11" s="1"/>
  <c r="M19" i="11" s="1"/>
  <c r="AI21" i="10"/>
  <c r="AH22" i="10" s="1"/>
  <c r="Z17" i="10"/>
  <c r="V18" i="10" s="1"/>
  <c r="U18" i="10" s="1"/>
  <c r="E17" i="10"/>
  <c r="D18" i="10" s="1"/>
  <c r="O19" i="10"/>
  <c r="N20" i="10" s="1"/>
  <c r="N22" i="9"/>
  <c r="M23" i="9" s="1"/>
  <c r="O23" i="9" s="1"/>
  <c r="K23" i="9" s="1"/>
  <c r="L24" i="9" s="1"/>
  <c r="B20" i="9"/>
  <c r="C21" i="9" s="1"/>
  <c r="Y21" i="9"/>
  <c r="T21" i="9" s="1"/>
  <c r="F21" i="9"/>
  <c r="E21" i="9" s="1"/>
  <c r="D22" i="9" s="1"/>
  <c r="M20" i="3"/>
  <c r="N21" i="3" s="1"/>
  <c r="G17" i="3"/>
  <c r="P20" i="3"/>
  <c r="O21" i="3" s="1"/>
  <c r="C18" i="6"/>
  <c r="D19" i="6" s="1"/>
  <c r="P17" i="6"/>
  <c r="O18" i="6" s="1"/>
  <c r="Q18" i="6" s="1"/>
  <c r="AQ20" i="3"/>
  <c r="AR21" i="3" s="1"/>
  <c r="BN20" i="3"/>
  <c r="BM21" i="3" s="1"/>
  <c r="BO21" i="3" s="1"/>
  <c r="P17" i="4"/>
  <c r="O18" i="4" s="1"/>
  <c r="P15" i="5"/>
  <c r="O16" i="5" s="1"/>
  <c r="G17" i="5"/>
  <c r="C17" i="5" s="1"/>
  <c r="D18" i="5" s="1"/>
  <c r="G27" i="4"/>
  <c r="F27" i="4" s="1"/>
  <c r="E28" i="4" s="1"/>
  <c r="AT21" i="3"/>
  <c r="AS22" i="3" s="1"/>
  <c r="AU22" i="3" s="1"/>
  <c r="AG20" i="3"/>
  <c r="AH21" i="3" s="1"/>
  <c r="BA22" i="3"/>
  <c r="BB23" i="3" s="1"/>
  <c r="Z16" i="3"/>
  <c r="DM24" i="12" l="1"/>
  <c r="DH24" i="12" s="1"/>
  <c r="DI25" i="12" s="1"/>
  <c r="BJ26" i="12"/>
  <c r="BK27" i="12" s="1"/>
  <c r="DV24" i="12"/>
  <c r="DU25" i="12" s="1"/>
  <c r="DB25" i="12"/>
  <c r="DA26" i="12" s="1"/>
  <c r="CN30" i="12"/>
  <c r="CO31" i="12" s="1"/>
  <c r="CS31" i="12"/>
  <c r="CR31" i="12" s="1"/>
  <c r="CQ32" i="12" s="1"/>
  <c r="CI24" i="12"/>
  <c r="CD24" i="12" s="1"/>
  <c r="CE25" i="12" s="1"/>
  <c r="BD22" i="12"/>
  <c r="BC23" i="12" s="1"/>
  <c r="Q23" i="12"/>
  <c r="L23" i="12" s="1"/>
  <c r="M24" i="12" s="1"/>
  <c r="AK24" i="12"/>
  <c r="AF24" i="12" s="1"/>
  <c r="AG25" i="12" s="1"/>
  <c r="BX19" i="12"/>
  <c r="BW20" i="12" s="1"/>
  <c r="BO27" i="12"/>
  <c r="BN27" i="12" s="1"/>
  <c r="BM28" i="12" s="1"/>
  <c r="AU24" i="12"/>
  <c r="AP24" i="12" s="1"/>
  <c r="AQ25" i="12" s="1"/>
  <c r="Z18" i="12"/>
  <c r="Y19" i="12" s="1"/>
  <c r="G26" i="12"/>
  <c r="F26" i="12" s="1"/>
  <c r="E27" i="12" s="1"/>
  <c r="B25" i="12"/>
  <c r="C26" i="12" s="1"/>
  <c r="P18" i="11"/>
  <c r="O19" i="11" s="1"/>
  <c r="G20" i="11"/>
  <c r="U22" i="9"/>
  <c r="AJ22" i="10"/>
  <c r="AE22" i="10" s="1"/>
  <c r="AF23" i="10" s="1"/>
  <c r="Y17" i="10"/>
  <c r="X18" i="10" s="1"/>
  <c r="P20" i="10"/>
  <c r="K20" i="10" s="1"/>
  <c r="L21" i="10" s="1"/>
  <c r="F18" i="10"/>
  <c r="B18" i="10" s="1"/>
  <c r="C19" i="10" s="1"/>
  <c r="N23" i="9"/>
  <c r="M24" i="9" s="1"/>
  <c r="O24" i="9" s="1"/>
  <c r="K24" i="9" s="1"/>
  <c r="L25" i="9" s="1"/>
  <c r="B21" i="9"/>
  <c r="C22" i="9" s="1"/>
  <c r="X21" i="9"/>
  <c r="W22" i="9" s="1"/>
  <c r="F22" i="9"/>
  <c r="E22" i="9" s="1"/>
  <c r="D23" i="9" s="1"/>
  <c r="C17" i="3"/>
  <c r="D18" i="3" s="1"/>
  <c r="F17" i="3"/>
  <c r="E18" i="3" s="1"/>
  <c r="Q21" i="3"/>
  <c r="M18" i="6"/>
  <c r="N19" i="6" s="1"/>
  <c r="F18" i="6"/>
  <c r="E19" i="6" s="1"/>
  <c r="G19" i="6" s="1"/>
  <c r="BK21" i="3"/>
  <c r="BL22" i="3" s="1"/>
  <c r="Q18" i="4"/>
  <c r="M18" i="4" s="1"/>
  <c r="N19" i="4" s="1"/>
  <c r="P16" i="5"/>
  <c r="O17" i="5" s="1"/>
  <c r="Q16" i="5"/>
  <c r="M16" i="5" s="1"/>
  <c r="N17" i="5" s="1"/>
  <c r="F17" i="5"/>
  <c r="E18" i="5" s="1"/>
  <c r="G28" i="4"/>
  <c r="F28" i="4" s="1"/>
  <c r="E29" i="4" s="1"/>
  <c r="C27" i="4"/>
  <c r="D28" i="4" s="1"/>
  <c r="AT22" i="3"/>
  <c r="AS23" i="3" s="1"/>
  <c r="AU23" i="3" s="1"/>
  <c r="AQ21" i="3"/>
  <c r="AR22" i="3" s="1"/>
  <c r="AJ20" i="3"/>
  <c r="AI21" i="3" s="1"/>
  <c r="AK21" i="3" s="1"/>
  <c r="BD22" i="3"/>
  <c r="BC23" i="3" s="1"/>
  <c r="BE23" i="3" s="1"/>
  <c r="W16" i="3"/>
  <c r="X17" i="3" s="1"/>
  <c r="Y17" i="3"/>
  <c r="AA17" i="3" s="1"/>
  <c r="DL24" i="12" l="1"/>
  <c r="DK25" i="12" s="1"/>
  <c r="DW25" i="12"/>
  <c r="DR25" i="12" s="1"/>
  <c r="DS26" i="12" s="1"/>
  <c r="DC26" i="12"/>
  <c r="CX26" i="12" s="1"/>
  <c r="CY27" i="12" s="1"/>
  <c r="CN31" i="12"/>
  <c r="CO32" i="12" s="1"/>
  <c r="CS32" i="12"/>
  <c r="CR32" i="12" s="1"/>
  <c r="CQ33" i="12" s="1"/>
  <c r="CH24" i="12"/>
  <c r="CG25" i="12" s="1"/>
  <c r="BE23" i="12"/>
  <c r="AZ23" i="12" s="1"/>
  <c r="BA24" i="12" s="1"/>
  <c r="P23" i="12"/>
  <c r="O24" i="12" s="1"/>
  <c r="BJ27" i="12"/>
  <c r="BK28" i="12" s="1"/>
  <c r="AJ24" i="12"/>
  <c r="AI25" i="12" s="1"/>
  <c r="BY20" i="12"/>
  <c r="BT20" i="12" s="1"/>
  <c r="BU21" i="12" s="1"/>
  <c r="BO28" i="12"/>
  <c r="BN28" i="12" s="1"/>
  <c r="BM29" i="12" s="1"/>
  <c r="AT24" i="12"/>
  <c r="AS25" i="12" s="1"/>
  <c r="AA19" i="12"/>
  <c r="V19" i="12" s="1"/>
  <c r="W20" i="12" s="1"/>
  <c r="B26" i="12"/>
  <c r="C27" i="12" s="1"/>
  <c r="G27" i="12"/>
  <c r="F27" i="12" s="1"/>
  <c r="E28" i="12" s="1"/>
  <c r="B20" i="11"/>
  <c r="C21" i="11" s="1"/>
  <c r="F20" i="11"/>
  <c r="E21" i="11" s="1"/>
  <c r="Q19" i="11"/>
  <c r="L19" i="11" s="1"/>
  <c r="M20" i="11" s="1"/>
  <c r="AI22" i="10"/>
  <c r="AH23" i="10" s="1"/>
  <c r="Z18" i="10"/>
  <c r="V19" i="10" s="1"/>
  <c r="U19" i="10" s="1"/>
  <c r="E18" i="10"/>
  <c r="D19" i="10" s="1"/>
  <c r="F19" i="10" s="1"/>
  <c r="B19" i="10" s="1"/>
  <c r="C20" i="10" s="1"/>
  <c r="O20" i="10"/>
  <c r="N24" i="9"/>
  <c r="M25" i="9" s="1"/>
  <c r="B22" i="9"/>
  <c r="C23" i="9" s="1"/>
  <c r="Y22" i="9"/>
  <c r="T22" i="9" s="1"/>
  <c r="F23" i="9"/>
  <c r="E23" i="9" s="1"/>
  <c r="D24" i="9" s="1"/>
  <c r="M21" i="3"/>
  <c r="N22" i="3" s="1"/>
  <c r="G18" i="3"/>
  <c r="C18" i="3" s="1"/>
  <c r="P21" i="3"/>
  <c r="O22" i="3" s="1"/>
  <c r="C19" i="6"/>
  <c r="D20" i="6" s="1"/>
  <c r="P18" i="6"/>
  <c r="O19" i="6" s="1"/>
  <c r="Q19" i="6" s="1"/>
  <c r="BN21" i="3"/>
  <c r="BM22" i="3" s="1"/>
  <c r="BO22" i="3" s="1"/>
  <c r="P18" i="4"/>
  <c r="O19" i="4" s="1"/>
  <c r="Q17" i="5"/>
  <c r="P17" i="5" s="1"/>
  <c r="O18" i="5" s="1"/>
  <c r="G18" i="5"/>
  <c r="C18" i="5" s="1"/>
  <c r="D19" i="5" s="1"/>
  <c r="G29" i="4"/>
  <c r="F29" i="4" s="1"/>
  <c r="E30" i="4" s="1"/>
  <c r="C28" i="4"/>
  <c r="D29" i="4" s="1"/>
  <c r="AQ22" i="3"/>
  <c r="AR23" i="3" s="1"/>
  <c r="AT23" i="3"/>
  <c r="AS24" i="3" s="1"/>
  <c r="AU24" i="3" s="1"/>
  <c r="AG21" i="3"/>
  <c r="AH22" i="3" s="1"/>
  <c r="AJ21" i="3"/>
  <c r="AI22" i="3" s="1"/>
  <c r="AK22" i="3" s="1"/>
  <c r="BA23" i="3"/>
  <c r="BB24" i="3" s="1"/>
  <c r="Z17" i="3"/>
  <c r="Y18" i="3" s="1"/>
  <c r="AA18" i="3" s="1"/>
  <c r="DM25" i="12" l="1"/>
  <c r="DH25" i="12" s="1"/>
  <c r="DI26" i="12" s="1"/>
  <c r="DV25" i="12"/>
  <c r="DU26" i="12" s="1"/>
  <c r="DB26" i="12"/>
  <c r="DA27" i="12" s="1"/>
  <c r="CS33" i="12"/>
  <c r="CR33" i="12" s="1"/>
  <c r="CQ34" i="12" s="1"/>
  <c r="CN32" i="12"/>
  <c r="CO33" i="12" s="1"/>
  <c r="CI25" i="12"/>
  <c r="CD25" i="12" s="1"/>
  <c r="CE26" i="12" s="1"/>
  <c r="BD23" i="12"/>
  <c r="BC24" i="12" s="1"/>
  <c r="Q24" i="12"/>
  <c r="L24" i="12" s="1"/>
  <c r="M25" i="12" s="1"/>
  <c r="BJ28" i="12"/>
  <c r="BK29" i="12" s="1"/>
  <c r="AK25" i="12"/>
  <c r="AF25" i="12" s="1"/>
  <c r="AG26" i="12" s="1"/>
  <c r="BX20" i="12"/>
  <c r="BW21" i="12" s="1"/>
  <c r="BO29" i="12"/>
  <c r="BN29" i="12" s="1"/>
  <c r="BM30" i="12" s="1"/>
  <c r="AU25" i="12"/>
  <c r="AP25" i="12" s="1"/>
  <c r="AQ26" i="12" s="1"/>
  <c r="Z19" i="12"/>
  <c r="Y20" i="12" s="1"/>
  <c r="B27" i="12"/>
  <c r="C28" i="12" s="1"/>
  <c r="G28" i="12"/>
  <c r="F28" i="12" s="1"/>
  <c r="E29" i="12" s="1"/>
  <c r="P19" i="11"/>
  <c r="O20" i="11" s="1"/>
  <c r="G21" i="11"/>
  <c r="U23" i="9"/>
  <c r="AJ23" i="10"/>
  <c r="AE23" i="10" s="1"/>
  <c r="AF24" i="10" s="1"/>
  <c r="N21" i="10"/>
  <c r="P21" i="10" s="1"/>
  <c r="Y18" i="10"/>
  <c r="X19" i="10" s="1"/>
  <c r="E19" i="10"/>
  <c r="D20" i="10" s="1"/>
  <c r="B23" i="9"/>
  <c r="C24" i="9" s="1"/>
  <c r="O25" i="9"/>
  <c r="K25" i="9" s="1"/>
  <c r="L26" i="9" s="1"/>
  <c r="X22" i="9"/>
  <c r="W23" i="9" s="1"/>
  <c r="F24" i="9"/>
  <c r="E24" i="9" s="1"/>
  <c r="D25" i="9" s="1"/>
  <c r="D19" i="3"/>
  <c r="F18" i="3"/>
  <c r="E19" i="3" s="1"/>
  <c r="Q22" i="3"/>
  <c r="M22" i="3" s="1"/>
  <c r="M19" i="6"/>
  <c r="N20" i="6" s="1"/>
  <c r="F19" i="6"/>
  <c r="E20" i="6" s="1"/>
  <c r="G20" i="6" s="1"/>
  <c r="BK22" i="3"/>
  <c r="BL23" i="3" s="1"/>
  <c r="P19" i="4"/>
  <c r="O20" i="4" s="1"/>
  <c r="Q19" i="4"/>
  <c r="M19" i="4" s="1"/>
  <c r="N20" i="4" s="1"/>
  <c r="Q18" i="5"/>
  <c r="P18" i="5" s="1"/>
  <c r="O19" i="5" s="1"/>
  <c r="M17" i="5"/>
  <c r="N18" i="5" s="1"/>
  <c r="F18" i="5"/>
  <c r="E19" i="5" s="1"/>
  <c r="G19" i="5" s="1"/>
  <c r="F19" i="5" s="1"/>
  <c r="E20" i="5" s="1"/>
  <c r="G30" i="4"/>
  <c r="F30" i="4" s="1"/>
  <c r="E31" i="4" s="1"/>
  <c r="C29" i="4"/>
  <c r="D30" i="4" s="1"/>
  <c r="AT24" i="3"/>
  <c r="AS25" i="3" s="1"/>
  <c r="AU25" i="3" s="1"/>
  <c r="AQ23" i="3"/>
  <c r="AR24" i="3" s="1"/>
  <c r="AJ22" i="3"/>
  <c r="AI23" i="3" s="1"/>
  <c r="AK23" i="3" s="1"/>
  <c r="BD23" i="3"/>
  <c r="BC24" i="3" s="1"/>
  <c r="BE24" i="3" s="1"/>
  <c r="W17" i="3"/>
  <c r="X18" i="3" s="1"/>
  <c r="Z18" i="3"/>
  <c r="DL25" i="12" l="1"/>
  <c r="DK26" i="12" s="1"/>
  <c r="DW26" i="12"/>
  <c r="DR26" i="12" s="1"/>
  <c r="DS27" i="12" s="1"/>
  <c r="CN33" i="12"/>
  <c r="CO34" i="12" s="1"/>
  <c r="DC27" i="12"/>
  <c r="CX27" i="12" s="1"/>
  <c r="CY28" i="12" s="1"/>
  <c r="CS34" i="12"/>
  <c r="CR34" i="12" s="1"/>
  <c r="CQ35" i="12" s="1"/>
  <c r="CH25" i="12"/>
  <c r="CG26" i="12" s="1"/>
  <c r="BE24" i="12"/>
  <c r="AZ24" i="12" s="1"/>
  <c r="BA25" i="12" s="1"/>
  <c r="P24" i="12"/>
  <c r="O25" i="12" s="1"/>
  <c r="AJ25" i="12"/>
  <c r="AI26" i="12" s="1"/>
  <c r="BY21" i="12"/>
  <c r="BT21" i="12" s="1"/>
  <c r="BU22" i="12" s="1"/>
  <c r="BO30" i="12"/>
  <c r="BN30" i="12" s="1"/>
  <c r="BM31" i="12" s="1"/>
  <c r="BJ29" i="12"/>
  <c r="BK30" i="12" s="1"/>
  <c r="AT25" i="12"/>
  <c r="AS26" i="12" s="1"/>
  <c r="AA20" i="12"/>
  <c r="V20" i="12" s="1"/>
  <c r="W21" i="12" s="1"/>
  <c r="G29" i="12"/>
  <c r="F29" i="12" s="1"/>
  <c r="E30" i="12" s="1"/>
  <c r="B28" i="12"/>
  <c r="C29" i="12" s="1"/>
  <c r="B21" i="11"/>
  <c r="C22" i="11" s="1"/>
  <c r="F21" i="11"/>
  <c r="E22" i="11" s="1"/>
  <c r="Q20" i="11"/>
  <c r="L20" i="11" s="1"/>
  <c r="M21" i="11" s="1"/>
  <c r="AI23" i="10"/>
  <c r="AH24" i="10" s="1"/>
  <c r="O21" i="10"/>
  <c r="K21" i="10"/>
  <c r="L22" i="10" s="1"/>
  <c r="Z19" i="10"/>
  <c r="V20" i="10" s="1"/>
  <c r="U20" i="10" s="1"/>
  <c r="F20" i="10"/>
  <c r="B20" i="10" s="1"/>
  <c r="C21" i="10" s="1"/>
  <c r="N25" i="9"/>
  <c r="M26" i="9" s="1"/>
  <c r="B24" i="9"/>
  <c r="C25" i="9" s="1"/>
  <c r="Y23" i="9"/>
  <c r="F25" i="9"/>
  <c r="E25" i="9" s="1"/>
  <c r="D26" i="9" s="1"/>
  <c r="N23" i="3"/>
  <c r="G19" i="3"/>
  <c r="P22" i="3"/>
  <c r="O23" i="3" s="1"/>
  <c r="P19" i="6"/>
  <c r="O20" i="6" s="1"/>
  <c r="Q20" i="6" s="1"/>
  <c r="C20" i="6"/>
  <c r="D21" i="6" s="1"/>
  <c r="BN22" i="3"/>
  <c r="BM23" i="3" s="1"/>
  <c r="BO23" i="3" s="1"/>
  <c r="Q20" i="4"/>
  <c r="P20" i="4" s="1"/>
  <c r="O21" i="4" s="1"/>
  <c r="Q19" i="5"/>
  <c r="P19" i="5" s="1"/>
  <c r="O20" i="5" s="1"/>
  <c r="M18" i="5"/>
  <c r="N19" i="5" s="1"/>
  <c r="C19" i="5"/>
  <c r="D20" i="5" s="1"/>
  <c r="G20" i="5"/>
  <c r="F20" i="5" s="1"/>
  <c r="E21" i="5" s="1"/>
  <c r="C30" i="4"/>
  <c r="D31" i="4" s="1"/>
  <c r="G31" i="4"/>
  <c r="F31" i="4" s="1"/>
  <c r="E32" i="4" s="1"/>
  <c r="AT25" i="3"/>
  <c r="AS26" i="3" s="1"/>
  <c r="AU26" i="3" s="1"/>
  <c r="AQ24" i="3"/>
  <c r="AR25" i="3" s="1"/>
  <c r="AJ23" i="3"/>
  <c r="AI24" i="3" s="1"/>
  <c r="AK24" i="3" s="1"/>
  <c r="AG22" i="3"/>
  <c r="AH23" i="3" s="1"/>
  <c r="AG23" i="3" s="1"/>
  <c r="AH24" i="3" s="1"/>
  <c r="BA24" i="3"/>
  <c r="BB25" i="3" s="1"/>
  <c r="W18" i="3"/>
  <c r="X19" i="3" s="1"/>
  <c r="Y19" i="3"/>
  <c r="AA19" i="3" s="1"/>
  <c r="DM26" i="12" l="1"/>
  <c r="DH26" i="12" s="1"/>
  <c r="DI27" i="12" s="1"/>
  <c r="DV26" i="12"/>
  <c r="DU27" i="12" s="1"/>
  <c r="DB27" i="12"/>
  <c r="DA28" i="12" s="1"/>
  <c r="CS35" i="12"/>
  <c r="CR35" i="12" s="1"/>
  <c r="CQ36" i="12" s="1"/>
  <c r="CN34" i="12"/>
  <c r="CO35" i="12" s="1"/>
  <c r="CN35" i="12" s="1"/>
  <c r="CO36" i="12" s="1"/>
  <c r="CI26" i="12"/>
  <c r="CD26" i="12" s="1"/>
  <c r="CE27" i="12" s="1"/>
  <c r="BD24" i="12"/>
  <c r="BC25" i="12" s="1"/>
  <c r="Q25" i="12"/>
  <c r="L25" i="12" s="1"/>
  <c r="M26" i="12" s="1"/>
  <c r="BJ30" i="12"/>
  <c r="BK31" i="12" s="1"/>
  <c r="AK26" i="12"/>
  <c r="AF26" i="12" s="1"/>
  <c r="AG27" i="12" s="1"/>
  <c r="BX21" i="12"/>
  <c r="BW22" i="12" s="1"/>
  <c r="BO31" i="12"/>
  <c r="BN31" i="12" s="1"/>
  <c r="BM32" i="12" s="1"/>
  <c r="AU26" i="12"/>
  <c r="AP26" i="12" s="1"/>
  <c r="AQ27" i="12" s="1"/>
  <c r="Z20" i="12"/>
  <c r="Y21" i="12" s="1"/>
  <c r="B29" i="12"/>
  <c r="C30" i="12" s="1"/>
  <c r="G30" i="12"/>
  <c r="P20" i="11"/>
  <c r="O21" i="11" s="1"/>
  <c r="G22" i="11"/>
  <c r="T23" i="9"/>
  <c r="U24" i="9" s="1"/>
  <c r="AJ24" i="10"/>
  <c r="AE24" i="10" s="1"/>
  <c r="AF25" i="10" s="1"/>
  <c r="N22" i="10"/>
  <c r="P22" i="10" s="1"/>
  <c r="Y19" i="10"/>
  <c r="X20" i="10" s="1"/>
  <c r="E20" i="10"/>
  <c r="D21" i="10" s="1"/>
  <c r="B25" i="9"/>
  <c r="C26" i="9" s="1"/>
  <c r="O26" i="9"/>
  <c r="K26" i="9" s="1"/>
  <c r="L27" i="9" s="1"/>
  <c r="X23" i="9"/>
  <c r="W24" i="9" s="1"/>
  <c r="F26" i="9"/>
  <c r="E26" i="9" s="1"/>
  <c r="D27" i="9" s="1"/>
  <c r="F27" i="9" s="1"/>
  <c r="E27" i="9" s="1"/>
  <c r="D28" i="9" s="1"/>
  <c r="F28" i="9" s="1"/>
  <c r="C19" i="3"/>
  <c r="D20" i="3" s="1"/>
  <c r="F19" i="3"/>
  <c r="E20" i="3" s="1"/>
  <c r="Q23" i="3"/>
  <c r="M23" i="3" s="1"/>
  <c r="F20" i="6"/>
  <c r="E21" i="6" s="1"/>
  <c r="G21" i="6" s="1"/>
  <c r="M20" i="6"/>
  <c r="N21" i="6" s="1"/>
  <c r="BK23" i="3"/>
  <c r="BL24" i="3" s="1"/>
  <c r="Q21" i="4"/>
  <c r="P21" i="4" s="1"/>
  <c r="O22" i="4" s="1"/>
  <c r="M20" i="4"/>
  <c r="N21" i="4" s="1"/>
  <c r="Q20" i="5"/>
  <c r="P20" i="5" s="1"/>
  <c r="O21" i="5" s="1"/>
  <c r="M19" i="5"/>
  <c r="N20" i="5" s="1"/>
  <c r="C20" i="5"/>
  <c r="D21" i="5" s="1"/>
  <c r="G21" i="5"/>
  <c r="F21" i="5" s="1"/>
  <c r="E22" i="5" s="1"/>
  <c r="G32" i="4"/>
  <c r="F32" i="4" s="1"/>
  <c r="E33" i="4" s="1"/>
  <c r="C31" i="4"/>
  <c r="D32" i="4" s="1"/>
  <c r="AT26" i="3"/>
  <c r="AS27" i="3" s="1"/>
  <c r="AU27" i="3" s="1"/>
  <c r="AQ25" i="3"/>
  <c r="AR26" i="3" s="1"/>
  <c r="AG24" i="3"/>
  <c r="AH25" i="3" s="1"/>
  <c r="BD24" i="3"/>
  <c r="BC25" i="3" s="1"/>
  <c r="BE25" i="3" s="1"/>
  <c r="Z19" i="3"/>
  <c r="DL26" i="12" l="1"/>
  <c r="DK27" i="12" s="1"/>
  <c r="DW27" i="12"/>
  <c r="DR27" i="12" s="1"/>
  <c r="DS28" i="12" s="1"/>
  <c r="DC28" i="12"/>
  <c r="CX28" i="12" s="1"/>
  <c r="CY29" i="12" s="1"/>
  <c r="CS36" i="12"/>
  <c r="CR36" i="12" s="1"/>
  <c r="CQ37" i="12" s="1"/>
  <c r="CH26" i="12"/>
  <c r="CG27" i="12" s="1"/>
  <c r="BE25" i="12"/>
  <c r="AZ25" i="12" s="1"/>
  <c r="BA26" i="12" s="1"/>
  <c r="P25" i="12"/>
  <c r="O26" i="12" s="1"/>
  <c r="BJ31" i="12"/>
  <c r="BK32" i="12" s="1"/>
  <c r="AJ26" i="12"/>
  <c r="AI27" i="12" s="1"/>
  <c r="BY22" i="12"/>
  <c r="BT22" i="12" s="1"/>
  <c r="BU23" i="12" s="1"/>
  <c r="BO32" i="12"/>
  <c r="BN32" i="12" s="1"/>
  <c r="BM33" i="12" s="1"/>
  <c r="AT26" i="12"/>
  <c r="AS27" i="12" s="1"/>
  <c r="AA21" i="12"/>
  <c r="V21" i="12" s="1"/>
  <c r="W22" i="12" s="1"/>
  <c r="B30" i="12"/>
  <c r="C31" i="12" s="1"/>
  <c r="F30" i="12"/>
  <c r="E31" i="12" s="1"/>
  <c r="B22" i="11"/>
  <c r="C23" i="11" s="1"/>
  <c r="F22" i="11"/>
  <c r="E23" i="11" s="1"/>
  <c r="Q21" i="11"/>
  <c r="L21" i="11" s="1"/>
  <c r="M22" i="11" s="1"/>
  <c r="AI24" i="10"/>
  <c r="AH25" i="10" s="1"/>
  <c r="O22" i="10"/>
  <c r="N23" i="10" s="1"/>
  <c r="P23" i="10" s="1"/>
  <c r="O23" i="10" s="1"/>
  <c r="N24" i="10" s="1"/>
  <c r="P24" i="10" s="1"/>
  <c r="O24" i="10" s="1"/>
  <c r="N25" i="10" s="1"/>
  <c r="P25" i="10" s="1"/>
  <c r="O25" i="10" s="1"/>
  <c r="N26" i="10" s="1"/>
  <c r="K22" i="10"/>
  <c r="L23" i="10" s="1"/>
  <c r="Z20" i="10"/>
  <c r="V21" i="10" s="1"/>
  <c r="U21" i="10" s="1"/>
  <c r="F21" i="10"/>
  <c r="B21" i="10" s="1"/>
  <c r="C22" i="10" s="1"/>
  <c r="N26" i="9"/>
  <c r="M27" i="9" s="1"/>
  <c r="B26" i="9"/>
  <c r="C27" i="9" s="1"/>
  <c r="B27" i="9" s="1"/>
  <c r="Y24" i="9"/>
  <c r="E28" i="9"/>
  <c r="D29" i="9" s="1"/>
  <c r="F29" i="9" s="1"/>
  <c r="N24" i="3"/>
  <c r="G20" i="3"/>
  <c r="P23" i="3"/>
  <c r="O24" i="3" s="1"/>
  <c r="P20" i="6"/>
  <c r="O21" i="6" s="1"/>
  <c r="Q21" i="6" s="1"/>
  <c r="C21" i="6"/>
  <c r="D22" i="6" s="1"/>
  <c r="BN23" i="3"/>
  <c r="BM24" i="3" s="1"/>
  <c r="BO24" i="3" s="1"/>
  <c r="Q22" i="4"/>
  <c r="P22" i="4" s="1"/>
  <c r="O23" i="4" s="1"/>
  <c r="M21" i="4"/>
  <c r="N22" i="4" s="1"/>
  <c r="Q21" i="5"/>
  <c r="P21" i="5" s="1"/>
  <c r="O22" i="5" s="1"/>
  <c r="M20" i="5"/>
  <c r="N21" i="5" s="1"/>
  <c r="G22" i="5"/>
  <c r="F22" i="5" s="1"/>
  <c r="E23" i="5" s="1"/>
  <c r="C21" i="5"/>
  <c r="D22" i="5" s="1"/>
  <c r="C32" i="4"/>
  <c r="D33" i="4" s="1"/>
  <c r="G33" i="4"/>
  <c r="F33" i="4" s="1"/>
  <c r="E34" i="4" s="1"/>
  <c r="AT27" i="3"/>
  <c r="AS28" i="3" s="1"/>
  <c r="AU28" i="3" s="1"/>
  <c r="AQ26" i="3"/>
  <c r="AR27" i="3" s="1"/>
  <c r="AJ24" i="3"/>
  <c r="AI25" i="3" s="1"/>
  <c r="AK25" i="3" s="1"/>
  <c r="BA25" i="3"/>
  <c r="BB26" i="3" s="1"/>
  <c r="W19" i="3"/>
  <c r="X20" i="3" s="1"/>
  <c r="Y20" i="3"/>
  <c r="AA20" i="3" s="1"/>
  <c r="DM27" i="12" l="1"/>
  <c r="DH27" i="12" s="1"/>
  <c r="DI28" i="12" s="1"/>
  <c r="DV27" i="12"/>
  <c r="DU28" i="12" s="1"/>
  <c r="DB28" i="12"/>
  <c r="DA29" i="12" s="1"/>
  <c r="CN36" i="12"/>
  <c r="CO37" i="12" s="1"/>
  <c r="CS37" i="12"/>
  <c r="CR37" i="12" s="1"/>
  <c r="CQ38" i="12" s="1"/>
  <c r="CI27" i="12"/>
  <c r="CD27" i="12" s="1"/>
  <c r="CE28" i="12" s="1"/>
  <c r="BD25" i="12"/>
  <c r="BC26" i="12" s="1"/>
  <c r="Q26" i="12"/>
  <c r="L26" i="12" s="1"/>
  <c r="M27" i="12" s="1"/>
  <c r="BX22" i="12"/>
  <c r="BW23" i="12" s="1"/>
  <c r="BY23" i="12" s="1"/>
  <c r="BX23" i="12" s="1"/>
  <c r="BW24" i="12" s="1"/>
  <c r="AK27" i="12"/>
  <c r="AF27" i="12" s="1"/>
  <c r="AG28" i="12" s="1"/>
  <c r="BO33" i="12"/>
  <c r="BN33" i="12" s="1"/>
  <c r="BM34" i="12" s="1"/>
  <c r="BJ32" i="12"/>
  <c r="BK33" i="12" s="1"/>
  <c r="AU27" i="12"/>
  <c r="AP27" i="12" s="1"/>
  <c r="AQ28" i="12" s="1"/>
  <c r="Z21" i="12"/>
  <c r="Y22" i="12" s="1"/>
  <c r="G31" i="12"/>
  <c r="B31" i="12" s="1"/>
  <c r="C32" i="12" s="1"/>
  <c r="P21" i="11"/>
  <c r="O22" i="11" s="1"/>
  <c r="G23" i="11"/>
  <c r="T24" i="9"/>
  <c r="U25" i="9" s="1"/>
  <c r="AJ25" i="10"/>
  <c r="AE25" i="10" s="1"/>
  <c r="AF26" i="10" s="1"/>
  <c r="Y20" i="10"/>
  <c r="X21" i="10" s="1"/>
  <c r="K23" i="10"/>
  <c r="L24" i="10" s="1"/>
  <c r="K24" i="10" s="1"/>
  <c r="L25" i="10" s="1"/>
  <c r="K25" i="10" s="1"/>
  <c r="L26" i="10" s="1"/>
  <c r="Z21" i="10"/>
  <c r="Y21" i="10" s="1"/>
  <c r="X22" i="10" s="1"/>
  <c r="E21" i="10"/>
  <c r="D22" i="10" s="1"/>
  <c r="P26" i="10"/>
  <c r="O27" i="9"/>
  <c r="K27" i="9" s="1"/>
  <c r="L28" i="9" s="1"/>
  <c r="C28" i="9"/>
  <c r="B28" i="9" s="1"/>
  <c r="X24" i="9"/>
  <c r="W25" i="9" s="1"/>
  <c r="E29" i="9"/>
  <c r="D30" i="9" s="1"/>
  <c r="F30" i="9" s="1"/>
  <c r="C20" i="3"/>
  <c r="D21" i="3" s="1"/>
  <c r="F20" i="3"/>
  <c r="E21" i="3" s="1"/>
  <c r="Q24" i="3"/>
  <c r="F21" i="6"/>
  <c r="E22" i="6" s="1"/>
  <c r="G22" i="6" s="1"/>
  <c r="M21" i="6"/>
  <c r="N22" i="6" s="1"/>
  <c r="BK24" i="3"/>
  <c r="BL25" i="3" s="1"/>
  <c r="M22" i="4"/>
  <c r="N23" i="4" s="1"/>
  <c r="Q23" i="4"/>
  <c r="P23" i="4" s="1"/>
  <c r="O24" i="4" s="1"/>
  <c r="Q22" i="5"/>
  <c r="P22" i="5" s="1"/>
  <c r="O23" i="5" s="1"/>
  <c r="M21" i="5"/>
  <c r="N22" i="5" s="1"/>
  <c r="M22" i="5" s="1"/>
  <c r="N23" i="5" s="1"/>
  <c r="G23" i="5"/>
  <c r="F23" i="5" s="1"/>
  <c r="E24" i="5" s="1"/>
  <c r="C22" i="5"/>
  <c r="D23" i="5" s="1"/>
  <c r="G34" i="4"/>
  <c r="F34" i="4" s="1"/>
  <c r="E35" i="4" s="1"/>
  <c r="C33" i="4"/>
  <c r="D34" i="4" s="1"/>
  <c r="AQ27" i="3"/>
  <c r="AR28" i="3" s="1"/>
  <c r="AQ28" i="3" s="1"/>
  <c r="AR29" i="3" s="1"/>
  <c r="AT28" i="3"/>
  <c r="AS29" i="3" s="1"/>
  <c r="AG25" i="3"/>
  <c r="AH26" i="3" s="1"/>
  <c r="BD25" i="3"/>
  <c r="BC26" i="3" s="1"/>
  <c r="BE26" i="3" s="1"/>
  <c r="Z20" i="3"/>
  <c r="DL27" i="12" l="1"/>
  <c r="DK28" i="12" s="1"/>
  <c r="DW28" i="12"/>
  <c r="DR28" i="12" s="1"/>
  <c r="DS29" i="12" s="1"/>
  <c r="DC29" i="12"/>
  <c r="CX29" i="12" s="1"/>
  <c r="CY30" i="12" s="1"/>
  <c r="BJ33" i="12"/>
  <c r="BK34" i="12" s="1"/>
  <c r="CN37" i="12"/>
  <c r="CO38" i="12" s="1"/>
  <c r="CS38" i="12"/>
  <c r="CR38" i="12" s="1"/>
  <c r="CQ39" i="12" s="1"/>
  <c r="CH27" i="12"/>
  <c r="CG28" i="12" s="1"/>
  <c r="BT23" i="12"/>
  <c r="BU24" i="12" s="1"/>
  <c r="BE26" i="12"/>
  <c r="AZ26" i="12" s="1"/>
  <c r="BA27" i="12" s="1"/>
  <c r="P26" i="12"/>
  <c r="O27" i="12" s="1"/>
  <c r="AJ27" i="12"/>
  <c r="AI28" i="12" s="1"/>
  <c r="BY24" i="12"/>
  <c r="BO34" i="12"/>
  <c r="BN34" i="12" s="1"/>
  <c r="BM35" i="12" s="1"/>
  <c r="AT27" i="12"/>
  <c r="AS28" i="12" s="1"/>
  <c r="AA22" i="12"/>
  <c r="V22" i="12" s="1"/>
  <c r="W23" i="12" s="1"/>
  <c r="F31" i="12"/>
  <c r="E32" i="12" s="1"/>
  <c r="B23" i="11"/>
  <c r="C24" i="11" s="1"/>
  <c r="F23" i="11"/>
  <c r="E24" i="11" s="1"/>
  <c r="Q22" i="11"/>
  <c r="L22" i="11" s="1"/>
  <c r="M23" i="11" s="1"/>
  <c r="AI25" i="10"/>
  <c r="AH26" i="10" s="1"/>
  <c r="K26" i="10"/>
  <c r="L27" i="10" s="1"/>
  <c r="Z22" i="10"/>
  <c r="Y22" i="10" s="1"/>
  <c r="X23" i="10" s="1"/>
  <c r="V22" i="10"/>
  <c r="O26" i="10"/>
  <c r="N27" i="10" s="1"/>
  <c r="F22" i="10"/>
  <c r="B22" i="10" s="1"/>
  <c r="C23" i="10" s="1"/>
  <c r="N27" i="9"/>
  <c r="M28" i="9" s="1"/>
  <c r="O28" i="9" s="1"/>
  <c r="N28" i="9" s="1"/>
  <c r="M29" i="9" s="1"/>
  <c r="C29" i="9"/>
  <c r="Y25" i="9"/>
  <c r="E30" i="9"/>
  <c r="D31" i="9" s="1"/>
  <c r="F31" i="9" s="1"/>
  <c r="M24" i="3"/>
  <c r="N25" i="3" s="1"/>
  <c r="G21" i="3"/>
  <c r="P24" i="3"/>
  <c r="O25" i="3" s="1"/>
  <c r="AU29" i="3"/>
  <c r="AT29" i="3" s="1"/>
  <c r="AS30" i="3" s="1"/>
  <c r="P21" i="6"/>
  <c r="O22" i="6" s="1"/>
  <c r="Q22" i="6" s="1"/>
  <c r="C22" i="6"/>
  <c r="D23" i="6" s="1"/>
  <c r="BN24" i="3"/>
  <c r="BM25" i="3" s="1"/>
  <c r="BO25" i="3" s="1"/>
  <c r="Q24" i="4"/>
  <c r="P24" i="4" s="1"/>
  <c r="O25" i="4" s="1"/>
  <c r="M23" i="4"/>
  <c r="N24" i="4" s="1"/>
  <c r="Q23" i="5"/>
  <c r="P23" i="5" s="1"/>
  <c r="O24" i="5" s="1"/>
  <c r="C23" i="5"/>
  <c r="D24" i="5" s="1"/>
  <c r="G24" i="5"/>
  <c r="F24" i="5" s="1"/>
  <c r="E25" i="5" s="1"/>
  <c r="G35" i="4"/>
  <c r="F35" i="4" s="1"/>
  <c r="E36" i="4" s="1"/>
  <c r="C34" i="4"/>
  <c r="D35" i="4" s="1"/>
  <c r="AJ25" i="3"/>
  <c r="AI26" i="3" s="1"/>
  <c r="AK26" i="3" s="1"/>
  <c r="BA26" i="3"/>
  <c r="BB27" i="3" s="1"/>
  <c r="W20" i="3"/>
  <c r="X21" i="3" s="1"/>
  <c r="DM28" i="12" l="1"/>
  <c r="DH28" i="12" s="1"/>
  <c r="DI29" i="12" s="1"/>
  <c r="DV28" i="12"/>
  <c r="DU29" i="12" s="1"/>
  <c r="DB29" i="12"/>
  <c r="DA30" i="12" s="1"/>
  <c r="CN38" i="12"/>
  <c r="CO39" i="12" s="1"/>
  <c r="CS39" i="12"/>
  <c r="CR39" i="12" s="1"/>
  <c r="CQ40" i="12" s="1"/>
  <c r="BT24" i="12"/>
  <c r="BU25" i="12" s="1"/>
  <c r="CI28" i="12"/>
  <c r="CD28" i="12" s="1"/>
  <c r="CE29" i="12" s="1"/>
  <c r="BD26" i="12"/>
  <c r="BC27" i="12" s="1"/>
  <c r="Q27" i="12"/>
  <c r="L27" i="12" s="1"/>
  <c r="M28" i="12" s="1"/>
  <c r="AK28" i="12"/>
  <c r="AF28" i="12" s="1"/>
  <c r="AG29" i="12" s="1"/>
  <c r="BX24" i="12"/>
  <c r="BW25" i="12" s="1"/>
  <c r="BO35" i="12"/>
  <c r="BN35" i="12" s="1"/>
  <c r="BM36" i="12" s="1"/>
  <c r="BJ34" i="12"/>
  <c r="BK35" i="12" s="1"/>
  <c r="BJ35" i="12" s="1"/>
  <c r="BK36" i="12" s="1"/>
  <c r="AU28" i="12"/>
  <c r="AP28" i="12" s="1"/>
  <c r="AQ29" i="12" s="1"/>
  <c r="Z22" i="12"/>
  <c r="Y23" i="12" s="1"/>
  <c r="G32" i="12"/>
  <c r="B32" i="12" s="1"/>
  <c r="C33" i="12" s="1"/>
  <c r="P22" i="11"/>
  <c r="O23" i="11" s="1"/>
  <c r="G24" i="11"/>
  <c r="T25" i="9"/>
  <c r="U26" i="9" s="1"/>
  <c r="U22" i="10"/>
  <c r="V23" i="10" s="1"/>
  <c r="U23" i="10" s="1"/>
  <c r="AJ26" i="10"/>
  <c r="AE26" i="10" s="1"/>
  <c r="AF27" i="10" s="1"/>
  <c r="Z23" i="10"/>
  <c r="Y23" i="10" s="1"/>
  <c r="X24" i="10" s="1"/>
  <c r="E22" i="10"/>
  <c r="D23" i="10" s="1"/>
  <c r="P27" i="10"/>
  <c r="K27" i="10" s="1"/>
  <c r="L28" i="10" s="1"/>
  <c r="O29" i="9"/>
  <c r="N29" i="9" s="1"/>
  <c r="M30" i="9" s="1"/>
  <c r="K28" i="9"/>
  <c r="L29" i="9" s="1"/>
  <c r="B29" i="9"/>
  <c r="C30" i="9" s="1"/>
  <c r="B30" i="9" s="1"/>
  <c r="C31" i="9" s="1"/>
  <c r="B31" i="9" s="1"/>
  <c r="X25" i="9"/>
  <c r="W26" i="9" s="1"/>
  <c r="E31" i="9"/>
  <c r="D32" i="9" s="1"/>
  <c r="F32" i="9" s="1"/>
  <c r="C21" i="3"/>
  <c r="D22" i="3" s="1"/>
  <c r="F21" i="3"/>
  <c r="E22" i="3" s="1"/>
  <c r="Q25" i="3"/>
  <c r="M25" i="3" s="1"/>
  <c r="AU30" i="3"/>
  <c r="AT30" i="3" s="1"/>
  <c r="AS31" i="3" s="1"/>
  <c r="AQ29" i="3"/>
  <c r="AR30" i="3" s="1"/>
  <c r="F22" i="6"/>
  <c r="E23" i="6" s="1"/>
  <c r="G23" i="6" s="1"/>
  <c r="M22" i="6"/>
  <c r="N23" i="6" s="1"/>
  <c r="BK25" i="3"/>
  <c r="BL26" i="3" s="1"/>
  <c r="Q25" i="4"/>
  <c r="P25" i="4" s="1"/>
  <c r="O26" i="4" s="1"/>
  <c r="M24" i="4"/>
  <c r="N25" i="4" s="1"/>
  <c r="Q24" i="5"/>
  <c r="P24" i="5" s="1"/>
  <c r="O25" i="5" s="1"/>
  <c r="M23" i="5"/>
  <c r="N24" i="5" s="1"/>
  <c r="M24" i="5" s="1"/>
  <c r="N25" i="5" s="1"/>
  <c r="G25" i="5"/>
  <c r="F25" i="5" s="1"/>
  <c r="E26" i="5" s="1"/>
  <c r="C24" i="5"/>
  <c r="D25" i="5" s="1"/>
  <c r="G36" i="4"/>
  <c r="F36" i="4" s="1"/>
  <c r="E37" i="4" s="1"/>
  <c r="C35" i="4"/>
  <c r="D36" i="4" s="1"/>
  <c r="AG26" i="3"/>
  <c r="AH27" i="3" s="1"/>
  <c r="BD26" i="3"/>
  <c r="BC27" i="3" s="1"/>
  <c r="BE27" i="3" s="1"/>
  <c r="Y21" i="3"/>
  <c r="AA21" i="3" s="1"/>
  <c r="DL28" i="12" l="1"/>
  <c r="DK29" i="12" s="1"/>
  <c r="DW29" i="12"/>
  <c r="DR29" i="12" s="1"/>
  <c r="DS30" i="12" s="1"/>
  <c r="DC30" i="12"/>
  <c r="CX30" i="12" s="1"/>
  <c r="CY31" i="12" s="1"/>
  <c r="CS40" i="12"/>
  <c r="CR40" i="12" s="1"/>
  <c r="CQ41" i="12" s="1"/>
  <c r="CN39" i="12"/>
  <c r="CO40" i="12" s="1"/>
  <c r="CH28" i="12"/>
  <c r="CG29" i="12" s="1"/>
  <c r="BE27" i="12"/>
  <c r="AZ27" i="12" s="1"/>
  <c r="BA28" i="12" s="1"/>
  <c r="P27" i="12"/>
  <c r="O28" i="12" s="1"/>
  <c r="AJ28" i="12"/>
  <c r="AI29" i="12" s="1"/>
  <c r="BY25" i="12"/>
  <c r="BT25" i="12" s="1"/>
  <c r="BU26" i="12" s="1"/>
  <c r="BO36" i="12"/>
  <c r="BN36" i="12" s="1"/>
  <c r="BM37" i="12" s="1"/>
  <c r="AT28" i="12"/>
  <c r="AS29" i="12" s="1"/>
  <c r="AA23" i="12"/>
  <c r="V23" i="12" s="1"/>
  <c r="W24" i="12" s="1"/>
  <c r="F32" i="12"/>
  <c r="E33" i="12" s="1"/>
  <c r="G33" i="12" s="1"/>
  <c r="B24" i="11"/>
  <c r="C25" i="11" s="1"/>
  <c r="F24" i="11"/>
  <c r="E25" i="11" s="1"/>
  <c r="Q23" i="11"/>
  <c r="L23" i="11" s="1"/>
  <c r="M24" i="11" s="1"/>
  <c r="AI26" i="10"/>
  <c r="AH27" i="10" s="1"/>
  <c r="AJ27" i="10" s="1"/>
  <c r="Z24" i="10"/>
  <c r="Y24" i="10" s="1"/>
  <c r="X25" i="10" s="1"/>
  <c r="V24" i="10"/>
  <c r="O27" i="10"/>
  <c r="N28" i="10" s="1"/>
  <c r="F23" i="10"/>
  <c r="B23" i="10" s="1"/>
  <c r="C24" i="10" s="1"/>
  <c r="K29" i="9"/>
  <c r="L30" i="9" s="1"/>
  <c r="O30" i="9"/>
  <c r="Y26" i="9"/>
  <c r="C32" i="9"/>
  <c r="B32" i="9" s="1"/>
  <c r="E32" i="9"/>
  <c r="D33" i="9" s="1"/>
  <c r="F33" i="9" s="1"/>
  <c r="N26" i="3"/>
  <c r="G22" i="3"/>
  <c r="C22" i="3" s="1"/>
  <c r="P25" i="3"/>
  <c r="O26" i="3" s="1"/>
  <c r="AQ30" i="3"/>
  <c r="AR31" i="3" s="1"/>
  <c r="AU31" i="3"/>
  <c r="AT31" i="3" s="1"/>
  <c r="AS32" i="3" s="1"/>
  <c r="P22" i="6"/>
  <c r="O23" i="6" s="1"/>
  <c r="Q23" i="6" s="1"/>
  <c r="C23" i="6"/>
  <c r="D24" i="6" s="1"/>
  <c r="BN25" i="3"/>
  <c r="BM26" i="3" s="1"/>
  <c r="BO26" i="3" s="1"/>
  <c r="Q26" i="4"/>
  <c r="P26" i="4" s="1"/>
  <c r="O27" i="4" s="1"/>
  <c r="M25" i="4"/>
  <c r="N26" i="4" s="1"/>
  <c r="Q25" i="5"/>
  <c r="M25" i="5" s="1"/>
  <c r="N26" i="5" s="1"/>
  <c r="G26" i="5"/>
  <c r="F26" i="5" s="1"/>
  <c r="E27" i="5" s="1"/>
  <c r="C25" i="5"/>
  <c r="D26" i="5" s="1"/>
  <c r="C26" i="5" s="1"/>
  <c r="D27" i="5" s="1"/>
  <c r="G37" i="4"/>
  <c r="F37" i="4" s="1"/>
  <c r="E38" i="4" s="1"/>
  <c r="C36" i="4"/>
  <c r="D37" i="4" s="1"/>
  <c r="AJ26" i="3"/>
  <c r="AI27" i="3" s="1"/>
  <c r="AK27" i="3" s="1"/>
  <c r="BA27" i="3"/>
  <c r="BB28" i="3" s="1"/>
  <c r="DM29" i="12" l="1"/>
  <c r="DH29" i="12" s="1"/>
  <c r="DI30" i="12" s="1"/>
  <c r="DL29" i="12"/>
  <c r="DK30" i="12" s="1"/>
  <c r="DV29" i="12"/>
  <c r="DU30" i="12" s="1"/>
  <c r="DB30" i="12"/>
  <c r="DA31" i="12" s="1"/>
  <c r="CN40" i="12"/>
  <c r="CO41" i="12" s="1"/>
  <c r="CS41" i="12"/>
  <c r="CR41" i="12" s="1"/>
  <c r="CQ42" i="12" s="1"/>
  <c r="CI29" i="12"/>
  <c r="CD29" i="12" s="1"/>
  <c r="CE30" i="12" s="1"/>
  <c r="BD27" i="12"/>
  <c r="BC28" i="12" s="1"/>
  <c r="Q28" i="12"/>
  <c r="L28" i="12" s="1"/>
  <c r="M29" i="12" s="1"/>
  <c r="AK29" i="12"/>
  <c r="AF29" i="12" s="1"/>
  <c r="AG30" i="12" s="1"/>
  <c r="BX25" i="12"/>
  <c r="BW26" i="12" s="1"/>
  <c r="BO37" i="12"/>
  <c r="BN37" i="12" s="1"/>
  <c r="BM38" i="12" s="1"/>
  <c r="BJ36" i="12"/>
  <c r="BK37" i="12" s="1"/>
  <c r="AU29" i="12"/>
  <c r="AP29" i="12" s="1"/>
  <c r="AQ30" i="12" s="1"/>
  <c r="Z23" i="12"/>
  <c r="Y24" i="12" s="1"/>
  <c r="F33" i="12"/>
  <c r="E34" i="12" s="1"/>
  <c r="G34" i="12" s="1"/>
  <c r="F34" i="12" s="1"/>
  <c r="E35" i="12" s="1"/>
  <c r="B33" i="12"/>
  <c r="C34" i="12" s="1"/>
  <c r="P23" i="11"/>
  <c r="O24" i="11" s="1"/>
  <c r="G25" i="11"/>
  <c r="T26" i="9"/>
  <c r="U27" i="9" s="1"/>
  <c r="AI27" i="10"/>
  <c r="AH28" i="10" s="1"/>
  <c r="AE27" i="10"/>
  <c r="AF28" i="10" s="1"/>
  <c r="U24" i="10"/>
  <c r="V25" i="10" s="1"/>
  <c r="U25" i="10" s="1"/>
  <c r="AJ28" i="10"/>
  <c r="AE28" i="10" s="1"/>
  <c r="AF29" i="10" s="1"/>
  <c r="Z25" i="10"/>
  <c r="Y25" i="10" s="1"/>
  <c r="X26" i="10" s="1"/>
  <c r="E23" i="10"/>
  <c r="D24" i="10" s="1"/>
  <c r="P28" i="10"/>
  <c r="K28" i="10" s="1"/>
  <c r="L29" i="10" s="1"/>
  <c r="K30" i="9"/>
  <c r="L31" i="9" s="1"/>
  <c r="N30" i="9"/>
  <c r="M31" i="9" s="1"/>
  <c r="X26" i="9"/>
  <c r="W27" i="9" s="1"/>
  <c r="C33" i="9"/>
  <c r="B33" i="9" s="1"/>
  <c r="E33" i="9"/>
  <c r="D34" i="9" s="1"/>
  <c r="F34" i="9" s="1"/>
  <c r="D23" i="3"/>
  <c r="F22" i="3"/>
  <c r="E23" i="3" s="1"/>
  <c r="Q26" i="3"/>
  <c r="AU32" i="3"/>
  <c r="AT32" i="3" s="1"/>
  <c r="AS33" i="3" s="1"/>
  <c r="AQ31" i="3"/>
  <c r="AR32" i="3" s="1"/>
  <c r="F23" i="6"/>
  <c r="E24" i="6" s="1"/>
  <c r="G24" i="6" s="1"/>
  <c r="M23" i="6"/>
  <c r="N24" i="6" s="1"/>
  <c r="BK26" i="3"/>
  <c r="BL27" i="3" s="1"/>
  <c r="M26" i="4"/>
  <c r="N27" i="4" s="1"/>
  <c r="Q27" i="4"/>
  <c r="P27" i="4" s="1"/>
  <c r="O28" i="4" s="1"/>
  <c r="P25" i="5"/>
  <c r="O26" i="5" s="1"/>
  <c r="G27" i="5"/>
  <c r="F27" i="5" s="1"/>
  <c r="E28" i="5" s="1"/>
  <c r="G38" i="4"/>
  <c r="F38" i="4" s="1"/>
  <c r="E39" i="4" s="1"/>
  <c r="C37" i="4"/>
  <c r="D38" i="4" s="1"/>
  <c r="AG27" i="3"/>
  <c r="AH28" i="3" s="1"/>
  <c r="BD27" i="3"/>
  <c r="BC28" i="3" s="1"/>
  <c r="BE28" i="3" s="1"/>
  <c r="Z21" i="3"/>
  <c r="Y22" i="3" s="1"/>
  <c r="AA22" i="3" s="1"/>
  <c r="W21" i="3"/>
  <c r="X22" i="3" s="1"/>
  <c r="DM30" i="12" l="1"/>
  <c r="DL30" i="12" s="1"/>
  <c r="DK31" i="12" s="1"/>
  <c r="DH30" i="12"/>
  <c r="DI31" i="12" s="1"/>
  <c r="BJ37" i="12"/>
  <c r="BK38" i="12" s="1"/>
  <c r="DW30" i="12"/>
  <c r="DR30" i="12" s="1"/>
  <c r="DS31" i="12" s="1"/>
  <c r="DC31" i="12"/>
  <c r="CX31" i="12" s="1"/>
  <c r="CY32" i="12" s="1"/>
  <c r="CN41" i="12"/>
  <c r="CO42" i="12" s="1"/>
  <c r="CS42" i="12"/>
  <c r="CR42" i="12" s="1"/>
  <c r="CQ43" i="12" s="1"/>
  <c r="CH29" i="12"/>
  <c r="CG30" i="12" s="1"/>
  <c r="BE28" i="12"/>
  <c r="AZ28" i="12" s="1"/>
  <c r="BA29" i="12" s="1"/>
  <c r="P28" i="12"/>
  <c r="O29" i="12" s="1"/>
  <c r="AJ29" i="12"/>
  <c r="AI30" i="12" s="1"/>
  <c r="BY26" i="12"/>
  <c r="BT26" i="12" s="1"/>
  <c r="BU27" i="12" s="1"/>
  <c r="BO38" i="12"/>
  <c r="BN38" i="12" s="1"/>
  <c r="BM39" i="12" s="1"/>
  <c r="AT29" i="12"/>
  <c r="AS30" i="12" s="1"/>
  <c r="AA24" i="12"/>
  <c r="V24" i="12" s="1"/>
  <c r="W25" i="12" s="1"/>
  <c r="G35" i="12"/>
  <c r="F35" i="12" s="1"/>
  <c r="E36" i="12" s="1"/>
  <c r="B34" i="12"/>
  <c r="C35" i="12" s="1"/>
  <c r="B25" i="11"/>
  <c r="C26" i="11" s="1"/>
  <c r="F25" i="11"/>
  <c r="E26" i="11" s="1"/>
  <c r="Q24" i="11"/>
  <c r="L24" i="11" s="1"/>
  <c r="M25" i="11" s="1"/>
  <c r="AI28" i="10"/>
  <c r="AH29" i="10" s="1"/>
  <c r="AJ29" i="10" s="1"/>
  <c r="AE29" i="10" s="1"/>
  <c r="AF30" i="10" s="1"/>
  <c r="V26" i="10"/>
  <c r="U26" i="10" s="1"/>
  <c r="Z26" i="10"/>
  <c r="Y26" i="10" s="1"/>
  <c r="X27" i="10" s="1"/>
  <c r="O28" i="10"/>
  <c r="N29" i="10" s="1"/>
  <c r="F24" i="10"/>
  <c r="B24" i="10" s="1"/>
  <c r="C25" i="10" s="1"/>
  <c r="O31" i="9"/>
  <c r="K31" i="9" s="1"/>
  <c r="L32" i="9" s="1"/>
  <c r="Y27" i="9"/>
  <c r="C34" i="9"/>
  <c r="B34" i="9" s="1"/>
  <c r="E34" i="9"/>
  <c r="D35" i="9" s="1"/>
  <c r="F35" i="9" s="1"/>
  <c r="M26" i="3"/>
  <c r="N27" i="3" s="1"/>
  <c r="G23" i="3"/>
  <c r="P26" i="3"/>
  <c r="O27" i="3" s="1"/>
  <c r="AQ32" i="3"/>
  <c r="AR33" i="3" s="1"/>
  <c r="AU33" i="3"/>
  <c r="AT33" i="3" s="1"/>
  <c r="AS34" i="3" s="1"/>
  <c r="P23" i="6"/>
  <c r="O24" i="6" s="1"/>
  <c r="Q24" i="6" s="1"/>
  <c r="C24" i="6"/>
  <c r="D25" i="6" s="1"/>
  <c r="BN26" i="3"/>
  <c r="BM27" i="3" s="1"/>
  <c r="BO27" i="3" s="1"/>
  <c r="Q28" i="4"/>
  <c r="P28" i="4" s="1"/>
  <c r="O29" i="4" s="1"/>
  <c r="M27" i="4"/>
  <c r="N28" i="4" s="1"/>
  <c r="Q26" i="5"/>
  <c r="M26" i="5" s="1"/>
  <c r="N27" i="5" s="1"/>
  <c r="C27" i="5"/>
  <c r="D28" i="5" s="1"/>
  <c r="G28" i="5"/>
  <c r="C38" i="4"/>
  <c r="D39" i="4" s="1"/>
  <c r="G39" i="4"/>
  <c r="F39" i="4" s="1"/>
  <c r="E40" i="4" s="1"/>
  <c r="Z22" i="3"/>
  <c r="Y23" i="3" s="1"/>
  <c r="AA23" i="3" s="1"/>
  <c r="AJ27" i="3"/>
  <c r="AI28" i="3" s="1"/>
  <c r="AK28" i="3" s="1"/>
  <c r="BA28" i="3"/>
  <c r="BB29" i="3" s="1"/>
  <c r="DM31" i="12" l="1"/>
  <c r="DL31" i="12" s="1"/>
  <c r="DK32" i="12" s="1"/>
  <c r="DH31" i="12"/>
  <c r="DI32" i="12" s="1"/>
  <c r="DV30" i="12"/>
  <c r="DU31" i="12" s="1"/>
  <c r="DB31" i="12"/>
  <c r="DA32" i="12" s="1"/>
  <c r="CS43" i="12"/>
  <c r="CR43" i="12" s="1"/>
  <c r="CQ44" i="12" s="1"/>
  <c r="CN42" i="12"/>
  <c r="CO43" i="12" s="1"/>
  <c r="CI30" i="12"/>
  <c r="CD30" i="12" s="1"/>
  <c r="CE31" i="12" s="1"/>
  <c r="BD28" i="12"/>
  <c r="BC29" i="12" s="1"/>
  <c r="Q29" i="12"/>
  <c r="L29" i="12" s="1"/>
  <c r="M30" i="12" s="1"/>
  <c r="BX26" i="12"/>
  <c r="BW27" i="12" s="1"/>
  <c r="BY27" i="12" s="1"/>
  <c r="BX27" i="12" s="1"/>
  <c r="BW28" i="12" s="1"/>
  <c r="BJ38" i="12"/>
  <c r="BK39" i="12" s="1"/>
  <c r="AK30" i="12"/>
  <c r="AF30" i="12" s="1"/>
  <c r="AG31" i="12" s="1"/>
  <c r="BO39" i="12"/>
  <c r="BN39" i="12" s="1"/>
  <c r="BM40" i="12" s="1"/>
  <c r="AU30" i="12"/>
  <c r="AP30" i="12" s="1"/>
  <c r="AQ31" i="12" s="1"/>
  <c r="Z24" i="12"/>
  <c r="Y25" i="12" s="1"/>
  <c r="G36" i="12"/>
  <c r="F36" i="12" s="1"/>
  <c r="E37" i="12" s="1"/>
  <c r="B35" i="12"/>
  <c r="C36" i="12" s="1"/>
  <c r="G26" i="11"/>
  <c r="P24" i="11"/>
  <c r="O25" i="11" s="1"/>
  <c r="T27" i="9"/>
  <c r="U28" i="9" s="1"/>
  <c r="T28" i="9" s="1"/>
  <c r="AI29" i="10"/>
  <c r="AH30" i="10" s="1"/>
  <c r="Z27" i="10"/>
  <c r="Y27" i="10" s="1"/>
  <c r="X28" i="10" s="1"/>
  <c r="V27" i="10"/>
  <c r="U27" i="10" s="1"/>
  <c r="E24" i="10"/>
  <c r="D25" i="10" s="1"/>
  <c r="P29" i="10"/>
  <c r="K29" i="10" s="1"/>
  <c r="L30" i="10" s="1"/>
  <c r="N31" i="9"/>
  <c r="M32" i="9" s="1"/>
  <c r="X27" i="9"/>
  <c r="W28" i="9" s="1"/>
  <c r="Y28" i="9" s="1"/>
  <c r="X28" i="9" s="1"/>
  <c r="W29" i="9" s="1"/>
  <c r="C35" i="9"/>
  <c r="B35" i="9" s="1"/>
  <c r="E35" i="9"/>
  <c r="D36" i="9" s="1"/>
  <c r="F36" i="9" s="1"/>
  <c r="C23" i="3"/>
  <c r="D24" i="3" s="1"/>
  <c r="F23" i="3"/>
  <c r="E24" i="3" s="1"/>
  <c r="Q27" i="3"/>
  <c r="AU34" i="3"/>
  <c r="AT34" i="3" s="1"/>
  <c r="AS35" i="3" s="1"/>
  <c r="AQ33" i="3"/>
  <c r="AR34" i="3" s="1"/>
  <c r="F24" i="6"/>
  <c r="E25" i="6" s="1"/>
  <c r="G25" i="6" s="1"/>
  <c r="M24" i="6"/>
  <c r="N25" i="6" s="1"/>
  <c r="BK27" i="3"/>
  <c r="BL28" i="3" s="1"/>
  <c r="M28" i="4"/>
  <c r="N29" i="4" s="1"/>
  <c r="Q29" i="4"/>
  <c r="P29" i="4" s="1"/>
  <c r="O30" i="4" s="1"/>
  <c r="P26" i="5"/>
  <c r="O27" i="5" s="1"/>
  <c r="C28" i="5"/>
  <c r="D29" i="5" s="1"/>
  <c r="F28" i="5"/>
  <c r="E29" i="5" s="1"/>
  <c r="G40" i="4"/>
  <c r="F40" i="4" s="1"/>
  <c r="E41" i="4" s="1"/>
  <c r="C39" i="4"/>
  <c r="D40" i="4" s="1"/>
  <c r="W22" i="3"/>
  <c r="X23" i="3" s="1"/>
  <c r="AG28" i="3"/>
  <c r="AH29" i="3" s="1"/>
  <c r="BD28" i="3"/>
  <c r="BC29" i="3" s="1"/>
  <c r="BE29" i="3" s="1"/>
  <c r="Z23" i="3"/>
  <c r="DM32" i="12" l="1"/>
  <c r="DL32" i="12" s="1"/>
  <c r="DK33" i="12" s="1"/>
  <c r="DH32" i="12"/>
  <c r="DI33" i="12" s="1"/>
  <c r="DW31" i="12"/>
  <c r="DR31" i="12" s="1"/>
  <c r="DS32" i="12" s="1"/>
  <c r="DC32" i="12"/>
  <c r="CX32" i="12" s="1"/>
  <c r="CY33" i="12" s="1"/>
  <c r="CN43" i="12"/>
  <c r="CO44" i="12" s="1"/>
  <c r="P29" i="12"/>
  <c r="O30" i="12" s="1"/>
  <c r="Q30" i="12" s="1"/>
  <c r="P30" i="12" s="1"/>
  <c r="O31" i="12" s="1"/>
  <c r="CS44" i="12"/>
  <c r="CR44" i="12" s="1"/>
  <c r="CQ45" i="12" s="1"/>
  <c r="CH30" i="12"/>
  <c r="CG31" i="12" s="1"/>
  <c r="BE29" i="12"/>
  <c r="AZ29" i="12" s="1"/>
  <c r="BA30" i="12" s="1"/>
  <c r="AJ30" i="12"/>
  <c r="AI31" i="12" s="1"/>
  <c r="BY28" i="12"/>
  <c r="BX28" i="12" s="1"/>
  <c r="BW29" i="12" s="1"/>
  <c r="BT27" i="12"/>
  <c r="BU28" i="12" s="1"/>
  <c r="BO40" i="12"/>
  <c r="BN40" i="12" s="1"/>
  <c r="BM41" i="12" s="1"/>
  <c r="BJ39" i="12"/>
  <c r="BK40" i="12" s="1"/>
  <c r="AT30" i="12"/>
  <c r="AS31" i="12" s="1"/>
  <c r="AA25" i="12"/>
  <c r="V25" i="12" s="1"/>
  <c r="W26" i="12" s="1"/>
  <c r="G37" i="12"/>
  <c r="F37" i="12" s="1"/>
  <c r="E38" i="12" s="1"/>
  <c r="B36" i="12"/>
  <c r="C37" i="12" s="1"/>
  <c r="B26" i="11"/>
  <c r="C27" i="11" s="1"/>
  <c r="Q25" i="11"/>
  <c r="L25" i="11" s="1"/>
  <c r="M26" i="11" s="1"/>
  <c r="F26" i="11"/>
  <c r="E27" i="11" s="1"/>
  <c r="AJ30" i="10"/>
  <c r="AE30" i="10" s="1"/>
  <c r="AF31" i="10" s="1"/>
  <c r="Z28" i="10"/>
  <c r="Y28" i="10" s="1"/>
  <c r="X29" i="10" s="1"/>
  <c r="V28" i="10"/>
  <c r="U28" i="10" s="1"/>
  <c r="O29" i="10"/>
  <c r="N30" i="10" s="1"/>
  <c r="F25" i="10"/>
  <c r="B25" i="10" s="1"/>
  <c r="C26" i="10" s="1"/>
  <c r="O32" i="9"/>
  <c r="K32" i="9" s="1"/>
  <c r="L33" i="9" s="1"/>
  <c r="Y29" i="9"/>
  <c r="X29" i="9" s="1"/>
  <c r="W30" i="9" s="1"/>
  <c r="U29" i="9"/>
  <c r="C36" i="9"/>
  <c r="B36" i="9" s="1"/>
  <c r="E36" i="9"/>
  <c r="D37" i="9" s="1"/>
  <c r="F37" i="9" s="1"/>
  <c r="M27" i="3"/>
  <c r="N28" i="3" s="1"/>
  <c r="G24" i="3"/>
  <c r="P27" i="3"/>
  <c r="O28" i="3" s="1"/>
  <c r="AQ34" i="3"/>
  <c r="AR35" i="3" s="1"/>
  <c r="AU35" i="3"/>
  <c r="AT35" i="3" s="1"/>
  <c r="AS36" i="3" s="1"/>
  <c r="P24" i="6"/>
  <c r="O25" i="6" s="1"/>
  <c r="Q25" i="6" s="1"/>
  <c r="C25" i="6"/>
  <c r="D26" i="6" s="1"/>
  <c r="BN27" i="3"/>
  <c r="BM28" i="3" s="1"/>
  <c r="BO28" i="3" s="1"/>
  <c r="Q30" i="4"/>
  <c r="P30" i="4" s="1"/>
  <c r="O31" i="4" s="1"/>
  <c r="M29" i="4"/>
  <c r="N30" i="4" s="1"/>
  <c r="Q27" i="5"/>
  <c r="M27" i="5" s="1"/>
  <c r="N28" i="5" s="1"/>
  <c r="G29" i="5"/>
  <c r="C29" i="5" s="1"/>
  <c r="D30" i="5" s="1"/>
  <c r="G41" i="4"/>
  <c r="F41" i="4" s="1"/>
  <c r="E42" i="4" s="1"/>
  <c r="C40" i="4"/>
  <c r="D41" i="4" s="1"/>
  <c r="AJ28" i="3"/>
  <c r="AI29" i="3" s="1"/>
  <c r="AK29" i="3" s="1"/>
  <c r="BA29" i="3"/>
  <c r="BB30" i="3" s="1"/>
  <c r="W23" i="3"/>
  <c r="X24" i="3" s="1"/>
  <c r="Y24" i="3"/>
  <c r="AA24" i="3" s="1"/>
  <c r="DM33" i="12" l="1"/>
  <c r="DL33" i="12" s="1"/>
  <c r="DK34" i="12" s="1"/>
  <c r="DH33" i="12"/>
  <c r="DI34" i="12" s="1"/>
  <c r="DV31" i="12"/>
  <c r="DU32" i="12" s="1"/>
  <c r="DB32" i="12"/>
  <c r="DA33" i="12" s="1"/>
  <c r="BJ40" i="12"/>
  <c r="BK41" i="12" s="1"/>
  <c r="BD29" i="12"/>
  <c r="BC30" i="12" s="1"/>
  <c r="CS45" i="12"/>
  <c r="CR45" i="12" s="1"/>
  <c r="CQ46" i="12" s="1"/>
  <c r="CN44" i="12"/>
  <c r="CO45" i="12" s="1"/>
  <c r="CI31" i="12"/>
  <c r="CD31" i="12" s="1"/>
  <c r="CE32" i="12" s="1"/>
  <c r="BT28" i="12"/>
  <c r="BU29" i="12" s="1"/>
  <c r="BE30" i="12"/>
  <c r="BD30" i="12" s="1"/>
  <c r="BC31" i="12" s="1"/>
  <c r="Q31" i="12"/>
  <c r="P31" i="12" s="1"/>
  <c r="O32" i="12" s="1"/>
  <c r="L30" i="12"/>
  <c r="M31" i="12" s="1"/>
  <c r="AK31" i="12"/>
  <c r="AF31" i="12" s="1"/>
  <c r="AG32" i="12" s="1"/>
  <c r="BY29" i="12"/>
  <c r="BX29" i="12" s="1"/>
  <c r="BW30" i="12" s="1"/>
  <c r="BO41" i="12"/>
  <c r="BN41" i="12" s="1"/>
  <c r="BM42" i="12" s="1"/>
  <c r="AU31" i="12"/>
  <c r="AP31" i="12" s="1"/>
  <c r="AQ32" i="12" s="1"/>
  <c r="Z25" i="12"/>
  <c r="Y26" i="12" s="1"/>
  <c r="G38" i="12"/>
  <c r="F38" i="12" s="1"/>
  <c r="E39" i="12" s="1"/>
  <c r="B37" i="12"/>
  <c r="C38" i="12" s="1"/>
  <c r="G27" i="11"/>
  <c r="F27" i="11" s="1"/>
  <c r="E28" i="11" s="1"/>
  <c r="P25" i="11"/>
  <c r="O26" i="11" s="1"/>
  <c r="T29" i="9"/>
  <c r="AI30" i="10"/>
  <c r="AH31" i="10" s="1"/>
  <c r="AJ31" i="10" s="1"/>
  <c r="AE31" i="10" s="1"/>
  <c r="AF32" i="10" s="1"/>
  <c r="V29" i="10"/>
  <c r="U29" i="10" s="1"/>
  <c r="Z29" i="10"/>
  <c r="Y29" i="10" s="1"/>
  <c r="X30" i="10" s="1"/>
  <c r="E25" i="10"/>
  <c r="D26" i="10" s="1"/>
  <c r="F26" i="10" s="1"/>
  <c r="B26" i="10" s="1"/>
  <c r="C27" i="10" s="1"/>
  <c r="P30" i="10"/>
  <c r="K30" i="10" s="1"/>
  <c r="L31" i="10" s="1"/>
  <c r="N32" i="9"/>
  <c r="M33" i="9" s="1"/>
  <c r="U30" i="9"/>
  <c r="T30" i="9" s="1"/>
  <c r="Y30" i="9"/>
  <c r="X30" i="9" s="1"/>
  <c r="W31" i="9" s="1"/>
  <c r="C37" i="9"/>
  <c r="B37" i="9" s="1"/>
  <c r="E37" i="9"/>
  <c r="D38" i="9" s="1"/>
  <c r="F38" i="9" s="1"/>
  <c r="C24" i="3"/>
  <c r="D25" i="3" s="1"/>
  <c r="F24" i="3"/>
  <c r="E25" i="3" s="1"/>
  <c r="Q28" i="3"/>
  <c r="AU36" i="3"/>
  <c r="AT36" i="3" s="1"/>
  <c r="AS37" i="3" s="1"/>
  <c r="AQ35" i="3"/>
  <c r="AR36" i="3" s="1"/>
  <c r="F25" i="6"/>
  <c r="E26" i="6" s="1"/>
  <c r="G26" i="6" s="1"/>
  <c r="M25" i="6"/>
  <c r="N26" i="6" s="1"/>
  <c r="BK28" i="3"/>
  <c r="BL29" i="3" s="1"/>
  <c r="Q31" i="4"/>
  <c r="P31" i="4" s="1"/>
  <c r="O32" i="4" s="1"/>
  <c r="M30" i="4"/>
  <c r="N31" i="4" s="1"/>
  <c r="P27" i="5"/>
  <c r="O28" i="5" s="1"/>
  <c r="F29" i="5"/>
  <c r="E30" i="5" s="1"/>
  <c r="G42" i="4"/>
  <c r="F42" i="4" s="1"/>
  <c r="E43" i="4" s="1"/>
  <c r="C41" i="4"/>
  <c r="D42" i="4" s="1"/>
  <c r="AJ29" i="3"/>
  <c r="AI30" i="3" s="1"/>
  <c r="AK30" i="3" s="1"/>
  <c r="AG29" i="3"/>
  <c r="AH30" i="3" s="1"/>
  <c r="BD29" i="3"/>
  <c r="BC30" i="3" s="1"/>
  <c r="BE30" i="3" s="1"/>
  <c r="Z24" i="3"/>
  <c r="DM34" i="12" l="1"/>
  <c r="DL34" i="12" s="1"/>
  <c r="DK35" i="12" s="1"/>
  <c r="DH34" i="12"/>
  <c r="DI35" i="12" s="1"/>
  <c r="DW32" i="12"/>
  <c r="DR32" i="12" s="1"/>
  <c r="DS33" i="12" s="1"/>
  <c r="DC33" i="12"/>
  <c r="CX33" i="12" s="1"/>
  <c r="CY34" i="12" s="1"/>
  <c r="CN45" i="12"/>
  <c r="CO46" i="12" s="1"/>
  <c r="L31" i="12"/>
  <c r="M32" i="12" s="1"/>
  <c r="CS46" i="12"/>
  <c r="CR46" i="12" s="1"/>
  <c r="CQ47" i="12" s="1"/>
  <c r="CH31" i="12"/>
  <c r="CG32" i="12" s="1"/>
  <c r="BE31" i="12"/>
  <c r="BD31" i="12" s="1"/>
  <c r="BC32" i="12" s="1"/>
  <c r="AZ30" i="12"/>
  <c r="BA31" i="12" s="1"/>
  <c r="Q32" i="12"/>
  <c r="P32" i="12" s="1"/>
  <c r="O33" i="12" s="1"/>
  <c r="AJ31" i="12"/>
  <c r="AI32" i="12" s="1"/>
  <c r="BY30" i="12"/>
  <c r="BX30" i="12" s="1"/>
  <c r="BW31" i="12" s="1"/>
  <c r="BT29" i="12"/>
  <c r="BU30" i="12" s="1"/>
  <c r="BO42" i="12"/>
  <c r="BN42" i="12" s="1"/>
  <c r="BM43" i="12" s="1"/>
  <c r="BJ41" i="12"/>
  <c r="BK42" i="12" s="1"/>
  <c r="BJ42" i="12" s="1"/>
  <c r="BK43" i="12" s="1"/>
  <c r="AT31" i="12"/>
  <c r="AS32" i="12" s="1"/>
  <c r="AA26" i="12"/>
  <c r="V26" i="12" s="1"/>
  <c r="W27" i="12" s="1"/>
  <c r="G39" i="12"/>
  <c r="F39" i="12" s="1"/>
  <c r="E40" i="12" s="1"/>
  <c r="B38" i="12"/>
  <c r="C39" i="12" s="1"/>
  <c r="B27" i="11"/>
  <c r="C28" i="11" s="1"/>
  <c r="Q26" i="11"/>
  <c r="L26" i="11" s="1"/>
  <c r="M27" i="11" s="1"/>
  <c r="G28" i="11"/>
  <c r="F28" i="11" s="1"/>
  <c r="E29" i="11" s="1"/>
  <c r="AI31" i="10"/>
  <c r="AH32" i="10" s="1"/>
  <c r="AJ32" i="10" s="1"/>
  <c r="AE32" i="10" s="1"/>
  <c r="AF33" i="10" s="1"/>
  <c r="V30" i="10"/>
  <c r="U30" i="10" s="1"/>
  <c r="Z30" i="10"/>
  <c r="Y30" i="10" s="1"/>
  <c r="X31" i="10" s="1"/>
  <c r="O30" i="10"/>
  <c r="N31" i="10" s="1"/>
  <c r="E26" i="10"/>
  <c r="D27" i="10" s="1"/>
  <c r="O33" i="9"/>
  <c r="K33" i="9" s="1"/>
  <c r="L34" i="9" s="1"/>
  <c r="Y31" i="9"/>
  <c r="X31" i="9" s="1"/>
  <c r="W32" i="9" s="1"/>
  <c r="U31" i="9"/>
  <c r="T31" i="9" s="1"/>
  <c r="C38" i="9"/>
  <c r="B38" i="9" s="1"/>
  <c r="E38" i="9"/>
  <c r="D39" i="9" s="1"/>
  <c r="F39" i="9" s="1"/>
  <c r="M28" i="3"/>
  <c r="N29" i="3" s="1"/>
  <c r="G25" i="3"/>
  <c r="P28" i="3"/>
  <c r="O29" i="3" s="1"/>
  <c r="AQ36" i="3"/>
  <c r="AR37" i="3" s="1"/>
  <c r="AU37" i="3"/>
  <c r="AT37" i="3" s="1"/>
  <c r="AS38" i="3" s="1"/>
  <c r="P25" i="6"/>
  <c r="O26" i="6" s="1"/>
  <c r="Q26" i="6" s="1"/>
  <c r="C26" i="6"/>
  <c r="D27" i="6" s="1"/>
  <c r="BN28" i="3"/>
  <c r="BM29" i="3" s="1"/>
  <c r="BO29" i="3" s="1"/>
  <c r="M31" i="4"/>
  <c r="N32" i="4" s="1"/>
  <c r="Q32" i="4"/>
  <c r="P32" i="4" s="1"/>
  <c r="O33" i="4" s="1"/>
  <c r="Q28" i="5"/>
  <c r="M28" i="5" s="1"/>
  <c r="N29" i="5" s="1"/>
  <c r="G30" i="5"/>
  <c r="C30" i="5" s="1"/>
  <c r="D31" i="5" s="1"/>
  <c r="G43" i="4"/>
  <c r="F43" i="4" s="1"/>
  <c r="E44" i="4" s="1"/>
  <c r="C42" i="4"/>
  <c r="D43" i="4" s="1"/>
  <c r="AJ30" i="3"/>
  <c r="AI31" i="3" s="1"/>
  <c r="AK31" i="3" s="1"/>
  <c r="AG30" i="3"/>
  <c r="AH31" i="3" s="1"/>
  <c r="BA30" i="3"/>
  <c r="BB31" i="3" s="1"/>
  <c r="W24" i="3"/>
  <c r="X25" i="3" s="1"/>
  <c r="Y25" i="3"/>
  <c r="AA25" i="3" s="1"/>
  <c r="DM35" i="12" l="1"/>
  <c r="DL35" i="12"/>
  <c r="DK36" i="12" s="1"/>
  <c r="DH35" i="12"/>
  <c r="DI36" i="12" s="1"/>
  <c r="DV32" i="12"/>
  <c r="DU33" i="12" s="1"/>
  <c r="DB33" i="12"/>
  <c r="DA34" i="12" s="1"/>
  <c r="CN46" i="12"/>
  <c r="CO47" i="12" s="1"/>
  <c r="AZ31" i="12"/>
  <c r="BA32" i="12" s="1"/>
  <c r="L32" i="12"/>
  <c r="M33" i="12" s="1"/>
  <c r="CS47" i="12"/>
  <c r="CR47" i="12" s="1"/>
  <c r="CQ48" i="12" s="1"/>
  <c r="CI32" i="12"/>
  <c r="CD32" i="12" s="1"/>
  <c r="CE33" i="12" s="1"/>
  <c r="BT30" i="12"/>
  <c r="BU31" i="12" s="1"/>
  <c r="BE32" i="12"/>
  <c r="BD32" i="12" s="1"/>
  <c r="BC33" i="12" s="1"/>
  <c r="Q33" i="12"/>
  <c r="P33" i="12" s="1"/>
  <c r="O34" i="12" s="1"/>
  <c r="AK32" i="12"/>
  <c r="AF32" i="12" s="1"/>
  <c r="AG33" i="12" s="1"/>
  <c r="BY31" i="12"/>
  <c r="BX31" i="12" s="1"/>
  <c r="BW32" i="12" s="1"/>
  <c r="BO43" i="12"/>
  <c r="BN43" i="12" s="1"/>
  <c r="BM44" i="12" s="1"/>
  <c r="AU32" i="12"/>
  <c r="AP32" i="12" s="1"/>
  <c r="AQ33" i="12" s="1"/>
  <c r="Z26" i="12"/>
  <c r="Y27" i="12" s="1"/>
  <c r="G40" i="12"/>
  <c r="F40" i="12" s="1"/>
  <c r="E41" i="12" s="1"/>
  <c r="B39" i="12"/>
  <c r="C40" i="12" s="1"/>
  <c r="B28" i="11"/>
  <c r="C29" i="11" s="1"/>
  <c r="G29" i="11"/>
  <c r="F29" i="11" s="1"/>
  <c r="E30" i="11" s="1"/>
  <c r="P26" i="11"/>
  <c r="O27" i="11" s="1"/>
  <c r="AI32" i="10"/>
  <c r="AH33" i="10" s="1"/>
  <c r="V31" i="10"/>
  <c r="U31" i="10" s="1"/>
  <c r="Z31" i="10"/>
  <c r="Y31" i="10" s="1"/>
  <c r="X32" i="10" s="1"/>
  <c r="F27" i="10"/>
  <c r="B27" i="10" s="1"/>
  <c r="C28" i="10" s="1"/>
  <c r="P31" i="10"/>
  <c r="K31" i="10" s="1"/>
  <c r="L32" i="10" s="1"/>
  <c r="N33" i="9"/>
  <c r="M34" i="9" s="1"/>
  <c r="U32" i="9"/>
  <c r="Y32" i="9"/>
  <c r="X32" i="9" s="1"/>
  <c r="W33" i="9" s="1"/>
  <c r="C39" i="9"/>
  <c r="B39" i="9" s="1"/>
  <c r="E39" i="9"/>
  <c r="D40" i="9" s="1"/>
  <c r="F40" i="9" s="1"/>
  <c r="C25" i="3"/>
  <c r="D26" i="3" s="1"/>
  <c r="F25" i="3"/>
  <c r="E26" i="3" s="1"/>
  <c r="Q29" i="3"/>
  <c r="AQ37" i="3"/>
  <c r="AR38" i="3" s="1"/>
  <c r="AU38" i="3"/>
  <c r="AT38" i="3" s="1"/>
  <c r="AS39" i="3" s="1"/>
  <c r="F26" i="6"/>
  <c r="E27" i="6" s="1"/>
  <c r="G27" i="6" s="1"/>
  <c r="M26" i="6"/>
  <c r="N27" i="6" s="1"/>
  <c r="BK29" i="3"/>
  <c r="BL30" i="3" s="1"/>
  <c r="Q33" i="4"/>
  <c r="P33" i="4" s="1"/>
  <c r="O34" i="4" s="1"/>
  <c r="M32" i="4"/>
  <c r="N33" i="4" s="1"/>
  <c r="P28" i="5"/>
  <c r="O29" i="5" s="1"/>
  <c r="F30" i="5"/>
  <c r="E31" i="5" s="1"/>
  <c r="G44" i="4"/>
  <c r="F44" i="4" s="1"/>
  <c r="E45" i="4" s="1"/>
  <c r="C43" i="4"/>
  <c r="D44" i="4" s="1"/>
  <c r="AG31" i="3"/>
  <c r="AH32" i="3" s="1"/>
  <c r="BD30" i="3"/>
  <c r="BC31" i="3" s="1"/>
  <c r="BE31" i="3" s="1"/>
  <c r="W25" i="3"/>
  <c r="DM36" i="12" l="1"/>
  <c r="DH36" i="12" s="1"/>
  <c r="DI37" i="12" s="1"/>
  <c r="DL36" i="12"/>
  <c r="DK37" i="12" s="1"/>
  <c r="DW33" i="12"/>
  <c r="DR33" i="12" s="1"/>
  <c r="DS34" i="12" s="1"/>
  <c r="DC34" i="12"/>
  <c r="CX34" i="12" s="1"/>
  <c r="CY35" i="12" s="1"/>
  <c r="AZ32" i="12"/>
  <c r="BA33" i="12" s="1"/>
  <c r="CS48" i="12"/>
  <c r="CR48" i="12" s="1"/>
  <c r="CQ49" i="12" s="1"/>
  <c r="CN47" i="12"/>
  <c r="CO48" i="12" s="1"/>
  <c r="CH32" i="12"/>
  <c r="CG33" i="12" s="1"/>
  <c r="BE33" i="12"/>
  <c r="BD33" i="12" s="1"/>
  <c r="BC34" i="12" s="1"/>
  <c r="Q34" i="12"/>
  <c r="P34" i="12" s="1"/>
  <c r="O35" i="12" s="1"/>
  <c r="L33" i="12"/>
  <c r="M34" i="12" s="1"/>
  <c r="BT31" i="12"/>
  <c r="BU32" i="12" s="1"/>
  <c r="AJ32" i="12"/>
  <c r="AI33" i="12" s="1"/>
  <c r="BY32" i="12"/>
  <c r="BX32" i="12" s="1"/>
  <c r="BW33" i="12" s="1"/>
  <c r="BO44" i="12"/>
  <c r="BN44" i="12" s="1"/>
  <c r="BM45" i="12" s="1"/>
  <c r="BJ43" i="12"/>
  <c r="BK44" i="12" s="1"/>
  <c r="AT32" i="12"/>
  <c r="AS33" i="12" s="1"/>
  <c r="AA27" i="12"/>
  <c r="V27" i="12" s="1"/>
  <c r="W28" i="12" s="1"/>
  <c r="G41" i="12"/>
  <c r="F41" i="12" s="1"/>
  <c r="E42" i="12" s="1"/>
  <c r="B40" i="12"/>
  <c r="C41" i="12" s="1"/>
  <c r="B29" i="11"/>
  <c r="C30" i="11" s="1"/>
  <c r="Q27" i="11"/>
  <c r="L27" i="11" s="1"/>
  <c r="M28" i="11" s="1"/>
  <c r="G30" i="11"/>
  <c r="F30" i="11" s="1"/>
  <c r="E31" i="11" s="1"/>
  <c r="T32" i="9"/>
  <c r="AJ33" i="10"/>
  <c r="AE33" i="10" s="1"/>
  <c r="AF34" i="10" s="1"/>
  <c r="Z32" i="10"/>
  <c r="Y32" i="10" s="1"/>
  <c r="X33" i="10" s="1"/>
  <c r="V32" i="10"/>
  <c r="U32" i="10" s="1"/>
  <c r="O31" i="10"/>
  <c r="N32" i="10" s="1"/>
  <c r="E27" i="10"/>
  <c r="D28" i="10" s="1"/>
  <c r="O34" i="9"/>
  <c r="K34" i="9" s="1"/>
  <c r="L35" i="9" s="1"/>
  <c r="Y33" i="9"/>
  <c r="X33" i="9" s="1"/>
  <c r="W34" i="9" s="1"/>
  <c r="U33" i="9"/>
  <c r="C40" i="9"/>
  <c r="B40" i="9" s="1"/>
  <c r="E40" i="9"/>
  <c r="D41" i="9" s="1"/>
  <c r="F41" i="9" s="1"/>
  <c r="M29" i="3"/>
  <c r="N30" i="3" s="1"/>
  <c r="G26" i="3"/>
  <c r="P29" i="3"/>
  <c r="O30" i="3" s="1"/>
  <c r="AU39" i="3"/>
  <c r="AT39" i="3" s="1"/>
  <c r="AS40" i="3" s="1"/>
  <c r="AQ38" i="3"/>
  <c r="AR39" i="3" s="1"/>
  <c r="P26" i="6"/>
  <c r="O27" i="6" s="1"/>
  <c r="Q27" i="6" s="1"/>
  <c r="C27" i="6"/>
  <c r="D28" i="6" s="1"/>
  <c r="BN29" i="3"/>
  <c r="BM30" i="3" s="1"/>
  <c r="BO30" i="3" s="1"/>
  <c r="Q34" i="4"/>
  <c r="P34" i="4" s="1"/>
  <c r="O35" i="4" s="1"/>
  <c r="M33" i="4"/>
  <c r="N34" i="4" s="1"/>
  <c r="Q29" i="5"/>
  <c r="M29" i="5" s="1"/>
  <c r="N30" i="5" s="1"/>
  <c r="G31" i="5"/>
  <c r="C31" i="5" s="1"/>
  <c r="D32" i="5" s="1"/>
  <c r="C44" i="4"/>
  <c r="D45" i="4" s="1"/>
  <c r="G45" i="4"/>
  <c r="F45" i="4" s="1"/>
  <c r="E46" i="4" s="1"/>
  <c r="AJ31" i="3"/>
  <c r="AI32" i="3" s="1"/>
  <c r="AK32" i="3" s="1"/>
  <c r="BA31" i="3"/>
  <c r="BB32" i="3" s="1"/>
  <c r="Z25" i="3"/>
  <c r="Y26" i="3" s="1"/>
  <c r="AA26" i="3" s="1"/>
  <c r="X26" i="3"/>
  <c r="DM37" i="12" l="1"/>
  <c r="DH37" i="12" s="1"/>
  <c r="DI38" i="12" s="1"/>
  <c r="DL37" i="12"/>
  <c r="DK38" i="12" s="1"/>
  <c r="BJ44" i="12"/>
  <c r="BK45" i="12" s="1"/>
  <c r="L34" i="12"/>
  <c r="M35" i="12" s="1"/>
  <c r="DV33" i="12"/>
  <c r="DU34" i="12" s="1"/>
  <c r="DB34" i="12"/>
  <c r="DA35" i="12" s="1"/>
  <c r="CS49" i="12"/>
  <c r="CR49" i="12" s="1"/>
  <c r="CQ50" i="12" s="1"/>
  <c r="CN48" i="12"/>
  <c r="CO49" i="12" s="1"/>
  <c r="CI33" i="12"/>
  <c r="CD33" i="12" s="1"/>
  <c r="CE34" i="12" s="1"/>
  <c r="BE34" i="12"/>
  <c r="BD34" i="12" s="1"/>
  <c r="BC35" i="12" s="1"/>
  <c r="AZ33" i="12"/>
  <c r="BA34" i="12" s="1"/>
  <c r="Q35" i="12"/>
  <c r="P35" i="12" s="1"/>
  <c r="O36" i="12" s="1"/>
  <c r="BT32" i="12"/>
  <c r="BU33" i="12" s="1"/>
  <c r="AK33" i="12"/>
  <c r="AF33" i="12" s="1"/>
  <c r="AG34" i="12" s="1"/>
  <c r="BY33" i="12"/>
  <c r="BX33" i="12" s="1"/>
  <c r="BW34" i="12" s="1"/>
  <c r="BO45" i="12"/>
  <c r="BN45" i="12" s="1"/>
  <c r="BM46" i="12" s="1"/>
  <c r="AU33" i="12"/>
  <c r="AP33" i="12" s="1"/>
  <c r="AQ34" i="12" s="1"/>
  <c r="Z27" i="12"/>
  <c r="Y28" i="12" s="1"/>
  <c r="B41" i="12"/>
  <c r="C42" i="12" s="1"/>
  <c r="G42" i="12"/>
  <c r="F42" i="12" s="1"/>
  <c r="E43" i="12" s="1"/>
  <c r="B30" i="11"/>
  <c r="C31" i="11" s="1"/>
  <c r="G31" i="11"/>
  <c r="F31" i="11" s="1"/>
  <c r="E32" i="11" s="1"/>
  <c r="P27" i="11"/>
  <c r="O28" i="11" s="1"/>
  <c r="T33" i="9"/>
  <c r="AI33" i="10"/>
  <c r="AH34" i="10" s="1"/>
  <c r="AJ34" i="10" s="1"/>
  <c r="AI34" i="10" s="1"/>
  <c r="AH35" i="10" s="1"/>
  <c r="Z33" i="10"/>
  <c r="Y33" i="10" s="1"/>
  <c r="X34" i="10" s="1"/>
  <c r="V33" i="10"/>
  <c r="U33" i="10" s="1"/>
  <c r="F28" i="10"/>
  <c r="B28" i="10" s="1"/>
  <c r="C29" i="10" s="1"/>
  <c r="P32" i="10"/>
  <c r="K32" i="10" s="1"/>
  <c r="L33" i="10" s="1"/>
  <c r="N34" i="9"/>
  <c r="M35" i="9" s="1"/>
  <c r="U34" i="9"/>
  <c r="T34" i="9" s="1"/>
  <c r="Y34" i="9"/>
  <c r="X34" i="9" s="1"/>
  <c r="W35" i="9" s="1"/>
  <c r="C41" i="9"/>
  <c r="B41" i="9" s="1"/>
  <c r="E41" i="9"/>
  <c r="D42" i="9" s="1"/>
  <c r="F42" i="9" s="1"/>
  <c r="C26" i="3"/>
  <c r="D27" i="3" s="1"/>
  <c r="F26" i="3"/>
  <c r="E27" i="3" s="1"/>
  <c r="Q30" i="3"/>
  <c r="M30" i="3" s="1"/>
  <c r="N31" i="3" s="1"/>
  <c r="AQ39" i="3"/>
  <c r="AR40" i="3" s="1"/>
  <c r="AU40" i="3"/>
  <c r="AT40" i="3" s="1"/>
  <c r="AS41" i="3" s="1"/>
  <c r="F27" i="6"/>
  <c r="E28" i="6" s="1"/>
  <c r="G28" i="6" s="1"/>
  <c r="M27" i="6"/>
  <c r="N28" i="6" s="1"/>
  <c r="BK30" i="3"/>
  <c r="BL31" i="3" s="1"/>
  <c r="M34" i="4"/>
  <c r="N35" i="4" s="1"/>
  <c r="Q35" i="4"/>
  <c r="P35" i="4" s="1"/>
  <c r="O36" i="4" s="1"/>
  <c r="P29" i="5"/>
  <c r="O30" i="5" s="1"/>
  <c r="F31" i="5"/>
  <c r="E32" i="5" s="1"/>
  <c r="G46" i="4"/>
  <c r="F46" i="4" s="1"/>
  <c r="E47" i="4" s="1"/>
  <c r="C45" i="4"/>
  <c r="D46" i="4" s="1"/>
  <c r="AG32" i="3"/>
  <c r="AH33" i="3" s="1"/>
  <c r="BD31" i="3"/>
  <c r="BC32" i="3" s="1"/>
  <c r="BE32" i="3" s="1"/>
  <c r="W26" i="3"/>
  <c r="X27" i="3" s="1"/>
  <c r="Z26" i="3"/>
  <c r="DM38" i="12" l="1"/>
  <c r="DH38" i="12" s="1"/>
  <c r="DI39" i="12" s="1"/>
  <c r="DW34" i="12"/>
  <c r="DR34" i="12" s="1"/>
  <c r="DS35" i="12" s="1"/>
  <c r="CN49" i="12"/>
  <c r="CO50" i="12" s="1"/>
  <c r="AZ34" i="12"/>
  <c r="BA35" i="12" s="1"/>
  <c r="DC35" i="12"/>
  <c r="CX35" i="12" s="1"/>
  <c r="CY36" i="12" s="1"/>
  <c r="CS50" i="12"/>
  <c r="CR50" i="12" s="1"/>
  <c r="CQ51" i="12" s="1"/>
  <c r="CH33" i="12"/>
  <c r="CG34" i="12" s="1"/>
  <c r="BE35" i="12"/>
  <c r="BD35" i="12" s="1"/>
  <c r="BC36" i="12" s="1"/>
  <c r="L35" i="12"/>
  <c r="M36" i="12" s="1"/>
  <c r="Q36" i="12"/>
  <c r="P36" i="12" s="1"/>
  <c r="O37" i="12" s="1"/>
  <c r="BT33" i="12"/>
  <c r="BU34" i="12" s="1"/>
  <c r="BJ45" i="12"/>
  <c r="BK46" i="12" s="1"/>
  <c r="AJ33" i="12"/>
  <c r="AI34" i="12" s="1"/>
  <c r="BY34" i="12"/>
  <c r="BX34" i="12" s="1"/>
  <c r="BW35" i="12" s="1"/>
  <c r="BO46" i="12"/>
  <c r="BN46" i="12" s="1"/>
  <c r="BM47" i="12" s="1"/>
  <c r="AT33" i="12"/>
  <c r="AS34" i="12" s="1"/>
  <c r="AA28" i="12"/>
  <c r="V28" i="12" s="1"/>
  <c r="W29" i="12" s="1"/>
  <c r="B42" i="12"/>
  <c r="C43" i="12" s="1"/>
  <c r="G43" i="12"/>
  <c r="F43" i="12" s="1"/>
  <c r="E44" i="12" s="1"/>
  <c r="B31" i="11"/>
  <c r="C32" i="11" s="1"/>
  <c r="G32" i="11"/>
  <c r="Q28" i="11"/>
  <c r="L28" i="11" s="1"/>
  <c r="M29" i="11" s="1"/>
  <c r="AE34" i="10"/>
  <c r="AF35" i="10" s="1"/>
  <c r="AJ35" i="10"/>
  <c r="AI35" i="10" s="1"/>
  <c r="AH36" i="10" s="1"/>
  <c r="Z34" i="10"/>
  <c r="Y34" i="10" s="1"/>
  <c r="X35" i="10" s="1"/>
  <c r="V34" i="10"/>
  <c r="U34" i="10" s="1"/>
  <c r="O32" i="10"/>
  <c r="N33" i="10" s="1"/>
  <c r="E28" i="10"/>
  <c r="D29" i="10" s="1"/>
  <c r="O35" i="9"/>
  <c r="K35" i="9" s="1"/>
  <c r="L36" i="9" s="1"/>
  <c r="Y35" i="9"/>
  <c r="X35" i="9" s="1"/>
  <c r="W36" i="9" s="1"/>
  <c r="U35" i="9"/>
  <c r="C42" i="9"/>
  <c r="B42" i="9" s="1"/>
  <c r="E42" i="9"/>
  <c r="D43" i="9" s="1"/>
  <c r="F43" i="9" s="1"/>
  <c r="G27" i="3"/>
  <c r="P30" i="3"/>
  <c r="O31" i="3" s="1"/>
  <c r="AU41" i="3"/>
  <c r="AT41" i="3" s="1"/>
  <c r="AS42" i="3" s="1"/>
  <c r="AQ40" i="3"/>
  <c r="AR41" i="3" s="1"/>
  <c r="P27" i="6"/>
  <c r="O28" i="6" s="1"/>
  <c r="Q28" i="6" s="1"/>
  <c r="C28" i="6"/>
  <c r="D29" i="6" s="1"/>
  <c r="BN30" i="3"/>
  <c r="BM31" i="3" s="1"/>
  <c r="BO31" i="3" s="1"/>
  <c r="Q36" i="4"/>
  <c r="P36" i="4" s="1"/>
  <c r="O37" i="4" s="1"/>
  <c r="M35" i="4"/>
  <c r="N36" i="4" s="1"/>
  <c r="Q30" i="5"/>
  <c r="M30" i="5" s="1"/>
  <c r="N31" i="5" s="1"/>
  <c r="G32" i="5"/>
  <c r="C32" i="5" s="1"/>
  <c r="D33" i="5" s="1"/>
  <c r="C46" i="4"/>
  <c r="D47" i="4" s="1"/>
  <c r="G47" i="4"/>
  <c r="F47" i="4" s="1"/>
  <c r="E48" i="4" s="1"/>
  <c r="AJ32" i="3"/>
  <c r="AI33" i="3" s="1"/>
  <c r="AK33" i="3" s="1"/>
  <c r="BA32" i="3"/>
  <c r="BB33" i="3" s="1"/>
  <c r="Y27" i="3"/>
  <c r="AA27" i="3" s="1"/>
  <c r="DL38" i="12" l="1"/>
  <c r="DK39" i="12" s="1"/>
  <c r="DV34" i="12"/>
  <c r="DU35" i="12" s="1"/>
  <c r="DB35" i="12"/>
  <c r="DA36" i="12" s="1"/>
  <c r="CS51" i="12"/>
  <c r="CR51" i="12" s="1"/>
  <c r="CQ52" i="12" s="1"/>
  <c r="CN50" i="12"/>
  <c r="CO51" i="12" s="1"/>
  <c r="CI34" i="12"/>
  <c r="CD34" i="12" s="1"/>
  <c r="CE35" i="12" s="1"/>
  <c r="BE36" i="12"/>
  <c r="BD36" i="12" s="1"/>
  <c r="BC37" i="12" s="1"/>
  <c r="AZ35" i="12"/>
  <c r="BA36" i="12" s="1"/>
  <c r="L36" i="12"/>
  <c r="M37" i="12" s="1"/>
  <c r="Q37" i="12"/>
  <c r="P37" i="12" s="1"/>
  <c r="O38" i="12" s="1"/>
  <c r="BJ46" i="12"/>
  <c r="BK47" i="12" s="1"/>
  <c r="BT34" i="12"/>
  <c r="BU35" i="12" s="1"/>
  <c r="AK34" i="12"/>
  <c r="AF34" i="12" s="1"/>
  <c r="AG35" i="12" s="1"/>
  <c r="BY35" i="12"/>
  <c r="BX35" i="12" s="1"/>
  <c r="BW36" i="12" s="1"/>
  <c r="BO47" i="12"/>
  <c r="AU34" i="12"/>
  <c r="AP34" i="12" s="1"/>
  <c r="AQ35" i="12" s="1"/>
  <c r="Z28" i="12"/>
  <c r="Y29" i="12" s="1"/>
  <c r="G44" i="12"/>
  <c r="F44" i="12" s="1"/>
  <c r="E45" i="12" s="1"/>
  <c r="B43" i="12"/>
  <c r="C44" i="12" s="1"/>
  <c r="B32" i="11"/>
  <c r="C33" i="11" s="1"/>
  <c r="P28" i="11"/>
  <c r="O29" i="11" s="1"/>
  <c r="F32" i="11"/>
  <c r="E33" i="11" s="1"/>
  <c r="T35" i="9"/>
  <c r="AJ36" i="10"/>
  <c r="AI36" i="10" s="1"/>
  <c r="AH37" i="10" s="1"/>
  <c r="AE35" i="10"/>
  <c r="AF36" i="10" s="1"/>
  <c r="Z35" i="10"/>
  <c r="Y35" i="10" s="1"/>
  <c r="X36" i="10" s="1"/>
  <c r="V35" i="10"/>
  <c r="F29" i="10"/>
  <c r="B29" i="10" s="1"/>
  <c r="C30" i="10" s="1"/>
  <c r="P33" i="10"/>
  <c r="K33" i="10" s="1"/>
  <c r="L34" i="10" s="1"/>
  <c r="N35" i="9"/>
  <c r="M36" i="9" s="1"/>
  <c r="U36" i="9"/>
  <c r="Y36" i="9"/>
  <c r="X36" i="9" s="1"/>
  <c r="W37" i="9" s="1"/>
  <c r="C43" i="9"/>
  <c r="B43" i="9" s="1"/>
  <c r="E43" i="9"/>
  <c r="D44" i="9" s="1"/>
  <c r="F44" i="9" s="1"/>
  <c r="C27" i="3"/>
  <c r="D28" i="3" s="1"/>
  <c r="F27" i="3"/>
  <c r="E28" i="3" s="1"/>
  <c r="Q31" i="3"/>
  <c r="AU42" i="3"/>
  <c r="AT42" i="3" s="1"/>
  <c r="AS43" i="3" s="1"/>
  <c r="AQ41" i="3"/>
  <c r="AR42" i="3" s="1"/>
  <c r="F28" i="6"/>
  <c r="E29" i="6" s="1"/>
  <c r="G29" i="6" s="1"/>
  <c r="M28" i="6"/>
  <c r="N29" i="6" s="1"/>
  <c r="BK31" i="3"/>
  <c r="BL32" i="3" s="1"/>
  <c r="Q37" i="4"/>
  <c r="P37" i="4" s="1"/>
  <c r="O38" i="4" s="1"/>
  <c r="M36" i="4"/>
  <c r="N37" i="4" s="1"/>
  <c r="P30" i="5"/>
  <c r="O31" i="5" s="1"/>
  <c r="F32" i="5"/>
  <c r="E33" i="5" s="1"/>
  <c r="G48" i="4"/>
  <c r="F48" i="4" s="1"/>
  <c r="E49" i="4" s="1"/>
  <c r="C47" i="4"/>
  <c r="D48" i="4" s="1"/>
  <c r="AG33" i="3"/>
  <c r="AH34" i="3" s="1"/>
  <c r="BD32" i="3"/>
  <c r="BC33" i="3" s="1"/>
  <c r="BE33" i="3" s="1"/>
  <c r="DM39" i="12" l="1"/>
  <c r="DH39" i="12" s="1"/>
  <c r="DI40" i="12" s="1"/>
  <c r="AZ36" i="12"/>
  <c r="BA37" i="12" s="1"/>
  <c r="CN51" i="12"/>
  <c r="CO52" i="12" s="1"/>
  <c r="DW35" i="12"/>
  <c r="DR35" i="12" s="1"/>
  <c r="DS36" i="12" s="1"/>
  <c r="DC36" i="12"/>
  <c r="CX36" i="12" s="1"/>
  <c r="CY37" i="12" s="1"/>
  <c r="L37" i="12"/>
  <c r="M38" i="12" s="1"/>
  <c r="CS52" i="12"/>
  <c r="CR52" i="12" s="1"/>
  <c r="CQ53" i="12" s="1"/>
  <c r="CH34" i="12"/>
  <c r="CG35" i="12" s="1"/>
  <c r="BE37" i="12"/>
  <c r="BD37" i="12" s="1"/>
  <c r="BC38" i="12" s="1"/>
  <c r="BJ47" i="12"/>
  <c r="BK48" i="12" s="1"/>
  <c r="Q38" i="12"/>
  <c r="P38" i="12" s="1"/>
  <c r="O39" i="12" s="1"/>
  <c r="AJ34" i="12"/>
  <c r="AI35" i="12" s="1"/>
  <c r="AK35" i="12" s="1"/>
  <c r="AJ35" i="12" s="1"/>
  <c r="AI36" i="12" s="1"/>
  <c r="BN47" i="12"/>
  <c r="BM48" i="12" s="1"/>
  <c r="BO48" i="12" s="1"/>
  <c r="BT35" i="12"/>
  <c r="BU36" i="12" s="1"/>
  <c r="BY36" i="12"/>
  <c r="BX36" i="12" s="1"/>
  <c r="BW37" i="12" s="1"/>
  <c r="AT34" i="12"/>
  <c r="AS35" i="12" s="1"/>
  <c r="AA29" i="12"/>
  <c r="V29" i="12" s="1"/>
  <c r="W30" i="12" s="1"/>
  <c r="B44" i="12"/>
  <c r="C45" i="12" s="1"/>
  <c r="G45" i="12"/>
  <c r="F45" i="12" s="1"/>
  <c r="E46" i="12" s="1"/>
  <c r="G33" i="11"/>
  <c r="B33" i="11" s="1"/>
  <c r="Q29" i="11"/>
  <c r="L29" i="11" s="1"/>
  <c r="M30" i="11" s="1"/>
  <c r="T36" i="9"/>
  <c r="U37" i="9" s="1"/>
  <c r="T37" i="9" s="1"/>
  <c r="AE36" i="10"/>
  <c r="AF37" i="10" s="1"/>
  <c r="U35" i="10"/>
  <c r="V36" i="10" s="1"/>
  <c r="U36" i="10" s="1"/>
  <c r="AJ37" i="10"/>
  <c r="AI37" i="10" s="1"/>
  <c r="AH38" i="10" s="1"/>
  <c r="Z36" i="10"/>
  <c r="Y36" i="10" s="1"/>
  <c r="X37" i="10" s="1"/>
  <c r="O33" i="10"/>
  <c r="N34" i="10" s="1"/>
  <c r="E29" i="10"/>
  <c r="D30" i="10" s="1"/>
  <c r="O36" i="9"/>
  <c r="K36" i="9" s="1"/>
  <c r="L37" i="9" s="1"/>
  <c r="Y37" i="9"/>
  <c r="X37" i="9" s="1"/>
  <c r="W38" i="9" s="1"/>
  <c r="C44" i="9"/>
  <c r="B44" i="9" s="1"/>
  <c r="E44" i="9"/>
  <c r="D45" i="9" s="1"/>
  <c r="F45" i="9" s="1"/>
  <c r="M31" i="3"/>
  <c r="N32" i="3" s="1"/>
  <c r="P31" i="3"/>
  <c r="G28" i="3"/>
  <c r="C28" i="3" s="1"/>
  <c r="O32" i="3"/>
  <c r="AQ42" i="3"/>
  <c r="AR43" i="3" s="1"/>
  <c r="AU43" i="3"/>
  <c r="AT43" i="3" s="1"/>
  <c r="AS44" i="3" s="1"/>
  <c r="P28" i="6"/>
  <c r="O29" i="6" s="1"/>
  <c r="Q29" i="6" s="1"/>
  <c r="C29" i="6"/>
  <c r="D30" i="6" s="1"/>
  <c r="BN31" i="3"/>
  <c r="BM32" i="3" s="1"/>
  <c r="M37" i="4"/>
  <c r="N38" i="4" s="1"/>
  <c r="Q38" i="4"/>
  <c r="P38" i="4" s="1"/>
  <c r="O39" i="4" s="1"/>
  <c r="Q31" i="5"/>
  <c r="M31" i="5" s="1"/>
  <c r="N32" i="5" s="1"/>
  <c r="G33" i="5"/>
  <c r="C33" i="5" s="1"/>
  <c r="D34" i="5" s="1"/>
  <c r="C48" i="4"/>
  <c r="D49" i="4" s="1"/>
  <c r="G49" i="4"/>
  <c r="F49" i="4" s="1"/>
  <c r="E50" i="4" s="1"/>
  <c r="AJ33" i="3"/>
  <c r="AI34" i="3" s="1"/>
  <c r="AK34" i="3" s="1"/>
  <c r="BA33" i="3"/>
  <c r="BB34" i="3" s="1"/>
  <c r="Z27" i="3"/>
  <c r="Y28" i="3" s="1"/>
  <c r="AA28" i="3" s="1"/>
  <c r="W27" i="3"/>
  <c r="X28" i="3" s="1"/>
  <c r="DL39" i="12" l="1"/>
  <c r="DK40" i="12" s="1"/>
  <c r="DV35" i="12"/>
  <c r="DU36" i="12" s="1"/>
  <c r="DB36" i="12"/>
  <c r="DA37" i="12" s="1"/>
  <c r="CS53" i="12"/>
  <c r="CR53" i="12" s="1"/>
  <c r="CQ54" i="12" s="1"/>
  <c r="CN52" i="12"/>
  <c r="CO53" i="12" s="1"/>
  <c r="CI35" i="12"/>
  <c r="CD35" i="12" s="1"/>
  <c r="CE36" i="12" s="1"/>
  <c r="BE38" i="12"/>
  <c r="BD38" i="12" s="1"/>
  <c r="BC39" i="12" s="1"/>
  <c r="AZ37" i="12"/>
  <c r="BA38" i="12" s="1"/>
  <c r="BJ48" i="12"/>
  <c r="BK49" i="12" s="1"/>
  <c r="L38" i="12"/>
  <c r="M39" i="12" s="1"/>
  <c r="Q39" i="12"/>
  <c r="P39" i="12" s="1"/>
  <c r="O40" i="12" s="1"/>
  <c r="AF35" i="12"/>
  <c r="AG36" i="12" s="1"/>
  <c r="BT36" i="12"/>
  <c r="BU37" i="12" s="1"/>
  <c r="AK36" i="12"/>
  <c r="AJ36" i="12" s="1"/>
  <c r="AI37" i="12" s="1"/>
  <c r="BY37" i="12"/>
  <c r="BX37" i="12" s="1"/>
  <c r="BW38" i="12" s="1"/>
  <c r="BN48" i="12"/>
  <c r="BM49" i="12" s="1"/>
  <c r="AU35" i="12"/>
  <c r="AP35" i="12" s="1"/>
  <c r="AQ36" i="12" s="1"/>
  <c r="Z29" i="12"/>
  <c r="Y30" i="12" s="1"/>
  <c r="B45" i="12"/>
  <c r="C46" i="12" s="1"/>
  <c r="G46" i="12"/>
  <c r="F46" i="12" s="1"/>
  <c r="E47" i="12" s="1"/>
  <c r="C34" i="11"/>
  <c r="P29" i="11"/>
  <c r="O30" i="11" s="1"/>
  <c r="F33" i="11"/>
  <c r="E34" i="11" s="1"/>
  <c r="AE37" i="10"/>
  <c r="AF38" i="10" s="1"/>
  <c r="AJ38" i="10"/>
  <c r="AI38" i="10" s="1"/>
  <c r="AH39" i="10" s="1"/>
  <c r="Z37" i="10"/>
  <c r="Y37" i="10" s="1"/>
  <c r="X38" i="10" s="1"/>
  <c r="V37" i="10"/>
  <c r="U37" i="10" s="1"/>
  <c r="P34" i="10"/>
  <c r="K34" i="10" s="1"/>
  <c r="L35" i="10" s="1"/>
  <c r="F30" i="10"/>
  <c r="B30" i="10" s="1"/>
  <c r="C31" i="10" s="1"/>
  <c r="N36" i="9"/>
  <c r="M37" i="9" s="1"/>
  <c r="U38" i="9"/>
  <c r="T38" i="9" s="1"/>
  <c r="Y38" i="9"/>
  <c r="X38" i="9" s="1"/>
  <c r="W39" i="9" s="1"/>
  <c r="C45" i="9"/>
  <c r="B45" i="9" s="1"/>
  <c r="E45" i="9"/>
  <c r="D46" i="9" s="1"/>
  <c r="F46" i="9" s="1"/>
  <c r="AQ43" i="3"/>
  <c r="AR44" i="3" s="1"/>
  <c r="D29" i="3"/>
  <c r="F28" i="3"/>
  <c r="E29" i="3" s="1"/>
  <c r="Q32" i="3"/>
  <c r="BO32" i="3"/>
  <c r="BK32" i="3" s="1"/>
  <c r="BL33" i="3" s="1"/>
  <c r="AU44" i="3"/>
  <c r="AT44" i="3" s="1"/>
  <c r="AS45" i="3" s="1"/>
  <c r="F29" i="6"/>
  <c r="E30" i="6" s="1"/>
  <c r="G30" i="6" s="1"/>
  <c r="M29" i="6"/>
  <c r="N30" i="6" s="1"/>
  <c r="Q39" i="4"/>
  <c r="P39" i="4" s="1"/>
  <c r="O40" i="4" s="1"/>
  <c r="M38" i="4"/>
  <c r="N39" i="4" s="1"/>
  <c r="P31" i="5"/>
  <c r="O32" i="5" s="1"/>
  <c r="F33" i="5"/>
  <c r="E34" i="5" s="1"/>
  <c r="G50" i="4"/>
  <c r="F50" i="4" s="1"/>
  <c r="E51" i="4" s="1"/>
  <c r="C49" i="4"/>
  <c r="D50" i="4" s="1"/>
  <c r="AG34" i="3"/>
  <c r="AH35" i="3" s="1"/>
  <c r="BD33" i="3"/>
  <c r="BC34" i="3" s="1"/>
  <c r="BE34" i="3" s="1"/>
  <c r="W28" i="3"/>
  <c r="DM40" i="12" l="1"/>
  <c r="DH40" i="12" s="1"/>
  <c r="DI41" i="12" s="1"/>
  <c r="DW36" i="12"/>
  <c r="DR36" i="12" s="1"/>
  <c r="DS37" i="12" s="1"/>
  <c r="AZ38" i="12"/>
  <c r="BA39" i="12" s="1"/>
  <c r="DC37" i="12"/>
  <c r="CX37" i="12" s="1"/>
  <c r="CY38" i="12" s="1"/>
  <c r="L39" i="12"/>
  <c r="M40" i="12" s="1"/>
  <c r="CS54" i="12"/>
  <c r="CR54" i="12" s="1"/>
  <c r="CQ55" i="12" s="1"/>
  <c r="CN53" i="12"/>
  <c r="CO54" i="12" s="1"/>
  <c r="CH35" i="12"/>
  <c r="CG36" i="12" s="1"/>
  <c r="BE39" i="12"/>
  <c r="BD39" i="12" s="1"/>
  <c r="BC40" i="12" s="1"/>
  <c r="Q40" i="12"/>
  <c r="P40" i="12" s="1"/>
  <c r="O41" i="12" s="1"/>
  <c r="AF36" i="12"/>
  <c r="AG37" i="12" s="1"/>
  <c r="BT37" i="12"/>
  <c r="BU38" i="12" s="1"/>
  <c r="AK37" i="12"/>
  <c r="BY38" i="12"/>
  <c r="BX38" i="12" s="1"/>
  <c r="BW39" i="12" s="1"/>
  <c r="BO49" i="12"/>
  <c r="BJ49" i="12" s="1"/>
  <c r="BK50" i="12" s="1"/>
  <c r="AT35" i="12"/>
  <c r="AS36" i="12" s="1"/>
  <c r="AA30" i="12"/>
  <c r="V30" i="12" s="1"/>
  <c r="W31" i="12" s="1"/>
  <c r="G47" i="12"/>
  <c r="F47" i="12" s="1"/>
  <c r="E48" i="12" s="1"/>
  <c r="B46" i="12"/>
  <c r="C47" i="12" s="1"/>
  <c r="G34" i="11"/>
  <c r="B34" i="11" s="1"/>
  <c r="Q30" i="11"/>
  <c r="L30" i="11" s="1"/>
  <c r="M31" i="11" s="1"/>
  <c r="AJ39" i="10"/>
  <c r="AI39" i="10" s="1"/>
  <c r="AH40" i="10" s="1"/>
  <c r="AE38" i="10"/>
  <c r="AF39" i="10" s="1"/>
  <c r="Z38" i="10"/>
  <c r="Y38" i="10" s="1"/>
  <c r="X39" i="10" s="1"/>
  <c r="V38" i="10"/>
  <c r="E30" i="10"/>
  <c r="D31" i="10" s="1"/>
  <c r="O34" i="10"/>
  <c r="N35" i="10" s="1"/>
  <c r="O37" i="9"/>
  <c r="K37" i="9" s="1"/>
  <c r="L38" i="9" s="1"/>
  <c r="Y39" i="9"/>
  <c r="X39" i="9" s="1"/>
  <c r="W40" i="9" s="1"/>
  <c r="U39" i="9"/>
  <c r="C46" i="9"/>
  <c r="B46" i="9" s="1"/>
  <c r="E46" i="9"/>
  <c r="D47" i="9" s="1"/>
  <c r="F47" i="9" s="1"/>
  <c r="M32" i="3"/>
  <c r="N33" i="3" s="1"/>
  <c r="G29" i="3"/>
  <c r="P32" i="3"/>
  <c r="O33" i="3" s="1"/>
  <c r="BN32" i="3"/>
  <c r="BM33" i="3" s="1"/>
  <c r="BO33" i="3" s="1"/>
  <c r="BK33" i="3" s="1"/>
  <c r="BL34" i="3" s="1"/>
  <c r="AQ44" i="3"/>
  <c r="AR45" i="3" s="1"/>
  <c r="AU45" i="3"/>
  <c r="AT45" i="3" s="1"/>
  <c r="AS46" i="3" s="1"/>
  <c r="P29" i="6"/>
  <c r="O30" i="6" s="1"/>
  <c r="Q30" i="6" s="1"/>
  <c r="C30" i="6"/>
  <c r="D31" i="6" s="1"/>
  <c r="Q40" i="4"/>
  <c r="P40" i="4" s="1"/>
  <c r="O41" i="4" s="1"/>
  <c r="M39" i="4"/>
  <c r="N40" i="4" s="1"/>
  <c r="Q32" i="5"/>
  <c r="M32" i="5" s="1"/>
  <c r="N33" i="5" s="1"/>
  <c r="G34" i="5"/>
  <c r="C34" i="5" s="1"/>
  <c r="D35" i="5" s="1"/>
  <c r="G51" i="4"/>
  <c r="F51" i="4" s="1"/>
  <c r="E52" i="4" s="1"/>
  <c r="C50" i="4"/>
  <c r="D51" i="4" s="1"/>
  <c r="AJ34" i="3"/>
  <c r="AI35" i="3" s="1"/>
  <c r="AK35" i="3" s="1"/>
  <c r="BA34" i="3"/>
  <c r="BB35" i="3" s="1"/>
  <c r="X29" i="3"/>
  <c r="Z28" i="3"/>
  <c r="Y29" i="3" s="1"/>
  <c r="AA29" i="3" s="1"/>
  <c r="DL40" i="12" l="1"/>
  <c r="DK41" i="12" s="1"/>
  <c r="DV36" i="12"/>
  <c r="DU37" i="12" s="1"/>
  <c r="DB37" i="12"/>
  <c r="DA38" i="12" s="1"/>
  <c r="CS55" i="12"/>
  <c r="CR55" i="12" s="1"/>
  <c r="CQ56" i="12" s="1"/>
  <c r="CN54" i="12"/>
  <c r="CO55" i="12" s="1"/>
  <c r="CN55" i="12" s="1"/>
  <c r="CO56" i="12" s="1"/>
  <c r="CI36" i="12"/>
  <c r="CD36" i="12" s="1"/>
  <c r="CE37" i="12" s="1"/>
  <c r="BE40" i="12"/>
  <c r="BD40" i="12" s="1"/>
  <c r="BC41" i="12" s="1"/>
  <c r="AZ39" i="12"/>
  <c r="BA40" i="12" s="1"/>
  <c r="L40" i="12"/>
  <c r="M41" i="12" s="1"/>
  <c r="Q41" i="12"/>
  <c r="P41" i="12" s="1"/>
  <c r="O42" i="12" s="1"/>
  <c r="AF37" i="12"/>
  <c r="AG38" i="12" s="1"/>
  <c r="AJ37" i="12"/>
  <c r="AI38" i="12" s="1"/>
  <c r="BY39" i="12"/>
  <c r="BX39" i="12" s="1"/>
  <c r="BW40" i="12" s="1"/>
  <c r="BT38" i="12"/>
  <c r="BU39" i="12" s="1"/>
  <c r="BN49" i="12"/>
  <c r="BM50" i="12" s="1"/>
  <c r="AU36" i="12"/>
  <c r="AP36" i="12" s="1"/>
  <c r="AQ37" i="12" s="1"/>
  <c r="Z30" i="12"/>
  <c r="Y31" i="12" s="1"/>
  <c r="B47" i="12"/>
  <c r="C48" i="12" s="1"/>
  <c r="G48" i="12"/>
  <c r="F48" i="12" s="1"/>
  <c r="E49" i="12" s="1"/>
  <c r="C35" i="11"/>
  <c r="P30" i="11"/>
  <c r="O31" i="11" s="1"/>
  <c r="F34" i="11"/>
  <c r="E35" i="11" s="1"/>
  <c r="T39" i="9"/>
  <c r="AE39" i="10"/>
  <c r="AF40" i="10" s="1"/>
  <c r="U38" i="10"/>
  <c r="V39" i="10" s="1"/>
  <c r="U39" i="10" s="1"/>
  <c r="V40" i="10" s="1"/>
  <c r="U40" i="10" s="1"/>
  <c r="AJ40" i="10"/>
  <c r="AI40" i="10" s="1"/>
  <c r="AH41" i="10" s="1"/>
  <c r="Z39" i="10"/>
  <c r="Y39" i="10" s="1"/>
  <c r="X40" i="10" s="1"/>
  <c r="F31" i="10"/>
  <c r="B31" i="10" s="1"/>
  <c r="C32" i="10" s="1"/>
  <c r="P35" i="10"/>
  <c r="K35" i="10" s="1"/>
  <c r="L36" i="10" s="1"/>
  <c r="N37" i="9"/>
  <c r="M38" i="9" s="1"/>
  <c r="U40" i="9"/>
  <c r="Y40" i="9"/>
  <c r="X40" i="9" s="1"/>
  <c r="W41" i="9" s="1"/>
  <c r="C47" i="9"/>
  <c r="B47" i="9" s="1"/>
  <c r="E47" i="9"/>
  <c r="D48" i="9" s="1"/>
  <c r="F48" i="9" s="1"/>
  <c r="C29" i="3"/>
  <c r="D30" i="3" s="1"/>
  <c r="F29" i="3"/>
  <c r="E30" i="3" s="1"/>
  <c r="Q33" i="3"/>
  <c r="BN33" i="3"/>
  <c r="BM34" i="3" s="1"/>
  <c r="BO34" i="3" s="1"/>
  <c r="BK34" i="3" s="1"/>
  <c r="BL35" i="3" s="1"/>
  <c r="AQ45" i="3"/>
  <c r="AR46" i="3" s="1"/>
  <c r="AU46" i="3"/>
  <c r="AT46" i="3" s="1"/>
  <c r="AS47" i="3" s="1"/>
  <c r="F30" i="6"/>
  <c r="E31" i="6" s="1"/>
  <c r="G31" i="6" s="1"/>
  <c r="M30" i="6"/>
  <c r="N31" i="6" s="1"/>
  <c r="Q41" i="4"/>
  <c r="P41" i="4" s="1"/>
  <c r="O42" i="4" s="1"/>
  <c r="M40" i="4"/>
  <c r="N41" i="4" s="1"/>
  <c r="P32" i="5"/>
  <c r="O33" i="5" s="1"/>
  <c r="F34" i="5"/>
  <c r="E35" i="5" s="1"/>
  <c r="G52" i="4"/>
  <c r="F52" i="4" s="1"/>
  <c r="E53" i="4" s="1"/>
  <c r="C51" i="4"/>
  <c r="D52" i="4" s="1"/>
  <c r="AG35" i="3"/>
  <c r="AH36" i="3" s="1"/>
  <c r="BD34" i="3"/>
  <c r="BC35" i="3" s="1"/>
  <c r="BE35" i="3" s="1"/>
  <c r="Z29" i="3"/>
  <c r="DM41" i="12" l="1"/>
  <c r="DH41" i="12" s="1"/>
  <c r="DI42" i="12" s="1"/>
  <c r="AZ40" i="12"/>
  <c r="BA41" i="12" s="1"/>
  <c r="BT39" i="12"/>
  <c r="BU40" i="12" s="1"/>
  <c r="DW37" i="12"/>
  <c r="DR37" i="12" s="1"/>
  <c r="DS38" i="12" s="1"/>
  <c r="DC38" i="12"/>
  <c r="CX38" i="12" s="1"/>
  <c r="CY39" i="12" s="1"/>
  <c r="L41" i="12"/>
  <c r="M42" i="12" s="1"/>
  <c r="CS56" i="12"/>
  <c r="CN56" i="12" s="1"/>
  <c r="CO57" i="12" s="1"/>
  <c r="CH36" i="12"/>
  <c r="CG37" i="12" s="1"/>
  <c r="BE41" i="12"/>
  <c r="BD41" i="12" s="1"/>
  <c r="BC42" i="12" s="1"/>
  <c r="Q42" i="12"/>
  <c r="P42" i="12" s="1"/>
  <c r="O43" i="12" s="1"/>
  <c r="AK38" i="12"/>
  <c r="AF38" i="12" s="1"/>
  <c r="AG39" i="12" s="1"/>
  <c r="BY40" i="12"/>
  <c r="BX40" i="12" s="1"/>
  <c r="BW41" i="12" s="1"/>
  <c r="BO50" i="12"/>
  <c r="BJ50" i="12" s="1"/>
  <c r="BK51" i="12" s="1"/>
  <c r="AT36" i="12"/>
  <c r="AS37" i="12" s="1"/>
  <c r="AA31" i="12"/>
  <c r="V31" i="12" s="1"/>
  <c r="W32" i="12" s="1"/>
  <c r="G49" i="12"/>
  <c r="F49" i="12" s="1"/>
  <c r="E50" i="12" s="1"/>
  <c r="B48" i="12"/>
  <c r="C49" i="12" s="1"/>
  <c r="G35" i="11"/>
  <c r="B35" i="11" s="1"/>
  <c r="Q31" i="11"/>
  <c r="L31" i="11" s="1"/>
  <c r="M32" i="11" s="1"/>
  <c r="T40" i="9"/>
  <c r="AE40" i="10"/>
  <c r="AF41" i="10" s="1"/>
  <c r="AJ41" i="10"/>
  <c r="AI41" i="10" s="1"/>
  <c r="AH42" i="10" s="1"/>
  <c r="Z40" i="10"/>
  <c r="Y40" i="10" s="1"/>
  <c r="X41" i="10" s="1"/>
  <c r="V41" i="10"/>
  <c r="U41" i="10" s="1"/>
  <c r="O35" i="10"/>
  <c r="N36" i="10" s="1"/>
  <c r="E31" i="10"/>
  <c r="D32" i="10" s="1"/>
  <c r="O38" i="9"/>
  <c r="K38" i="9" s="1"/>
  <c r="L39" i="9" s="1"/>
  <c r="U41" i="9"/>
  <c r="Y41" i="9"/>
  <c r="X41" i="9" s="1"/>
  <c r="W42" i="9" s="1"/>
  <c r="C48" i="9"/>
  <c r="B48" i="9" s="1"/>
  <c r="E48" i="9"/>
  <c r="D49" i="9" s="1"/>
  <c r="F49" i="9" s="1"/>
  <c r="M33" i="3"/>
  <c r="N34" i="3" s="1"/>
  <c r="G30" i="3"/>
  <c r="AQ46" i="3"/>
  <c r="AR47" i="3" s="1"/>
  <c r="P33" i="3"/>
  <c r="O34" i="3" s="1"/>
  <c r="AU47" i="3"/>
  <c r="AT47" i="3" s="1"/>
  <c r="AS48" i="3" s="1"/>
  <c r="P30" i="6"/>
  <c r="O31" i="6" s="1"/>
  <c r="Q31" i="6" s="1"/>
  <c r="C31" i="6"/>
  <c r="D32" i="6" s="1"/>
  <c r="BN34" i="3"/>
  <c r="BM35" i="3" s="1"/>
  <c r="BO35" i="3" s="1"/>
  <c r="Q42" i="4"/>
  <c r="P42" i="4" s="1"/>
  <c r="O43" i="4" s="1"/>
  <c r="M41" i="4"/>
  <c r="N42" i="4" s="1"/>
  <c r="Q33" i="5"/>
  <c r="M33" i="5" s="1"/>
  <c r="N34" i="5" s="1"/>
  <c r="G35" i="5"/>
  <c r="C35" i="5" s="1"/>
  <c r="D36" i="5" s="1"/>
  <c r="G53" i="4"/>
  <c r="F53" i="4" s="1"/>
  <c r="E54" i="4" s="1"/>
  <c r="C52" i="4"/>
  <c r="D53" i="4" s="1"/>
  <c r="AJ35" i="3"/>
  <c r="AI36" i="3" s="1"/>
  <c r="AK36" i="3" s="1"/>
  <c r="BA35" i="3"/>
  <c r="BB36" i="3" s="1"/>
  <c r="W29" i="3"/>
  <c r="X30" i="3" s="1"/>
  <c r="Y30" i="3"/>
  <c r="AA30" i="3" s="1"/>
  <c r="DL41" i="12" l="1"/>
  <c r="DK42" i="12" s="1"/>
  <c r="AZ41" i="12"/>
  <c r="BA42" i="12" s="1"/>
  <c r="DV37" i="12"/>
  <c r="DU38" i="12" s="1"/>
  <c r="DB38" i="12"/>
  <c r="DA39" i="12" s="1"/>
  <c r="CR56" i="12"/>
  <c r="CQ57" i="12" s="1"/>
  <c r="CS57" i="12" s="1"/>
  <c r="CN57" i="12" s="1"/>
  <c r="CO58" i="12" s="1"/>
  <c r="CI37" i="12"/>
  <c r="CD37" i="12" s="1"/>
  <c r="CE38" i="12" s="1"/>
  <c r="BE42" i="12"/>
  <c r="BD42" i="12" s="1"/>
  <c r="BC43" i="12" s="1"/>
  <c r="L42" i="12"/>
  <c r="M43" i="12" s="1"/>
  <c r="Q43" i="12"/>
  <c r="P43" i="12" s="1"/>
  <c r="O44" i="12" s="1"/>
  <c r="BT40" i="12"/>
  <c r="BU41" i="12" s="1"/>
  <c r="Z31" i="12"/>
  <c r="Y32" i="12" s="1"/>
  <c r="AJ38" i="12"/>
  <c r="AI39" i="12" s="1"/>
  <c r="BY41" i="12"/>
  <c r="BX41" i="12" s="1"/>
  <c r="BW42" i="12" s="1"/>
  <c r="BN50" i="12"/>
  <c r="BM51" i="12" s="1"/>
  <c r="AU37" i="12"/>
  <c r="AP37" i="12" s="1"/>
  <c r="AQ38" i="12" s="1"/>
  <c r="AA32" i="12"/>
  <c r="Z32" i="12" s="1"/>
  <c r="Y33" i="12" s="1"/>
  <c r="G50" i="12"/>
  <c r="F50" i="12" s="1"/>
  <c r="E51" i="12" s="1"/>
  <c r="B49" i="12"/>
  <c r="C50" i="12" s="1"/>
  <c r="C36" i="11"/>
  <c r="P31" i="11"/>
  <c r="O32" i="11" s="1"/>
  <c r="F35" i="11"/>
  <c r="E36" i="11" s="1"/>
  <c r="T41" i="9"/>
  <c r="AE41" i="10"/>
  <c r="AF42" i="10" s="1"/>
  <c r="AJ42" i="10"/>
  <c r="AI42" i="10" s="1"/>
  <c r="AH43" i="10" s="1"/>
  <c r="Z41" i="10"/>
  <c r="Y41" i="10" s="1"/>
  <c r="X42" i="10" s="1"/>
  <c r="F32" i="10"/>
  <c r="B32" i="10" s="1"/>
  <c r="C33" i="10" s="1"/>
  <c r="P36" i="10"/>
  <c r="K36" i="10" s="1"/>
  <c r="L37" i="10" s="1"/>
  <c r="N38" i="9"/>
  <c r="M39" i="9" s="1"/>
  <c r="Y42" i="9"/>
  <c r="X42" i="9" s="1"/>
  <c r="W43" i="9" s="1"/>
  <c r="U42" i="9"/>
  <c r="C49" i="9"/>
  <c r="B49" i="9" s="1"/>
  <c r="E49" i="9"/>
  <c r="D50" i="9" s="1"/>
  <c r="F50" i="9" s="1"/>
  <c r="C30" i="3"/>
  <c r="D31" i="3" s="1"/>
  <c r="F30" i="3"/>
  <c r="E31" i="3" s="1"/>
  <c r="Q34" i="3"/>
  <c r="AQ47" i="3"/>
  <c r="AR48" i="3" s="1"/>
  <c r="AU48" i="3"/>
  <c r="AT48" i="3" s="1"/>
  <c r="AS49" i="3" s="1"/>
  <c r="F31" i="6"/>
  <c r="E32" i="6" s="1"/>
  <c r="G32" i="6" s="1"/>
  <c r="M31" i="6"/>
  <c r="N32" i="6" s="1"/>
  <c r="BK35" i="3"/>
  <c r="BL36" i="3" s="1"/>
  <c r="Q43" i="4"/>
  <c r="P43" i="4" s="1"/>
  <c r="O44" i="4" s="1"/>
  <c r="M42" i="4"/>
  <c r="N43" i="4" s="1"/>
  <c r="P33" i="5"/>
  <c r="O34" i="5" s="1"/>
  <c r="F35" i="5"/>
  <c r="E36" i="5" s="1"/>
  <c r="G54" i="4"/>
  <c r="F54" i="4" s="1"/>
  <c r="E55" i="4" s="1"/>
  <c r="C53" i="4"/>
  <c r="D54" i="4" s="1"/>
  <c r="C54" i="4" s="1"/>
  <c r="D55" i="4" s="1"/>
  <c r="AG36" i="3"/>
  <c r="AH37" i="3" s="1"/>
  <c r="BD35" i="3"/>
  <c r="BC36" i="3" s="1"/>
  <c r="BE36" i="3" s="1"/>
  <c r="Z30" i="3"/>
  <c r="DM42" i="12" l="1"/>
  <c r="DH42" i="12" s="1"/>
  <c r="DI43" i="12" s="1"/>
  <c r="DW38" i="12"/>
  <c r="DR38" i="12" s="1"/>
  <c r="DS39" i="12" s="1"/>
  <c r="CR57" i="12"/>
  <c r="CQ58" i="12" s="1"/>
  <c r="DC39" i="12"/>
  <c r="CX39" i="12" s="1"/>
  <c r="CY40" i="12" s="1"/>
  <c r="L43" i="12"/>
  <c r="M44" i="12" s="1"/>
  <c r="AZ42" i="12"/>
  <c r="BA43" i="12" s="1"/>
  <c r="CS58" i="12"/>
  <c r="CN58" i="12" s="1"/>
  <c r="CO59" i="12" s="1"/>
  <c r="CH37" i="12"/>
  <c r="CG38" i="12" s="1"/>
  <c r="CI38" i="12" s="1"/>
  <c r="CH38" i="12" s="1"/>
  <c r="CG39" i="12" s="1"/>
  <c r="BE43" i="12"/>
  <c r="BD43" i="12" s="1"/>
  <c r="BC44" i="12" s="1"/>
  <c r="Q44" i="12"/>
  <c r="P44" i="12" s="1"/>
  <c r="O45" i="12" s="1"/>
  <c r="BT41" i="12"/>
  <c r="BU42" i="12" s="1"/>
  <c r="AT37" i="12"/>
  <c r="AS38" i="12" s="1"/>
  <c r="AU38" i="12" s="1"/>
  <c r="AT38" i="12" s="1"/>
  <c r="AS39" i="12" s="1"/>
  <c r="V32" i="12"/>
  <c r="W33" i="12" s="1"/>
  <c r="AK39" i="12"/>
  <c r="AF39" i="12" s="1"/>
  <c r="AG40" i="12" s="1"/>
  <c r="BY42" i="12"/>
  <c r="BX42" i="12" s="1"/>
  <c r="BW43" i="12" s="1"/>
  <c r="BO51" i="12"/>
  <c r="BJ51" i="12" s="1"/>
  <c r="BK52" i="12" s="1"/>
  <c r="AA33" i="12"/>
  <c r="Z33" i="12" s="1"/>
  <c r="Y34" i="12" s="1"/>
  <c r="B50" i="12"/>
  <c r="C51" i="12" s="1"/>
  <c r="G51" i="12"/>
  <c r="F51" i="12" s="1"/>
  <c r="E52" i="12" s="1"/>
  <c r="Q32" i="11"/>
  <c r="L32" i="11" s="1"/>
  <c r="M33" i="11" s="1"/>
  <c r="G36" i="11"/>
  <c r="T42" i="9"/>
  <c r="AE42" i="10"/>
  <c r="AF43" i="10" s="1"/>
  <c r="AJ43" i="10"/>
  <c r="AI43" i="10" s="1"/>
  <c r="AH44" i="10" s="1"/>
  <c r="Z42" i="10"/>
  <c r="Y42" i="10" s="1"/>
  <c r="X43" i="10" s="1"/>
  <c r="V42" i="10"/>
  <c r="E32" i="10"/>
  <c r="D33" i="10" s="1"/>
  <c r="F33" i="10" s="1"/>
  <c r="E33" i="10" s="1"/>
  <c r="D34" i="10" s="1"/>
  <c r="O36" i="10"/>
  <c r="N37" i="10" s="1"/>
  <c r="O39" i="9"/>
  <c r="K39" i="9" s="1"/>
  <c r="L40" i="9" s="1"/>
  <c r="U43" i="9"/>
  <c r="T43" i="9" s="1"/>
  <c r="Y43" i="9"/>
  <c r="X43" i="9" s="1"/>
  <c r="W44" i="9" s="1"/>
  <c r="C50" i="9"/>
  <c r="B50" i="9" s="1"/>
  <c r="E50" i="9"/>
  <c r="D51" i="9" s="1"/>
  <c r="F51" i="9" s="1"/>
  <c r="M34" i="3"/>
  <c r="N35" i="3" s="1"/>
  <c r="G31" i="3"/>
  <c r="P34" i="3"/>
  <c r="O35" i="3" s="1"/>
  <c r="AQ48" i="3"/>
  <c r="AR49" i="3" s="1"/>
  <c r="AU49" i="3"/>
  <c r="AT49" i="3" s="1"/>
  <c r="AS50" i="3" s="1"/>
  <c r="C32" i="6"/>
  <c r="D33" i="6" s="1"/>
  <c r="P31" i="6"/>
  <c r="O32" i="6" s="1"/>
  <c r="Q32" i="6" s="1"/>
  <c r="BN35" i="3"/>
  <c r="BM36" i="3" s="1"/>
  <c r="BO36" i="3" s="1"/>
  <c r="M43" i="4"/>
  <c r="N44" i="4" s="1"/>
  <c r="Q44" i="4"/>
  <c r="P44" i="4" s="1"/>
  <c r="O45" i="4" s="1"/>
  <c r="Q34" i="5"/>
  <c r="M34" i="5" s="1"/>
  <c r="N35" i="5" s="1"/>
  <c r="G36" i="5"/>
  <c r="C36" i="5" s="1"/>
  <c r="D37" i="5" s="1"/>
  <c r="G55" i="4"/>
  <c r="F55" i="4" s="1"/>
  <c r="E56" i="4" s="1"/>
  <c r="AJ36" i="3"/>
  <c r="AI37" i="3" s="1"/>
  <c r="AK37" i="3" s="1"/>
  <c r="BA36" i="3"/>
  <c r="BB37" i="3" s="1"/>
  <c r="W30" i="3"/>
  <c r="X31" i="3" s="1"/>
  <c r="Y31" i="3"/>
  <c r="AA31" i="3" s="1"/>
  <c r="DL42" i="12" l="1"/>
  <c r="DK43" i="12" s="1"/>
  <c r="DV38" i="12"/>
  <c r="DU39" i="12" s="1"/>
  <c r="DB39" i="12"/>
  <c r="DA40" i="12" s="1"/>
  <c r="CR58" i="12"/>
  <c r="CQ59" i="12" s="1"/>
  <c r="CI39" i="12"/>
  <c r="CH39" i="12" s="1"/>
  <c r="CG40" i="12" s="1"/>
  <c r="CD38" i="12"/>
  <c r="CE39" i="12" s="1"/>
  <c r="BE44" i="12"/>
  <c r="BD44" i="12" s="1"/>
  <c r="BC45" i="12" s="1"/>
  <c r="AZ43" i="12"/>
  <c r="BA44" i="12" s="1"/>
  <c r="AZ44" i="12" s="1"/>
  <c r="BA45" i="12" s="1"/>
  <c r="Q45" i="12"/>
  <c r="P45" i="12" s="1"/>
  <c r="O46" i="12" s="1"/>
  <c r="L44" i="12"/>
  <c r="M45" i="12" s="1"/>
  <c r="V33" i="12"/>
  <c r="W34" i="12" s="1"/>
  <c r="AP38" i="12"/>
  <c r="AQ39" i="12" s="1"/>
  <c r="AJ39" i="12"/>
  <c r="AI40" i="12" s="1"/>
  <c r="BY43" i="12"/>
  <c r="BX43" i="12" s="1"/>
  <c r="BW44" i="12" s="1"/>
  <c r="BT42" i="12"/>
  <c r="BU43" i="12" s="1"/>
  <c r="BN51" i="12"/>
  <c r="BM52" i="12" s="1"/>
  <c r="AU39" i="12"/>
  <c r="AA34" i="12"/>
  <c r="Z34" i="12" s="1"/>
  <c r="Y35" i="12" s="1"/>
  <c r="G52" i="12"/>
  <c r="F52" i="12" s="1"/>
  <c r="E53" i="12" s="1"/>
  <c r="B51" i="12"/>
  <c r="C52" i="12" s="1"/>
  <c r="B36" i="11"/>
  <c r="C37" i="11" s="1"/>
  <c r="P32" i="11"/>
  <c r="O33" i="11" s="1"/>
  <c r="F36" i="11"/>
  <c r="E37" i="11" s="1"/>
  <c r="U42" i="10"/>
  <c r="V43" i="10" s="1"/>
  <c r="U43" i="10" s="1"/>
  <c r="V44" i="10" s="1"/>
  <c r="U44" i="10" s="1"/>
  <c r="AJ44" i="10"/>
  <c r="AI44" i="10" s="1"/>
  <c r="AH45" i="10" s="1"/>
  <c r="AE43" i="10"/>
  <c r="AF44" i="10" s="1"/>
  <c r="Z43" i="10"/>
  <c r="Y43" i="10" s="1"/>
  <c r="X44" i="10" s="1"/>
  <c r="B33" i="10"/>
  <c r="C34" i="10" s="1"/>
  <c r="F34" i="10"/>
  <c r="E34" i="10" s="1"/>
  <c r="D35" i="10" s="1"/>
  <c r="P37" i="10"/>
  <c r="K37" i="10" s="1"/>
  <c r="L38" i="10" s="1"/>
  <c r="N39" i="9"/>
  <c r="M40" i="9" s="1"/>
  <c r="Y44" i="9"/>
  <c r="X44" i="9" s="1"/>
  <c r="W45" i="9" s="1"/>
  <c r="U44" i="9"/>
  <c r="C51" i="9"/>
  <c r="B51" i="9" s="1"/>
  <c r="E51" i="9"/>
  <c r="D52" i="9" s="1"/>
  <c r="F52" i="9" s="1"/>
  <c r="C31" i="3"/>
  <c r="D32" i="3" s="1"/>
  <c r="F31" i="3"/>
  <c r="E32" i="3" s="1"/>
  <c r="AQ49" i="3"/>
  <c r="AR50" i="3" s="1"/>
  <c r="Q35" i="3"/>
  <c r="AU50" i="3"/>
  <c r="AT50" i="3" s="1"/>
  <c r="AS51" i="3" s="1"/>
  <c r="M32" i="6"/>
  <c r="N33" i="6" s="1"/>
  <c r="F32" i="6"/>
  <c r="E33" i="6" s="1"/>
  <c r="G33" i="6" s="1"/>
  <c r="BK36" i="3"/>
  <c r="BL37" i="3" s="1"/>
  <c r="Q45" i="4"/>
  <c r="P45" i="4" s="1"/>
  <c r="O46" i="4" s="1"/>
  <c r="M44" i="4"/>
  <c r="N45" i="4" s="1"/>
  <c r="P34" i="5"/>
  <c r="O35" i="5" s="1"/>
  <c r="F36" i="5"/>
  <c r="E37" i="5" s="1"/>
  <c r="G56" i="4"/>
  <c r="F56" i="4" s="1"/>
  <c r="E57" i="4" s="1"/>
  <c r="C55" i="4"/>
  <c r="D56" i="4" s="1"/>
  <c r="AG37" i="3"/>
  <c r="AH38" i="3" s="1"/>
  <c r="BD36" i="3"/>
  <c r="BC37" i="3" s="1"/>
  <c r="BE37" i="3" s="1"/>
  <c r="Z31" i="3"/>
  <c r="DL43" i="12" l="1"/>
  <c r="DK44" i="12" s="1"/>
  <c r="DM43" i="12"/>
  <c r="DH43" i="12" s="1"/>
  <c r="DI44" i="12" s="1"/>
  <c r="CD39" i="12"/>
  <c r="CE40" i="12" s="1"/>
  <c r="DW39" i="12"/>
  <c r="DR39" i="12" s="1"/>
  <c r="DS40" i="12" s="1"/>
  <c r="DC40" i="12"/>
  <c r="CX40" i="12" s="1"/>
  <c r="CY41" i="12" s="1"/>
  <c r="L45" i="12"/>
  <c r="M46" i="12" s="1"/>
  <c r="CS59" i="12"/>
  <c r="CN59" i="12" s="1"/>
  <c r="CO60" i="12" s="1"/>
  <c r="CI40" i="12"/>
  <c r="CH40" i="12" s="1"/>
  <c r="CG41" i="12" s="1"/>
  <c r="BT43" i="12"/>
  <c r="BU44" i="12" s="1"/>
  <c r="BE45" i="12"/>
  <c r="BD45" i="12" s="1"/>
  <c r="BC46" i="12" s="1"/>
  <c r="Q46" i="12"/>
  <c r="AP39" i="12"/>
  <c r="AQ40" i="12" s="1"/>
  <c r="AT39" i="12"/>
  <c r="AS40" i="12" s="1"/>
  <c r="AK40" i="12"/>
  <c r="AF40" i="12" s="1"/>
  <c r="AG41" i="12" s="1"/>
  <c r="BY44" i="12"/>
  <c r="BX44" i="12" s="1"/>
  <c r="BW45" i="12" s="1"/>
  <c r="BO52" i="12"/>
  <c r="BJ52" i="12" s="1"/>
  <c r="BK53" i="12" s="1"/>
  <c r="AU40" i="12"/>
  <c r="AA35" i="12"/>
  <c r="Z35" i="12" s="1"/>
  <c r="Y36" i="12" s="1"/>
  <c r="V34" i="12"/>
  <c r="W35" i="12" s="1"/>
  <c r="B52" i="12"/>
  <c r="C53" i="12" s="1"/>
  <c r="G53" i="12"/>
  <c r="F53" i="12" s="1"/>
  <c r="E54" i="12" s="1"/>
  <c r="Q33" i="11"/>
  <c r="L33" i="11" s="1"/>
  <c r="M34" i="11" s="1"/>
  <c r="G37" i="11"/>
  <c r="T44" i="9"/>
  <c r="AJ45" i="10"/>
  <c r="AI45" i="10" s="1"/>
  <c r="AH46" i="10" s="1"/>
  <c r="AE44" i="10"/>
  <c r="AF45" i="10" s="1"/>
  <c r="Z44" i="10"/>
  <c r="Y44" i="10" s="1"/>
  <c r="X45" i="10" s="1"/>
  <c r="F35" i="10"/>
  <c r="E35" i="10" s="1"/>
  <c r="D36" i="10" s="1"/>
  <c r="O37" i="10"/>
  <c r="N38" i="10" s="1"/>
  <c r="B34" i="10"/>
  <c r="C35" i="10" s="1"/>
  <c r="O40" i="9"/>
  <c r="K40" i="9" s="1"/>
  <c r="L41" i="9" s="1"/>
  <c r="U45" i="9"/>
  <c r="Y45" i="9"/>
  <c r="X45" i="9" s="1"/>
  <c r="W46" i="9" s="1"/>
  <c r="C52" i="9"/>
  <c r="B52" i="9" s="1"/>
  <c r="E52" i="9"/>
  <c r="D53" i="9" s="1"/>
  <c r="F53" i="9" s="1"/>
  <c r="M35" i="3"/>
  <c r="N36" i="3" s="1"/>
  <c r="G32" i="3"/>
  <c r="P35" i="3"/>
  <c r="O36" i="3" s="1"/>
  <c r="AQ50" i="3"/>
  <c r="AR51" i="3" s="1"/>
  <c r="AU51" i="3"/>
  <c r="AT51" i="3" s="1"/>
  <c r="AS52" i="3" s="1"/>
  <c r="C33" i="6"/>
  <c r="D34" i="6" s="1"/>
  <c r="P32" i="6"/>
  <c r="O33" i="6" s="1"/>
  <c r="Q33" i="6" s="1"/>
  <c r="BN36" i="3"/>
  <c r="BM37" i="3" s="1"/>
  <c r="BO37" i="3" s="1"/>
  <c r="M45" i="4"/>
  <c r="N46" i="4" s="1"/>
  <c r="Q46" i="4"/>
  <c r="P46" i="4" s="1"/>
  <c r="O47" i="4" s="1"/>
  <c r="Q35" i="5"/>
  <c r="M35" i="5" s="1"/>
  <c r="N36" i="5" s="1"/>
  <c r="G37" i="5"/>
  <c r="C37" i="5" s="1"/>
  <c r="D38" i="5" s="1"/>
  <c r="C56" i="4"/>
  <c r="D57" i="4" s="1"/>
  <c r="G57" i="4"/>
  <c r="F57" i="4" s="1"/>
  <c r="E58" i="4" s="1"/>
  <c r="AJ37" i="3"/>
  <c r="AI38" i="3" s="1"/>
  <c r="AK38" i="3" s="1"/>
  <c r="BA37" i="3"/>
  <c r="BB38" i="3" s="1"/>
  <c r="W31" i="3"/>
  <c r="X32" i="3" s="1"/>
  <c r="Y32" i="3"/>
  <c r="AA32" i="3" s="1"/>
  <c r="DM44" i="12" l="1"/>
  <c r="DL44" i="12" s="1"/>
  <c r="DK45" i="12" s="1"/>
  <c r="DH44" i="12"/>
  <c r="DI45" i="12" s="1"/>
  <c r="DV39" i="12"/>
  <c r="DU40" i="12" s="1"/>
  <c r="L46" i="12"/>
  <c r="M47" i="12" s="1"/>
  <c r="AZ45" i="12"/>
  <c r="BA46" i="12" s="1"/>
  <c r="DB40" i="12"/>
  <c r="DA41" i="12" s="1"/>
  <c r="CR59" i="12"/>
  <c r="CQ60" i="12" s="1"/>
  <c r="CD40" i="12"/>
  <c r="CE41" i="12" s="1"/>
  <c r="CI41" i="12"/>
  <c r="CH41" i="12" s="1"/>
  <c r="CG42" i="12" s="1"/>
  <c r="BE46" i="12"/>
  <c r="BD46" i="12" s="1"/>
  <c r="BC47" i="12" s="1"/>
  <c r="P46" i="12"/>
  <c r="O47" i="12" s="1"/>
  <c r="BT44" i="12"/>
  <c r="BU45" i="12" s="1"/>
  <c r="V35" i="12"/>
  <c r="W36" i="12" s="1"/>
  <c r="AP40" i="12"/>
  <c r="AQ41" i="12" s="1"/>
  <c r="AJ40" i="12"/>
  <c r="AI41" i="12" s="1"/>
  <c r="BY45" i="12"/>
  <c r="BX45" i="12" s="1"/>
  <c r="BW46" i="12" s="1"/>
  <c r="BN52" i="12"/>
  <c r="BM53" i="12" s="1"/>
  <c r="AT40" i="12"/>
  <c r="AS41" i="12" s="1"/>
  <c r="AA36" i="12"/>
  <c r="B53" i="12"/>
  <c r="C54" i="12" s="1"/>
  <c r="G54" i="12"/>
  <c r="F54" i="12" s="1"/>
  <c r="E55" i="12" s="1"/>
  <c r="P33" i="11"/>
  <c r="O34" i="11" s="1"/>
  <c r="Q34" i="11" s="1"/>
  <c r="P34" i="11" s="1"/>
  <c r="O35" i="11" s="1"/>
  <c r="F37" i="11"/>
  <c r="E38" i="11" s="1"/>
  <c r="G38" i="11" s="1"/>
  <c r="B37" i="11"/>
  <c r="C38" i="11" s="1"/>
  <c r="T45" i="9"/>
  <c r="AE45" i="10"/>
  <c r="AF46" i="10" s="1"/>
  <c r="AJ46" i="10"/>
  <c r="AE46" i="10" s="1"/>
  <c r="AF47" i="10" s="1"/>
  <c r="Z45" i="10"/>
  <c r="Y45" i="10" s="1"/>
  <c r="X46" i="10" s="1"/>
  <c r="V45" i="10"/>
  <c r="U45" i="10" s="1"/>
  <c r="B35" i="10"/>
  <c r="C36" i="10" s="1"/>
  <c r="F36" i="10"/>
  <c r="E36" i="10" s="1"/>
  <c r="D37" i="10" s="1"/>
  <c r="P38" i="10"/>
  <c r="K38" i="10" s="1"/>
  <c r="L39" i="10" s="1"/>
  <c r="N40" i="9"/>
  <c r="M41" i="9" s="1"/>
  <c r="Y46" i="9"/>
  <c r="X46" i="9" s="1"/>
  <c r="W47" i="9" s="1"/>
  <c r="U46" i="9"/>
  <c r="E53" i="9"/>
  <c r="D54" i="9" s="1"/>
  <c r="F54" i="9" s="1"/>
  <c r="C53" i="9"/>
  <c r="B53" i="9" s="1"/>
  <c r="C32" i="3"/>
  <c r="D33" i="3" s="1"/>
  <c r="F32" i="3"/>
  <c r="E33" i="3" s="1"/>
  <c r="Q36" i="3"/>
  <c r="AQ51" i="3"/>
  <c r="AR52" i="3" s="1"/>
  <c r="AU52" i="3"/>
  <c r="AT52" i="3" s="1"/>
  <c r="AS53" i="3" s="1"/>
  <c r="AG38" i="3"/>
  <c r="AH39" i="3" s="1"/>
  <c r="M33" i="6"/>
  <c r="N34" i="6" s="1"/>
  <c r="F33" i="6"/>
  <c r="E34" i="6" s="1"/>
  <c r="G34" i="6" s="1"/>
  <c r="BK37" i="3"/>
  <c r="BL38" i="3" s="1"/>
  <c r="Q47" i="4"/>
  <c r="P47" i="4" s="1"/>
  <c r="O48" i="4" s="1"/>
  <c r="M46" i="4"/>
  <c r="N47" i="4" s="1"/>
  <c r="P35" i="5"/>
  <c r="O36" i="5" s="1"/>
  <c r="F37" i="5"/>
  <c r="E38" i="5" s="1"/>
  <c r="G58" i="4"/>
  <c r="F58" i="4" s="1"/>
  <c r="E59" i="4" s="1"/>
  <c r="C57" i="4"/>
  <c r="D58" i="4" s="1"/>
  <c r="BD37" i="3"/>
  <c r="BC38" i="3" s="1"/>
  <c r="BE38" i="3" s="1"/>
  <c r="Z32" i="3"/>
  <c r="DM45" i="12" l="1"/>
  <c r="DL45" i="12" s="1"/>
  <c r="DK46" i="12" s="1"/>
  <c r="DH45" i="12"/>
  <c r="DI46" i="12" s="1"/>
  <c r="DW40" i="12"/>
  <c r="DR40" i="12" s="1"/>
  <c r="DS41" i="12" s="1"/>
  <c r="DC41" i="12"/>
  <c r="CX41" i="12" s="1"/>
  <c r="CY42" i="12" s="1"/>
  <c r="AZ46" i="12"/>
  <c r="BA47" i="12" s="1"/>
  <c r="CS60" i="12"/>
  <c r="CN60" i="12" s="1"/>
  <c r="CO61" i="12" s="1"/>
  <c r="CD41" i="12"/>
  <c r="CE42" i="12" s="1"/>
  <c r="CI42" i="12"/>
  <c r="CH42" i="12" s="1"/>
  <c r="CG43" i="12" s="1"/>
  <c r="BE47" i="12"/>
  <c r="BD47" i="12" s="1"/>
  <c r="BC48" i="12" s="1"/>
  <c r="Q47" i="12"/>
  <c r="L47" i="12" s="1"/>
  <c r="M48" i="12" s="1"/>
  <c r="V36" i="12"/>
  <c r="W37" i="12" s="1"/>
  <c r="BT45" i="12"/>
  <c r="BU46" i="12" s="1"/>
  <c r="Z36" i="12"/>
  <c r="Y37" i="12" s="1"/>
  <c r="AK41" i="12"/>
  <c r="AF41" i="12" s="1"/>
  <c r="AG42" i="12" s="1"/>
  <c r="BY46" i="12"/>
  <c r="BX46" i="12" s="1"/>
  <c r="BW47" i="12" s="1"/>
  <c r="BO53" i="12"/>
  <c r="BJ53" i="12" s="1"/>
  <c r="BK54" i="12" s="1"/>
  <c r="AU41" i="12"/>
  <c r="AP41" i="12" s="1"/>
  <c r="AQ42" i="12" s="1"/>
  <c r="AA37" i="12"/>
  <c r="B54" i="12"/>
  <c r="C55" i="12" s="1"/>
  <c r="G55" i="12"/>
  <c r="F55" i="12" s="1"/>
  <c r="E56" i="12" s="1"/>
  <c r="B38" i="11"/>
  <c r="C39" i="11" s="1"/>
  <c r="L34" i="11"/>
  <c r="M35" i="11" s="1"/>
  <c r="Q35" i="11"/>
  <c r="P35" i="11" s="1"/>
  <c r="O36" i="11" s="1"/>
  <c r="F38" i="11"/>
  <c r="E39" i="11" s="1"/>
  <c r="T46" i="9"/>
  <c r="AI46" i="10"/>
  <c r="AH47" i="10" s="1"/>
  <c r="AJ47" i="10" s="1"/>
  <c r="Z46" i="10"/>
  <c r="Y46" i="10" s="1"/>
  <c r="X47" i="10" s="1"/>
  <c r="V46" i="10"/>
  <c r="U46" i="10" s="1"/>
  <c r="B36" i="10"/>
  <c r="C37" i="10" s="1"/>
  <c r="O38" i="10"/>
  <c r="N39" i="10" s="1"/>
  <c r="F37" i="10"/>
  <c r="O41" i="9"/>
  <c r="K41" i="9" s="1"/>
  <c r="L42" i="9" s="1"/>
  <c r="U47" i="9"/>
  <c r="T47" i="9" s="1"/>
  <c r="Y47" i="9"/>
  <c r="X47" i="9" s="1"/>
  <c r="W48" i="9" s="1"/>
  <c r="C54" i="9"/>
  <c r="B54" i="9" s="1"/>
  <c r="E54" i="9"/>
  <c r="D55" i="9" s="1"/>
  <c r="F55" i="9" s="1"/>
  <c r="M36" i="3"/>
  <c r="N37" i="3" s="1"/>
  <c r="G33" i="3"/>
  <c r="P36" i="3"/>
  <c r="O37" i="3" s="1"/>
  <c r="AQ52" i="3"/>
  <c r="AR53" i="3" s="1"/>
  <c r="AU53" i="3"/>
  <c r="AT53" i="3" s="1"/>
  <c r="AS54" i="3" s="1"/>
  <c r="AJ38" i="3"/>
  <c r="AI39" i="3" s="1"/>
  <c r="AK39" i="3" s="1"/>
  <c r="C34" i="6"/>
  <c r="D35" i="6" s="1"/>
  <c r="P33" i="6"/>
  <c r="O34" i="6" s="1"/>
  <c r="Q34" i="6" s="1"/>
  <c r="BN37" i="3"/>
  <c r="BM38" i="3" s="1"/>
  <c r="BO38" i="3" s="1"/>
  <c r="Q48" i="4"/>
  <c r="P48" i="4" s="1"/>
  <c r="O49" i="4" s="1"/>
  <c r="M47" i="4"/>
  <c r="N48" i="4" s="1"/>
  <c r="Q36" i="5"/>
  <c r="M36" i="5" s="1"/>
  <c r="N37" i="5" s="1"/>
  <c r="G38" i="5"/>
  <c r="C38" i="5" s="1"/>
  <c r="D39" i="5" s="1"/>
  <c r="C58" i="4"/>
  <c r="D59" i="4" s="1"/>
  <c r="G59" i="4"/>
  <c r="F59" i="4" s="1"/>
  <c r="E60" i="4" s="1"/>
  <c r="BA38" i="3"/>
  <c r="BB39" i="3" s="1"/>
  <c r="W32" i="3"/>
  <c r="X33" i="3" s="1"/>
  <c r="Y33" i="3"/>
  <c r="AA33" i="3" s="1"/>
  <c r="DM46" i="12" l="1"/>
  <c r="DL46" i="12" s="1"/>
  <c r="DK47" i="12" s="1"/>
  <c r="DV40" i="12"/>
  <c r="DU41" i="12" s="1"/>
  <c r="AZ47" i="12"/>
  <c r="BA48" i="12" s="1"/>
  <c r="DB41" i="12"/>
  <c r="DA42" i="12" s="1"/>
  <c r="CR60" i="12"/>
  <c r="CQ61" i="12" s="1"/>
  <c r="CI43" i="12"/>
  <c r="CH43" i="12" s="1"/>
  <c r="CG44" i="12" s="1"/>
  <c r="CD42" i="12"/>
  <c r="CE43" i="12" s="1"/>
  <c r="BE48" i="12"/>
  <c r="BD48" i="12" s="1"/>
  <c r="BC49" i="12" s="1"/>
  <c r="V37" i="12"/>
  <c r="W38" i="12" s="1"/>
  <c r="P47" i="12"/>
  <c r="O48" i="12" s="1"/>
  <c r="BT46" i="12"/>
  <c r="BU47" i="12" s="1"/>
  <c r="AJ41" i="12"/>
  <c r="AI42" i="12" s="1"/>
  <c r="BY47" i="12"/>
  <c r="BX47" i="12" s="1"/>
  <c r="BW48" i="12" s="1"/>
  <c r="BN53" i="12"/>
  <c r="BM54" i="12" s="1"/>
  <c r="AT41" i="12"/>
  <c r="AS42" i="12" s="1"/>
  <c r="Z37" i="12"/>
  <c r="Y38" i="12" s="1"/>
  <c r="G56" i="12"/>
  <c r="F56" i="12" s="1"/>
  <c r="E57" i="12" s="1"/>
  <c r="B55" i="12"/>
  <c r="C56" i="12" s="1"/>
  <c r="L35" i="11"/>
  <c r="M36" i="11" s="1"/>
  <c r="L36" i="11" s="1"/>
  <c r="M37" i="11" s="1"/>
  <c r="Q36" i="11"/>
  <c r="P36" i="11" s="1"/>
  <c r="O37" i="11" s="1"/>
  <c r="G39" i="11"/>
  <c r="AI47" i="10"/>
  <c r="AH48" i="10" s="1"/>
  <c r="AJ48" i="10" s="1"/>
  <c r="AE47" i="10"/>
  <c r="AF48" i="10" s="1"/>
  <c r="Z47" i="10"/>
  <c r="Y47" i="10" s="1"/>
  <c r="X48" i="10" s="1"/>
  <c r="V47" i="10"/>
  <c r="U47" i="10" s="1"/>
  <c r="B37" i="10"/>
  <c r="C38" i="10" s="1"/>
  <c r="P39" i="10"/>
  <c r="K39" i="10" s="1"/>
  <c r="L40" i="10" s="1"/>
  <c r="E37" i="10"/>
  <c r="D38" i="10" s="1"/>
  <c r="N41" i="9"/>
  <c r="M42" i="9" s="1"/>
  <c r="U48" i="9"/>
  <c r="Y48" i="9"/>
  <c r="X48" i="9" s="1"/>
  <c r="W49" i="9" s="1"/>
  <c r="C55" i="9"/>
  <c r="B55" i="9" s="1"/>
  <c r="E55" i="9"/>
  <c r="D56" i="9" s="1"/>
  <c r="F56" i="9" s="1"/>
  <c r="AQ53" i="3"/>
  <c r="AR54" i="3" s="1"/>
  <c r="C33" i="3"/>
  <c r="D34" i="3" s="1"/>
  <c r="F33" i="3"/>
  <c r="E34" i="3" s="1"/>
  <c r="Q37" i="3"/>
  <c r="AU54" i="3"/>
  <c r="AT54" i="3" s="1"/>
  <c r="AS55" i="3" s="1"/>
  <c r="AG39" i="3"/>
  <c r="AH40" i="3" s="1"/>
  <c r="M34" i="6"/>
  <c r="N35" i="6" s="1"/>
  <c r="F34" i="6"/>
  <c r="E35" i="6" s="1"/>
  <c r="G35" i="6" s="1"/>
  <c r="BK38" i="3"/>
  <c r="BL39" i="3" s="1"/>
  <c r="Q49" i="4"/>
  <c r="P49" i="4" s="1"/>
  <c r="O50" i="4" s="1"/>
  <c r="M48" i="4"/>
  <c r="N49" i="4" s="1"/>
  <c r="P36" i="5"/>
  <c r="O37" i="5" s="1"/>
  <c r="F38" i="5"/>
  <c r="E39" i="5" s="1"/>
  <c r="G60" i="4"/>
  <c r="F60" i="4" s="1"/>
  <c r="E61" i="4" s="1"/>
  <c r="C59" i="4"/>
  <c r="D60" i="4" s="1"/>
  <c r="BD38" i="3"/>
  <c r="BC39" i="3" s="1"/>
  <c r="BE39" i="3" s="1"/>
  <c r="Z33" i="3"/>
  <c r="DM47" i="12" l="1"/>
  <c r="DL47" i="12" s="1"/>
  <c r="DK48" i="12" s="1"/>
  <c r="DH46" i="12"/>
  <c r="DI47" i="12" s="1"/>
  <c r="AZ48" i="12"/>
  <c r="BA49" i="12" s="1"/>
  <c r="DW41" i="12"/>
  <c r="DR41" i="12" s="1"/>
  <c r="DS42" i="12" s="1"/>
  <c r="DC42" i="12"/>
  <c r="CX42" i="12" s="1"/>
  <c r="CY43" i="12" s="1"/>
  <c r="CS61" i="12"/>
  <c r="CN61" i="12" s="1"/>
  <c r="CO62" i="12" s="1"/>
  <c r="CD43" i="12"/>
  <c r="CE44" i="12" s="1"/>
  <c r="CI44" i="12"/>
  <c r="CH44" i="12" s="1"/>
  <c r="CG45" i="12" s="1"/>
  <c r="BE49" i="12"/>
  <c r="Q48" i="12"/>
  <c r="L48" i="12" s="1"/>
  <c r="M49" i="12" s="1"/>
  <c r="BT47" i="12"/>
  <c r="BU48" i="12" s="1"/>
  <c r="AK42" i="12"/>
  <c r="AF42" i="12" s="1"/>
  <c r="AG43" i="12" s="1"/>
  <c r="BY48" i="12"/>
  <c r="BX48" i="12" s="1"/>
  <c r="BW49" i="12" s="1"/>
  <c r="BO54" i="12"/>
  <c r="BJ54" i="12" s="1"/>
  <c r="BK55" i="12" s="1"/>
  <c r="AU42" i="12"/>
  <c r="AP42" i="12" s="1"/>
  <c r="AQ43" i="12" s="1"/>
  <c r="AA38" i="12"/>
  <c r="V38" i="12" s="1"/>
  <c r="W39" i="12" s="1"/>
  <c r="B56" i="12"/>
  <c r="C57" i="12" s="1"/>
  <c r="G57" i="12"/>
  <c r="F57" i="12" s="1"/>
  <c r="E58" i="12" s="1"/>
  <c r="B39" i="11"/>
  <c r="C40" i="11" s="1"/>
  <c r="Q37" i="11"/>
  <c r="P37" i="11" s="1"/>
  <c r="O38" i="11" s="1"/>
  <c r="F39" i="11"/>
  <c r="E40" i="11" s="1"/>
  <c r="T48" i="9"/>
  <c r="U49" i="9" s="1"/>
  <c r="T49" i="9" s="1"/>
  <c r="AE48" i="10"/>
  <c r="AF49" i="10" s="1"/>
  <c r="AI48" i="10"/>
  <c r="AH49" i="10" s="1"/>
  <c r="AJ49" i="10" s="1"/>
  <c r="AI49" i="10" s="1"/>
  <c r="AH50" i="10" s="1"/>
  <c r="Z48" i="10"/>
  <c r="Y48" i="10" s="1"/>
  <c r="X49" i="10" s="1"/>
  <c r="V48" i="10"/>
  <c r="F38" i="10"/>
  <c r="B38" i="10" s="1"/>
  <c r="C39" i="10" s="1"/>
  <c r="O39" i="10"/>
  <c r="N40" i="10" s="1"/>
  <c r="O42" i="9"/>
  <c r="K42" i="9" s="1"/>
  <c r="L43" i="9" s="1"/>
  <c r="Y49" i="9"/>
  <c r="X49" i="9" s="1"/>
  <c r="W50" i="9" s="1"/>
  <c r="E56" i="9"/>
  <c r="D57" i="9" s="1"/>
  <c r="F57" i="9" s="1"/>
  <c r="C56" i="9"/>
  <c r="B56" i="9" s="1"/>
  <c r="M37" i="3"/>
  <c r="N38" i="3" s="1"/>
  <c r="G34" i="3"/>
  <c r="P37" i="3"/>
  <c r="O38" i="3" s="1"/>
  <c r="AQ54" i="3"/>
  <c r="AR55" i="3" s="1"/>
  <c r="AU55" i="3"/>
  <c r="AT55" i="3" s="1"/>
  <c r="AS56" i="3" s="1"/>
  <c r="AU56" i="3" s="1"/>
  <c r="AJ39" i="3"/>
  <c r="AI40" i="3" s="1"/>
  <c r="AK40" i="3" s="1"/>
  <c r="C35" i="6"/>
  <c r="D36" i="6" s="1"/>
  <c r="P34" i="6"/>
  <c r="O35" i="6" s="1"/>
  <c r="Q35" i="6" s="1"/>
  <c r="BN38" i="3"/>
  <c r="BM39" i="3" s="1"/>
  <c r="BO39" i="3" s="1"/>
  <c r="Q50" i="4"/>
  <c r="P50" i="4" s="1"/>
  <c r="O51" i="4" s="1"/>
  <c r="M49" i="4"/>
  <c r="N50" i="4" s="1"/>
  <c r="Q37" i="5"/>
  <c r="M37" i="5" s="1"/>
  <c r="N38" i="5" s="1"/>
  <c r="G39" i="5"/>
  <c r="C39" i="5" s="1"/>
  <c r="D40" i="5" s="1"/>
  <c r="G61" i="4"/>
  <c r="F61" i="4" s="1"/>
  <c r="E62" i="4" s="1"/>
  <c r="C60" i="4"/>
  <c r="D61" i="4" s="1"/>
  <c r="BA39" i="3"/>
  <c r="BB40" i="3" s="1"/>
  <c r="W33" i="3"/>
  <c r="X34" i="3" s="1"/>
  <c r="Y34" i="3"/>
  <c r="AA34" i="3" s="1"/>
  <c r="DM48" i="12" l="1"/>
  <c r="DL48" i="12" s="1"/>
  <c r="DK49" i="12" s="1"/>
  <c r="DH47" i="12"/>
  <c r="DI48" i="12" s="1"/>
  <c r="DH48" i="12" s="1"/>
  <c r="DI49" i="12" s="1"/>
  <c r="AZ49" i="12"/>
  <c r="BA50" i="12" s="1"/>
  <c r="DV41" i="12"/>
  <c r="DU42" i="12" s="1"/>
  <c r="BD49" i="12"/>
  <c r="BC50" i="12" s="1"/>
  <c r="DB42" i="12"/>
  <c r="DA43" i="12" s="1"/>
  <c r="CR61" i="12"/>
  <c r="CQ62" i="12" s="1"/>
  <c r="CS62" i="12" s="1"/>
  <c r="CD44" i="12"/>
  <c r="CE45" i="12" s="1"/>
  <c r="CI45" i="12"/>
  <c r="CH45" i="12" s="1"/>
  <c r="CG46" i="12" s="1"/>
  <c r="BE50" i="12"/>
  <c r="P48" i="12"/>
  <c r="O49" i="12" s="1"/>
  <c r="BT48" i="12"/>
  <c r="BU49" i="12" s="1"/>
  <c r="BN54" i="12"/>
  <c r="BM55" i="12" s="1"/>
  <c r="AJ42" i="12"/>
  <c r="AI43" i="12" s="1"/>
  <c r="BY49" i="12"/>
  <c r="BX49" i="12" s="1"/>
  <c r="BW50" i="12" s="1"/>
  <c r="BO55" i="12"/>
  <c r="BN55" i="12" s="1"/>
  <c r="BM56" i="12" s="1"/>
  <c r="AT42" i="12"/>
  <c r="AS43" i="12" s="1"/>
  <c r="Z38" i="12"/>
  <c r="Y39" i="12" s="1"/>
  <c r="G58" i="12"/>
  <c r="F58" i="12" s="1"/>
  <c r="E59" i="12" s="1"/>
  <c r="B57" i="12"/>
  <c r="C58" i="12" s="1"/>
  <c r="Q38" i="11"/>
  <c r="P38" i="11" s="1"/>
  <c r="O39" i="11" s="1"/>
  <c r="G40" i="11"/>
  <c r="L37" i="11"/>
  <c r="M38" i="11" s="1"/>
  <c r="U48" i="10"/>
  <c r="V49" i="10" s="1"/>
  <c r="U49" i="10" s="1"/>
  <c r="AJ50" i="10"/>
  <c r="AI50" i="10" s="1"/>
  <c r="AH51" i="10" s="1"/>
  <c r="AE49" i="10"/>
  <c r="AF50" i="10" s="1"/>
  <c r="Z49" i="10"/>
  <c r="Y49" i="10" s="1"/>
  <c r="X50" i="10" s="1"/>
  <c r="E38" i="10"/>
  <c r="D39" i="10" s="1"/>
  <c r="F39" i="10" s="1"/>
  <c r="E39" i="10" s="1"/>
  <c r="D40" i="10" s="1"/>
  <c r="P40" i="10"/>
  <c r="K40" i="10" s="1"/>
  <c r="L41" i="10" s="1"/>
  <c r="N42" i="9"/>
  <c r="M43" i="9" s="1"/>
  <c r="U50" i="9"/>
  <c r="T50" i="9" s="1"/>
  <c r="Y50" i="9"/>
  <c r="X50" i="9" s="1"/>
  <c r="W51" i="9" s="1"/>
  <c r="C57" i="9"/>
  <c r="B57" i="9" s="1"/>
  <c r="E57" i="9"/>
  <c r="D58" i="9" s="1"/>
  <c r="F58" i="9" s="1"/>
  <c r="C34" i="3"/>
  <c r="D35" i="3" s="1"/>
  <c r="F34" i="3"/>
  <c r="E35" i="3" s="1"/>
  <c r="AQ55" i="3"/>
  <c r="AR56" i="3" s="1"/>
  <c r="AQ56" i="3" s="1"/>
  <c r="AR57" i="3" s="1"/>
  <c r="Q38" i="3"/>
  <c r="AG40" i="3"/>
  <c r="AH41" i="3" s="1"/>
  <c r="M35" i="6"/>
  <c r="N36" i="6" s="1"/>
  <c r="F35" i="6"/>
  <c r="E36" i="6" s="1"/>
  <c r="G36" i="6" s="1"/>
  <c r="BK39" i="3"/>
  <c r="BL40" i="3" s="1"/>
  <c r="Q51" i="4"/>
  <c r="P51" i="4" s="1"/>
  <c r="O52" i="4" s="1"/>
  <c r="M50" i="4"/>
  <c r="N51" i="4" s="1"/>
  <c r="P37" i="5"/>
  <c r="O38" i="5" s="1"/>
  <c r="F39" i="5"/>
  <c r="E40" i="5" s="1"/>
  <c r="C61" i="4"/>
  <c r="D62" i="4" s="1"/>
  <c r="G62" i="4"/>
  <c r="F62" i="4" s="1"/>
  <c r="E63" i="4" s="1"/>
  <c r="BD39" i="3"/>
  <c r="BC40" i="3" s="1"/>
  <c r="BE40" i="3" s="1"/>
  <c r="AT56" i="3"/>
  <c r="AS57" i="3" s="1"/>
  <c r="AU57" i="3" s="1"/>
  <c r="Z34" i="3"/>
  <c r="DM49" i="12" l="1"/>
  <c r="DL49" i="12" s="1"/>
  <c r="DK50" i="12" s="1"/>
  <c r="DH49" i="12"/>
  <c r="DI50" i="12" s="1"/>
  <c r="AZ50" i="12"/>
  <c r="BA51" i="12" s="1"/>
  <c r="DW42" i="12"/>
  <c r="DR42" i="12" s="1"/>
  <c r="DS43" i="12" s="1"/>
  <c r="DC43" i="12"/>
  <c r="CX43" i="12" s="1"/>
  <c r="CY44" i="12" s="1"/>
  <c r="CN62" i="12"/>
  <c r="CO63" i="12" s="1"/>
  <c r="CR62" i="12"/>
  <c r="CQ63" i="12" s="1"/>
  <c r="CS63" i="12" s="1"/>
  <c r="CD45" i="12"/>
  <c r="CE46" i="12" s="1"/>
  <c r="CI46" i="12"/>
  <c r="CH46" i="12" s="1"/>
  <c r="CG47" i="12" s="1"/>
  <c r="BD50" i="12"/>
  <c r="BC51" i="12" s="1"/>
  <c r="Q49" i="12"/>
  <c r="L49" i="12" s="1"/>
  <c r="M50" i="12" s="1"/>
  <c r="BT49" i="12"/>
  <c r="BU50" i="12" s="1"/>
  <c r="AK43" i="12"/>
  <c r="AF43" i="12" s="1"/>
  <c r="AG44" i="12" s="1"/>
  <c r="BY50" i="12"/>
  <c r="BX50" i="12" s="1"/>
  <c r="BW51" i="12" s="1"/>
  <c r="BO56" i="12"/>
  <c r="BN56" i="12" s="1"/>
  <c r="BM57" i="12" s="1"/>
  <c r="BJ55" i="12"/>
  <c r="BK56" i="12" s="1"/>
  <c r="AU43" i="12"/>
  <c r="AP43" i="12" s="1"/>
  <c r="AQ44" i="12" s="1"/>
  <c r="AA39" i="12"/>
  <c r="V39" i="12" s="1"/>
  <c r="W40" i="12" s="1"/>
  <c r="B58" i="12"/>
  <c r="C59" i="12" s="1"/>
  <c r="G59" i="12"/>
  <c r="F59" i="12" s="1"/>
  <c r="E60" i="12" s="1"/>
  <c r="L38" i="11"/>
  <c r="M39" i="11" s="1"/>
  <c r="L39" i="11" s="1"/>
  <c r="M40" i="11" s="1"/>
  <c r="B40" i="11"/>
  <c r="C41" i="11" s="1"/>
  <c r="Q39" i="11"/>
  <c r="P39" i="11" s="1"/>
  <c r="O40" i="11" s="1"/>
  <c r="F40" i="11"/>
  <c r="E41" i="11" s="1"/>
  <c r="AE50" i="10"/>
  <c r="AF51" i="10" s="1"/>
  <c r="AJ51" i="10"/>
  <c r="AI51" i="10" s="1"/>
  <c r="AH52" i="10" s="1"/>
  <c r="Z50" i="10"/>
  <c r="Y50" i="10"/>
  <c r="X51" i="10" s="1"/>
  <c r="V50" i="10"/>
  <c r="B39" i="10"/>
  <c r="C40" i="10" s="1"/>
  <c r="O40" i="10"/>
  <c r="F40" i="10"/>
  <c r="O43" i="9"/>
  <c r="K43" i="9" s="1"/>
  <c r="L44" i="9" s="1"/>
  <c r="Y51" i="9"/>
  <c r="X51" i="9" s="1"/>
  <c r="W52" i="9" s="1"/>
  <c r="U51" i="9"/>
  <c r="T51" i="9" s="1"/>
  <c r="C58" i="9"/>
  <c r="B58" i="9" s="1"/>
  <c r="E58" i="9"/>
  <c r="D59" i="9" s="1"/>
  <c r="F59" i="9" s="1"/>
  <c r="P38" i="3"/>
  <c r="O39" i="3" s="1"/>
  <c r="M38" i="3"/>
  <c r="N39" i="3" s="1"/>
  <c r="G35" i="3"/>
  <c r="Q39" i="3"/>
  <c r="P39" i="3" s="1"/>
  <c r="O40" i="3" s="1"/>
  <c r="AJ40" i="3"/>
  <c r="AI41" i="3" s="1"/>
  <c r="AK41" i="3" s="1"/>
  <c r="C36" i="6"/>
  <c r="D37" i="6" s="1"/>
  <c r="P35" i="6"/>
  <c r="O36" i="6" s="1"/>
  <c r="Q36" i="6" s="1"/>
  <c r="BN39" i="3"/>
  <c r="BM40" i="3" s="1"/>
  <c r="BO40" i="3" s="1"/>
  <c r="M51" i="4"/>
  <c r="N52" i="4" s="1"/>
  <c r="Q52" i="4"/>
  <c r="P52" i="4" s="1"/>
  <c r="O53" i="4" s="1"/>
  <c r="Q38" i="5"/>
  <c r="M38" i="5" s="1"/>
  <c r="N39" i="5" s="1"/>
  <c r="G40" i="5"/>
  <c r="C40" i="5" s="1"/>
  <c r="D41" i="5" s="1"/>
  <c r="G63" i="4"/>
  <c r="F63" i="4" s="1"/>
  <c r="E64" i="4" s="1"/>
  <c r="C62" i="4"/>
  <c r="D63" i="4" s="1"/>
  <c r="BA40" i="3"/>
  <c r="BB41" i="3" s="1"/>
  <c r="W34" i="3"/>
  <c r="X35" i="3" s="1"/>
  <c r="Y35" i="3"/>
  <c r="AA35" i="3" s="1"/>
  <c r="DM50" i="12" l="1"/>
  <c r="DL50" i="12" s="1"/>
  <c r="DK51" i="12" s="1"/>
  <c r="DV42" i="12"/>
  <c r="DU43" i="12" s="1"/>
  <c r="DB43" i="12"/>
  <c r="DA44" i="12" s="1"/>
  <c r="CN63" i="12"/>
  <c r="CO64" i="12" s="1"/>
  <c r="BJ56" i="12"/>
  <c r="BK57" i="12" s="1"/>
  <c r="CR63" i="12"/>
  <c r="CQ64" i="12" s="1"/>
  <c r="CD46" i="12"/>
  <c r="CE47" i="12" s="1"/>
  <c r="CI47" i="12"/>
  <c r="CH47" i="12" s="1"/>
  <c r="CG48" i="12" s="1"/>
  <c r="BE51" i="12"/>
  <c r="AZ51" i="12" s="1"/>
  <c r="BA52" i="12" s="1"/>
  <c r="P49" i="12"/>
  <c r="O50" i="12" s="1"/>
  <c r="BT50" i="12"/>
  <c r="BU51" i="12" s="1"/>
  <c r="Z39" i="12"/>
  <c r="Y40" i="12" s="1"/>
  <c r="AA40" i="12" s="1"/>
  <c r="V40" i="12" s="1"/>
  <c r="W41" i="12" s="1"/>
  <c r="AJ43" i="12"/>
  <c r="AI44" i="12" s="1"/>
  <c r="BY51" i="12"/>
  <c r="BX51" i="12" s="1"/>
  <c r="BW52" i="12" s="1"/>
  <c r="BO57" i="12"/>
  <c r="BN57" i="12" s="1"/>
  <c r="BM58" i="12" s="1"/>
  <c r="AT43" i="12"/>
  <c r="AS44" i="12" s="1"/>
  <c r="G60" i="12"/>
  <c r="F60" i="12" s="1"/>
  <c r="E61" i="12" s="1"/>
  <c r="B59" i="12"/>
  <c r="C60" i="12" s="1"/>
  <c r="Q40" i="11"/>
  <c r="P40" i="11" s="1"/>
  <c r="O41" i="11" s="1"/>
  <c r="G41" i="11"/>
  <c r="L40" i="11"/>
  <c r="M41" i="11" s="1"/>
  <c r="AE51" i="10"/>
  <c r="AF52" i="10" s="1"/>
  <c r="U50" i="10"/>
  <c r="V51" i="10" s="1"/>
  <c r="U51" i="10" s="1"/>
  <c r="AJ52" i="10"/>
  <c r="N41" i="10"/>
  <c r="P41" i="10" s="1"/>
  <c r="Z51" i="10"/>
  <c r="B40" i="10"/>
  <c r="C41" i="10" s="1"/>
  <c r="E40" i="10"/>
  <c r="D41" i="10" s="1"/>
  <c r="N43" i="9"/>
  <c r="M44" i="9" s="1"/>
  <c r="U52" i="9"/>
  <c r="Y52" i="9"/>
  <c r="X52" i="9" s="1"/>
  <c r="W53" i="9" s="1"/>
  <c r="C59" i="9"/>
  <c r="B59" i="9" s="1"/>
  <c r="E59" i="9"/>
  <c r="D60" i="9" s="1"/>
  <c r="F60" i="9" s="1"/>
  <c r="M39" i="3"/>
  <c r="N40" i="3" s="1"/>
  <c r="C35" i="3"/>
  <c r="D36" i="3" s="1"/>
  <c r="F35" i="3"/>
  <c r="E36" i="3" s="1"/>
  <c r="Q40" i="3"/>
  <c r="P40" i="3" s="1"/>
  <c r="O41" i="3" s="1"/>
  <c r="AG41" i="3"/>
  <c r="AH42" i="3" s="1"/>
  <c r="M36" i="6"/>
  <c r="N37" i="6" s="1"/>
  <c r="F36" i="6"/>
  <c r="E37" i="6" s="1"/>
  <c r="G37" i="6" s="1"/>
  <c r="BK40" i="3"/>
  <c r="BL41" i="3" s="1"/>
  <c r="Q53" i="4"/>
  <c r="P53" i="4" s="1"/>
  <c r="O54" i="4" s="1"/>
  <c r="M52" i="4"/>
  <c r="N53" i="4" s="1"/>
  <c r="P38" i="5"/>
  <c r="O39" i="5" s="1"/>
  <c r="F40" i="5"/>
  <c r="E41" i="5" s="1"/>
  <c r="G64" i="4"/>
  <c r="F64" i="4" s="1"/>
  <c r="E65" i="4" s="1"/>
  <c r="C63" i="4"/>
  <c r="D64" i="4" s="1"/>
  <c r="BD40" i="3"/>
  <c r="BC41" i="3" s="1"/>
  <c r="BE41" i="3" s="1"/>
  <c r="AQ57" i="3"/>
  <c r="AR58" i="3" s="1"/>
  <c r="AT57" i="3"/>
  <c r="AS58" i="3" s="1"/>
  <c r="AU58" i="3" s="1"/>
  <c r="Z35" i="3"/>
  <c r="DM51" i="12" l="1"/>
  <c r="DL51" i="12" s="1"/>
  <c r="DK52" i="12" s="1"/>
  <c r="DH50" i="12"/>
  <c r="DI51" i="12" s="1"/>
  <c r="DH51" i="12" s="1"/>
  <c r="DI52" i="12" s="1"/>
  <c r="DW43" i="12"/>
  <c r="DR43" i="12" s="1"/>
  <c r="DS44" i="12" s="1"/>
  <c r="DC44" i="12"/>
  <c r="CX44" i="12" s="1"/>
  <c r="CY45" i="12" s="1"/>
  <c r="CS64" i="12"/>
  <c r="CN64" i="12" s="1"/>
  <c r="CO65" i="12" s="1"/>
  <c r="CD47" i="12"/>
  <c r="CE48" i="12" s="1"/>
  <c r="CI48" i="12"/>
  <c r="CH48" i="12" s="1"/>
  <c r="CG49" i="12" s="1"/>
  <c r="BD51" i="12"/>
  <c r="BC52" i="12" s="1"/>
  <c r="Q50" i="12"/>
  <c r="L50" i="12" s="1"/>
  <c r="M51" i="12" s="1"/>
  <c r="BJ57" i="12"/>
  <c r="BK58" i="12" s="1"/>
  <c r="Z40" i="12"/>
  <c r="Y41" i="12" s="1"/>
  <c r="AA41" i="12" s="1"/>
  <c r="Z41" i="12" s="1"/>
  <c r="Y42" i="12" s="1"/>
  <c r="BT51" i="12"/>
  <c r="BU52" i="12" s="1"/>
  <c r="AK44" i="12"/>
  <c r="AF44" i="12" s="1"/>
  <c r="AG45" i="12" s="1"/>
  <c r="BY52" i="12"/>
  <c r="BX52" i="12" s="1"/>
  <c r="BW53" i="12" s="1"/>
  <c r="BO58" i="12"/>
  <c r="BN58" i="12" s="1"/>
  <c r="BM59" i="12" s="1"/>
  <c r="AU44" i="12"/>
  <c r="AP44" i="12" s="1"/>
  <c r="AQ45" i="12" s="1"/>
  <c r="B60" i="12"/>
  <c r="C61" i="12" s="1"/>
  <c r="G61" i="12"/>
  <c r="F61" i="12" s="1"/>
  <c r="E62" i="12" s="1"/>
  <c r="B41" i="11"/>
  <c r="C42" i="11" s="1"/>
  <c r="Q41" i="11"/>
  <c r="P41" i="11" s="1"/>
  <c r="O42" i="11" s="1"/>
  <c r="F41" i="11"/>
  <c r="E42" i="11" s="1"/>
  <c r="T52" i="9"/>
  <c r="AE52" i="10"/>
  <c r="AF53" i="10" s="1"/>
  <c r="V52" i="10"/>
  <c r="U52" i="10" s="1"/>
  <c r="AI52" i="10"/>
  <c r="AH53" i="10" s="1"/>
  <c r="O41" i="10"/>
  <c r="N42" i="10" s="1"/>
  <c r="P42" i="10" s="1"/>
  <c r="O42" i="10" s="1"/>
  <c r="N43" i="10" s="1"/>
  <c r="P43" i="10" s="1"/>
  <c r="O43" i="10" s="1"/>
  <c r="N44" i="10" s="1"/>
  <c r="K41" i="10"/>
  <c r="L42" i="10" s="1"/>
  <c r="K42" i="10" s="1"/>
  <c r="L43" i="10" s="1"/>
  <c r="Y51" i="10"/>
  <c r="X52" i="10" s="1"/>
  <c r="F41" i="10"/>
  <c r="B41" i="10" s="1"/>
  <c r="C42" i="10" s="1"/>
  <c r="O44" i="9"/>
  <c r="K44" i="9" s="1"/>
  <c r="L45" i="9" s="1"/>
  <c r="U53" i="9"/>
  <c r="Y53" i="9"/>
  <c r="X53" i="9" s="1"/>
  <c r="W54" i="9" s="1"/>
  <c r="C60" i="9"/>
  <c r="B60" i="9" s="1"/>
  <c r="E60" i="9"/>
  <c r="D61" i="9" s="1"/>
  <c r="F61" i="9" s="1"/>
  <c r="M40" i="3"/>
  <c r="N41" i="3" s="1"/>
  <c r="G36" i="3"/>
  <c r="Q41" i="3"/>
  <c r="P41" i="3" s="1"/>
  <c r="O42" i="3" s="1"/>
  <c r="AJ41" i="3"/>
  <c r="AI42" i="3" s="1"/>
  <c r="AK42" i="3" s="1"/>
  <c r="C37" i="6"/>
  <c r="D38" i="6" s="1"/>
  <c r="P36" i="6"/>
  <c r="O37" i="6" s="1"/>
  <c r="Q37" i="6" s="1"/>
  <c r="BN40" i="3"/>
  <c r="BM41" i="3" s="1"/>
  <c r="BO41" i="3" s="1"/>
  <c r="M53" i="4"/>
  <c r="N54" i="4" s="1"/>
  <c r="Q54" i="4"/>
  <c r="P54" i="4" s="1"/>
  <c r="O55" i="4" s="1"/>
  <c r="Q39" i="5"/>
  <c r="M39" i="5" s="1"/>
  <c r="N40" i="5" s="1"/>
  <c r="G41" i="5"/>
  <c r="C41" i="5" s="1"/>
  <c r="D42" i="5" s="1"/>
  <c r="C64" i="4"/>
  <c r="D65" i="4" s="1"/>
  <c r="G65" i="4"/>
  <c r="F65" i="4" s="1"/>
  <c r="E66" i="4" s="1"/>
  <c r="BA41" i="3"/>
  <c r="BB42" i="3" s="1"/>
  <c r="W35" i="3"/>
  <c r="X36" i="3" s="1"/>
  <c r="Y36" i="3"/>
  <c r="AA36" i="3" s="1"/>
  <c r="DM52" i="12" l="1"/>
  <c r="DL52" i="12" s="1"/>
  <c r="DK53" i="12" s="1"/>
  <c r="DV43" i="12"/>
  <c r="DU44" i="12" s="1"/>
  <c r="DB44" i="12"/>
  <c r="DA45" i="12" s="1"/>
  <c r="CR64" i="12"/>
  <c r="CQ65" i="12" s="1"/>
  <c r="CD48" i="12"/>
  <c r="CE49" i="12" s="1"/>
  <c r="CI49" i="12"/>
  <c r="CH49" i="12" s="1"/>
  <c r="CG50" i="12" s="1"/>
  <c r="BE52" i="12"/>
  <c r="AZ52" i="12" s="1"/>
  <c r="BA53" i="12" s="1"/>
  <c r="P50" i="12"/>
  <c r="O51" i="12" s="1"/>
  <c r="BT52" i="12"/>
  <c r="BU53" i="12" s="1"/>
  <c r="BJ58" i="12"/>
  <c r="BK59" i="12" s="1"/>
  <c r="V41" i="12"/>
  <c r="W42" i="12" s="1"/>
  <c r="AJ44" i="12"/>
  <c r="AI45" i="12" s="1"/>
  <c r="BY53" i="12"/>
  <c r="BX53" i="12" s="1"/>
  <c r="BW54" i="12" s="1"/>
  <c r="BO59" i="12"/>
  <c r="BN59" i="12" s="1"/>
  <c r="BM60" i="12" s="1"/>
  <c r="AT44" i="12"/>
  <c r="AS45" i="12" s="1"/>
  <c r="AA42" i="12"/>
  <c r="Z42" i="12" s="1"/>
  <c r="Y43" i="12" s="1"/>
  <c r="B61" i="12"/>
  <c r="C62" i="12" s="1"/>
  <c r="G62" i="12"/>
  <c r="F62" i="12" s="1"/>
  <c r="E63" i="12" s="1"/>
  <c r="Q42" i="11"/>
  <c r="P42" i="11" s="1"/>
  <c r="O43" i="11" s="1"/>
  <c r="L41" i="11"/>
  <c r="M42" i="11" s="1"/>
  <c r="G42" i="11"/>
  <c r="T53" i="9"/>
  <c r="AJ53" i="10"/>
  <c r="AE53" i="10" s="1"/>
  <c r="AF54" i="10" s="1"/>
  <c r="Z52" i="10"/>
  <c r="V53" i="10" s="1"/>
  <c r="U53" i="10" s="1"/>
  <c r="K43" i="10"/>
  <c r="L44" i="10" s="1"/>
  <c r="P44" i="10"/>
  <c r="O44" i="10" s="1"/>
  <c r="N45" i="10" s="1"/>
  <c r="E41" i="10"/>
  <c r="D42" i="10" s="1"/>
  <c r="N44" i="9"/>
  <c r="M45" i="9" s="1"/>
  <c r="Y54" i="9"/>
  <c r="X54" i="9" s="1"/>
  <c r="W55" i="9" s="1"/>
  <c r="U54" i="9"/>
  <c r="C61" i="9"/>
  <c r="B61" i="9" s="1"/>
  <c r="E61" i="9"/>
  <c r="D62" i="9" s="1"/>
  <c r="F62" i="9" s="1"/>
  <c r="C36" i="3"/>
  <c r="D37" i="3" s="1"/>
  <c r="M41" i="3"/>
  <c r="N42" i="3" s="1"/>
  <c r="F36" i="3"/>
  <c r="E37" i="3" s="1"/>
  <c r="Q42" i="3"/>
  <c r="P42" i="3" s="1"/>
  <c r="O43" i="3" s="1"/>
  <c r="AG42" i="3"/>
  <c r="AH43" i="3" s="1"/>
  <c r="M37" i="6"/>
  <c r="N38" i="6" s="1"/>
  <c r="F37" i="6"/>
  <c r="E38" i="6" s="1"/>
  <c r="G38" i="6" s="1"/>
  <c r="BK41" i="3"/>
  <c r="BL42" i="3" s="1"/>
  <c r="Q55" i="4"/>
  <c r="P55" i="4" s="1"/>
  <c r="O56" i="4" s="1"/>
  <c r="M54" i="4"/>
  <c r="N55" i="4" s="1"/>
  <c r="P39" i="5"/>
  <c r="O40" i="5" s="1"/>
  <c r="F41" i="5"/>
  <c r="E42" i="5" s="1"/>
  <c r="G66" i="4"/>
  <c r="F66" i="4" s="1"/>
  <c r="E67" i="4" s="1"/>
  <c r="C65" i="4"/>
  <c r="D66" i="4" s="1"/>
  <c r="BD41" i="3"/>
  <c r="BC42" i="3" s="1"/>
  <c r="BE42" i="3" s="1"/>
  <c r="AQ58" i="3"/>
  <c r="AR59" i="3" s="1"/>
  <c r="AT58" i="3"/>
  <c r="AS59" i="3" s="1"/>
  <c r="AU59" i="3" s="1"/>
  <c r="Z36" i="3"/>
  <c r="DM53" i="12" l="1"/>
  <c r="DL53" i="12"/>
  <c r="DK54" i="12" s="1"/>
  <c r="DH52" i="12"/>
  <c r="DI53" i="12" s="1"/>
  <c r="DH53" i="12" s="1"/>
  <c r="DI54" i="12" s="1"/>
  <c r="DW44" i="12"/>
  <c r="DR44" i="12" s="1"/>
  <c r="DS45" i="12" s="1"/>
  <c r="DC45" i="12"/>
  <c r="CX45" i="12" s="1"/>
  <c r="CY46" i="12" s="1"/>
  <c r="CS65" i="12"/>
  <c r="CN65" i="12" s="1"/>
  <c r="CO66" i="12" s="1"/>
  <c r="CD49" i="12"/>
  <c r="CE50" i="12" s="1"/>
  <c r="CI50" i="12"/>
  <c r="CH50" i="12" s="1"/>
  <c r="CG51" i="12" s="1"/>
  <c r="BD52" i="12"/>
  <c r="BC53" i="12" s="1"/>
  <c r="Q51" i="12"/>
  <c r="L51" i="12" s="1"/>
  <c r="M52" i="12" s="1"/>
  <c r="V42" i="12"/>
  <c r="W43" i="12" s="1"/>
  <c r="BT53" i="12"/>
  <c r="BU54" i="12" s="1"/>
  <c r="AK45" i="12"/>
  <c r="AF45" i="12" s="1"/>
  <c r="AG46" i="12" s="1"/>
  <c r="BY54" i="12"/>
  <c r="BX54" i="12" s="1"/>
  <c r="BW55" i="12" s="1"/>
  <c r="BO60" i="12"/>
  <c r="BN60" i="12" s="1"/>
  <c r="BM61" i="12" s="1"/>
  <c r="BJ59" i="12"/>
  <c r="BK60" i="12" s="1"/>
  <c r="AU45" i="12"/>
  <c r="AP45" i="12" s="1"/>
  <c r="AQ46" i="12" s="1"/>
  <c r="AA43" i="12"/>
  <c r="Z43" i="12" s="1"/>
  <c r="Y44" i="12" s="1"/>
  <c r="B62" i="12"/>
  <c r="C63" i="12" s="1"/>
  <c r="G63" i="12"/>
  <c r="F63" i="12" s="1"/>
  <c r="E64" i="12" s="1"/>
  <c r="B42" i="11"/>
  <c r="C43" i="11" s="1"/>
  <c r="Q43" i="11"/>
  <c r="P43" i="11" s="1"/>
  <c r="O44" i="11" s="1"/>
  <c r="F42" i="11"/>
  <c r="E43" i="11" s="1"/>
  <c r="L42" i="11"/>
  <c r="M43" i="11" s="1"/>
  <c r="L43" i="11" s="1"/>
  <c r="M44" i="11" s="1"/>
  <c r="T54" i="9"/>
  <c r="AI53" i="10"/>
  <c r="AH54" i="10" s="1"/>
  <c r="AJ54" i="10" s="1"/>
  <c r="AI54" i="10" s="1"/>
  <c r="AH55" i="10" s="1"/>
  <c r="Y52" i="10"/>
  <c r="X53" i="10" s="1"/>
  <c r="K44" i="10"/>
  <c r="L45" i="10" s="1"/>
  <c r="P45" i="10"/>
  <c r="O45" i="10" s="1"/>
  <c r="N46" i="10" s="1"/>
  <c r="F42" i="10"/>
  <c r="B42" i="10" s="1"/>
  <c r="C43" i="10" s="1"/>
  <c r="O45" i="9"/>
  <c r="K45" i="9" s="1"/>
  <c r="L46" i="9" s="1"/>
  <c r="U55" i="9"/>
  <c r="T55" i="9" s="1"/>
  <c r="Y55" i="9"/>
  <c r="X55" i="9" s="1"/>
  <c r="W56" i="9" s="1"/>
  <c r="C62" i="9"/>
  <c r="B62" i="9" s="1"/>
  <c r="E62" i="9"/>
  <c r="D63" i="9" s="1"/>
  <c r="F63" i="9" s="1"/>
  <c r="M42" i="3"/>
  <c r="N43" i="3" s="1"/>
  <c r="G37" i="3"/>
  <c r="Q43" i="3"/>
  <c r="P43" i="3" s="1"/>
  <c r="O44" i="3" s="1"/>
  <c r="AJ42" i="3"/>
  <c r="AI43" i="3" s="1"/>
  <c r="AK43" i="3" s="1"/>
  <c r="C38" i="6"/>
  <c r="D39" i="6" s="1"/>
  <c r="P37" i="6"/>
  <c r="O38" i="6" s="1"/>
  <c r="Q38" i="6" s="1"/>
  <c r="BN41" i="3"/>
  <c r="BM42" i="3" s="1"/>
  <c r="BO42" i="3" s="1"/>
  <c r="M55" i="4"/>
  <c r="N56" i="4" s="1"/>
  <c r="Q56" i="4"/>
  <c r="P56" i="4" s="1"/>
  <c r="O57" i="4" s="1"/>
  <c r="Q40" i="5"/>
  <c r="M40" i="5" s="1"/>
  <c r="N41" i="5" s="1"/>
  <c r="G42" i="5"/>
  <c r="C42" i="5" s="1"/>
  <c r="D43" i="5" s="1"/>
  <c r="C66" i="4"/>
  <c r="D67" i="4" s="1"/>
  <c r="G67" i="4"/>
  <c r="F67" i="4" s="1"/>
  <c r="E68" i="4" s="1"/>
  <c r="BA42" i="3"/>
  <c r="BB43" i="3" s="1"/>
  <c r="AQ59" i="3"/>
  <c r="W36" i="3"/>
  <c r="X37" i="3" s="1"/>
  <c r="Y37" i="3"/>
  <c r="AA37" i="3" s="1"/>
  <c r="DM54" i="12" l="1"/>
  <c r="DH54" i="12" s="1"/>
  <c r="DI55" i="12" s="1"/>
  <c r="DV44" i="12"/>
  <c r="DU45" i="12" s="1"/>
  <c r="DB45" i="12"/>
  <c r="DA46" i="12" s="1"/>
  <c r="CR65" i="12"/>
  <c r="CQ66" i="12" s="1"/>
  <c r="CD50" i="12"/>
  <c r="CE51" i="12" s="1"/>
  <c r="CI51" i="12"/>
  <c r="CH51" i="12" s="1"/>
  <c r="CG52" i="12" s="1"/>
  <c r="BE53" i="12"/>
  <c r="AZ53" i="12" s="1"/>
  <c r="BA54" i="12" s="1"/>
  <c r="P51" i="12"/>
  <c r="O52" i="12" s="1"/>
  <c r="BT54" i="12"/>
  <c r="BU55" i="12" s="1"/>
  <c r="BJ60" i="12"/>
  <c r="BK61" i="12" s="1"/>
  <c r="V43" i="12"/>
  <c r="W44" i="12" s="1"/>
  <c r="AJ45" i="12"/>
  <c r="AI46" i="12" s="1"/>
  <c r="BY55" i="12"/>
  <c r="BX55" i="12" s="1"/>
  <c r="BW56" i="12" s="1"/>
  <c r="BO61" i="12"/>
  <c r="AT45" i="12"/>
  <c r="AS46" i="12" s="1"/>
  <c r="AA44" i="12"/>
  <c r="G64" i="12"/>
  <c r="F64" i="12" s="1"/>
  <c r="E65" i="12" s="1"/>
  <c r="B63" i="12"/>
  <c r="C64" i="12" s="1"/>
  <c r="Q44" i="11"/>
  <c r="P44" i="11" s="1"/>
  <c r="O45" i="11" s="1"/>
  <c r="G43" i="11"/>
  <c r="B43" i="11" s="1"/>
  <c r="AJ55" i="10"/>
  <c r="AI55" i="10" s="1"/>
  <c r="AH56" i="10" s="1"/>
  <c r="AE54" i="10"/>
  <c r="AF55" i="10" s="1"/>
  <c r="Z53" i="10"/>
  <c r="V54" i="10" s="1"/>
  <c r="U54" i="10" s="1"/>
  <c r="P46" i="10"/>
  <c r="O46" i="10" s="1"/>
  <c r="N47" i="10" s="1"/>
  <c r="K45" i="10"/>
  <c r="L46" i="10" s="1"/>
  <c r="K46" i="10" s="1"/>
  <c r="L47" i="10" s="1"/>
  <c r="E42" i="10"/>
  <c r="D43" i="10" s="1"/>
  <c r="N45" i="9"/>
  <c r="M46" i="9" s="1"/>
  <c r="U56" i="9"/>
  <c r="T56" i="9" s="1"/>
  <c r="Y56" i="9"/>
  <c r="X56" i="9" s="1"/>
  <c r="W57" i="9" s="1"/>
  <c r="C63" i="9"/>
  <c r="B63" i="9" s="1"/>
  <c r="E63" i="9"/>
  <c r="D64" i="9" s="1"/>
  <c r="F64" i="9" s="1"/>
  <c r="M43" i="3"/>
  <c r="N44" i="3" s="1"/>
  <c r="C37" i="3"/>
  <c r="D38" i="3" s="1"/>
  <c r="F37" i="3"/>
  <c r="E38" i="3" s="1"/>
  <c r="Q44" i="3"/>
  <c r="P44" i="3" s="1"/>
  <c r="O45" i="3" s="1"/>
  <c r="AG43" i="3"/>
  <c r="AH44" i="3" s="1"/>
  <c r="M38" i="6"/>
  <c r="N39" i="6" s="1"/>
  <c r="F38" i="6"/>
  <c r="E39" i="6" s="1"/>
  <c r="G39" i="6" s="1"/>
  <c r="BK42" i="3"/>
  <c r="BL43" i="3" s="1"/>
  <c r="Q57" i="4"/>
  <c r="P57" i="4" s="1"/>
  <c r="O58" i="4" s="1"/>
  <c r="M56" i="4"/>
  <c r="N57" i="4" s="1"/>
  <c r="P40" i="5"/>
  <c r="O41" i="5" s="1"/>
  <c r="F42" i="5"/>
  <c r="E43" i="5" s="1"/>
  <c r="G68" i="4"/>
  <c r="F68" i="4" s="1"/>
  <c r="E69" i="4" s="1"/>
  <c r="C67" i="4"/>
  <c r="D68" i="4" s="1"/>
  <c r="BD42" i="3"/>
  <c r="BC43" i="3" s="1"/>
  <c r="BE43" i="3" s="1"/>
  <c r="AR60" i="3"/>
  <c r="AT59" i="3"/>
  <c r="AS60" i="3" s="1"/>
  <c r="AU60" i="3" s="1"/>
  <c r="Z37" i="3"/>
  <c r="DL54" i="12" l="1"/>
  <c r="DK55" i="12" s="1"/>
  <c r="DW45" i="12"/>
  <c r="DR45" i="12" s="1"/>
  <c r="DS46" i="12" s="1"/>
  <c r="DC46" i="12"/>
  <c r="CX46" i="12" s="1"/>
  <c r="CY47" i="12" s="1"/>
  <c r="CS66" i="12"/>
  <c r="CN66" i="12" s="1"/>
  <c r="CO67" i="12" s="1"/>
  <c r="CD51" i="12"/>
  <c r="CE52" i="12" s="1"/>
  <c r="CI52" i="12"/>
  <c r="CH52" i="12" s="1"/>
  <c r="CG53" i="12" s="1"/>
  <c r="BD53" i="12"/>
  <c r="BC54" i="12" s="1"/>
  <c r="BJ61" i="12"/>
  <c r="BK62" i="12" s="1"/>
  <c r="Q52" i="12"/>
  <c r="L52" i="12" s="1"/>
  <c r="M53" i="12" s="1"/>
  <c r="V44" i="12"/>
  <c r="W45" i="12" s="1"/>
  <c r="BN61" i="12"/>
  <c r="BM62" i="12" s="1"/>
  <c r="BO62" i="12" s="1"/>
  <c r="BT55" i="12"/>
  <c r="BU56" i="12" s="1"/>
  <c r="Z44" i="12"/>
  <c r="Y45" i="12" s="1"/>
  <c r="AA45" i="12" s="1"/>
  <c r="Z45" i="12" s="1"/>
  <c r="Y46" i="12" s="1"/>
  <c r="AK46" i="12"/>
  <c r="AF46" i="12" s="1"/>
  <c r="AG47" i="12" s="1"/>
  <c r="BY56" i="12"/>
  <c r="BX56" i="12" s="1"/>
  <c r="BW57" i="12" s="1"/>
  <c r="AU46" i="12"/>
  <c r="AP46" i="12" s="1"/>
  <c r="AQ47" i="12" s="1"/>
  <c r="B64" i="12"/>
  <c r="C65" i="12" s="1"/>
  <c r="G65" i="12"/>
  <c r="F65" i="12" s="1"/>
  <c r="E66" i="12" s="1"/>
  <c r="C44" i="11"/>
  <c r="Q45" i="11"/>
  <c r="P45" i="11" s="1"/>
  <c r="O46" i="11" s="1"/>
  <c r="F43" i="11"/>
  <c r="E44" i="11" s="1"/>
  <c r="L44" i="11"/>
  <c r="M45" i="11" s="1"/>
  <c r="L45" i="11" s="1"/>
  <c r="M46" i="11" s="1"/>
  <c r="AE55" i="10"/>
  <c r="AF56" i="10" s="1"/>
  <c r="AJ56" i="10"/>
  <c r="AI56" i="10" s="1"/>
  <c r="AH57" i="10" s="1"/>
  <c r="Y53" i="10"/>
  <c r="X54" i="10" s="1"/>
  <c r="P47" i="10"/>
  <c r="O47" i="10" s="1"/>
  <c r="N48" i="10" s="1"/>
  <c r="F43" i="10"/>
  <c r="B43" i="10" s="1"/>
  <c r="C44" i="10" s="1"/>
  <c r="O46" i="9"/>
  <c r="K46" i="9" s="1"/>
  <c r="L47" i="9" s="1"/>
  <c r="Y57" i="9"/>
  <c r="X57" i="9" s="1"/>
  <c r="W58" i="9" s="1"/>
  <c r="U57" i="9"/>
  <c r="C64" i="9"/>
  <c r="B64" i="9" s="1"/>
  <c r="E64" i="9"/>
  <c r="D65" i="9" s="1"/>
  <c r="F65" i="9" s="1"/>
  <c r="M44" i="3"/>
  <c r="N45" i="3" s="1"/>
  <c r="G38" i="3"/>
  <c r="Q45" i="3"/>
  <c r="P45" i="3" s="1"/>
  <c r="O46" i="3" s="1"/>
  <c r="AJ43" i="3"/>
  <c r="AI44" i="3" s="1"/>
  <c r="AK44" i="3" s="1"/>
  <c r="C39" i="6"/>
  <c r="D40" i="6" s="1"/>
  <c r="P38" i="6"/>
  <c r="O39" i="6" s="1"/>
  <c r="Q39" i="6" s="1"/>
  <c r="BN42" i="3"/>
  <c r="BM43" i="3" s="1"/>
  <c r="BO43" i="3" s="1"/>
  <c r="M57" i="4"/>
  <c r="N58" i="4" s="1"/>
  <c r="Q58" i="4"/>
  <c r="P58" i="4" s="1"/>
  <c r="O59" i="4" s="1"/>
  <c r="Q41" i="5"/>
  <c r="M41" i="5" s="1"/>
  <c r="N42" i="5" s="1"/>
  <c r="G43" i="5"/>
  <c r="C43" i="5" s="1"/>
  <c r="D44" i="5" s="1"/>
  <c r="G69" i="4"/>
  <c r="F69" i="4" s="1"/>
  <c r="E70" i="4" s="1"/>
  <c r="C68" i="4"/>
  <c r="D69" i="4" s="1"/>
  <c r="BA43" i="3"/>
  <c r="BB44" i="3" s="1"/>
  <c r="AQ60" i="3"/>
  <c r="W37" i="3"/>
  <c r="X38" i="3" s="1"/>
  <c r="Y38" i="3"/>
  <c r="AA38" i="3" s="1"/>
  <c r="DM55" i="12" l="1"/>
  <c r="DH55" i="12" s="1"/>
  <c r="DI56" i="12" s="1"/>
  <c r="DV45" i="12"/>
  <c r="DU46" i="12" s="1"/>
  <c r="DB46" i="12"/>
  <c r="DA47" i="12" s="1"/>
  <c r="CR66" i="12"/>
  <c r="CQ67" i="12" s="1"/>
  <c r="CD52" i="12"/>
  <c r="CE53" i="12" s="1"/>
  <c r="CI53" i="12"/>
  <c r="CH53" i="12" s="1"/>
  <c r="CG54" i="12" s="1"/>
  <c r="BJ62" i="12"/>
  <c r="BK63" i="12" s="1"/>
  <c r="BE54" i="12"/>
  <c r="AZ54" i="12" s="1"/>
  <c r="BA55" i="12" s="1"/>
  <c r="P52" i="12"/>
  <c r="O53" i="12" s="1"/>
  <c r="BT56" i="12"/>
  <c r="BU57" i="12" s="1"/>
  <c r="AJ46" i="12"/>
  <c r="AI47" i="12" s="1"/>
  <c r="BY57" i="12"/>
  <c r="BX57" i="12" s="1"/>
  <c r="BW58" i="12" s="1"/>
  <c r="BN62" i="12"/>
  <c r="BM63" i="12" s="1"/>
  <c r="AT46" i="12"/>
  <c r="AS47" i="12" s="1"/>
  <c r="AA46" i="12"/>
  <c r="Z46" i="12" s="1"/>
  <c r="Y47" i="12" s="1"/>
  <c r="V45" i="12"/>
  <c r="W46" i="12" s="1"/>
  <c r="B65" i="12"/>
  <c r="C66" i="12" s="1"/>
  <c r="G66" i="12"/>
  <c r="F66" i="12" s="1"/>
  <c r="E67" i="12" s="1"/>
  <c r="Q46" i="11"/>
  <c r="P46" i="11" s="1"/>
  <c r="O47" i="11" s="1"/>
  <c r="G44" i="11"/>
  <c r="T57" i="9"/>
  <c r="AE56" i="10"/>
  <c r="AF57" i="10" s="1"/>
  <c r="AJ57" i="10"/>
  <c r="Z54" i="10"/>
  <c r="V55" i="10" s="1"/>
  <c r="U55" i="10" s="1"/>
  <c r="P48" i="10"/>
  <c r="O48" i="10" s="1"/>
  <c r="N49" i="10" s="1"/>
  <c r="E43" i="10"/>
  <c r="D44" i="10" s="1"/>
  <c r="K47" i="10"/>
  <c r="L48" i="10" s="1"/>
  <c r="N46" i="9"/>
  <c r="M47" i="9" s="1"/>
  <c r="U58" i="9"/>
  <c r="Y58" i="9"/>
  <c r="X58" i="9" s="1"/>
  <c r="W59" i="9" s="1"/>
  <c r="C65" i="9"/>
  <c r="B65" i="9" s="1"/>
  <c r="E65" i="9"/>
  <c r="D66" i="9" s="1"/>
  <c r="F66" i="9" s="1"/>
  <c r="M45" i="3"/>
  <c r="C38" i="3"/>
  <c r="D39" i="3" s="1"/>
  <c r="F38" i="3"/>
  <c r="E39" i="3" s="1"/>
  <c r="Q46" i="3"/>
  <c r="P46" i="3" s="1"/>
  <c r="O47" i="3" s="1"/>
  <c r="N46" i="3"/>
  <c r="AG44" i="3"/>
  <c r="AH45" i="3" s="1"/>
  <c r="M39" i="6"/>
  <c r="N40" i="6" s="1"/>
  <c r="F39" i="6"/>
  <c r="E40" i="6" s="1"/>
  <c r="G40" i="6" s="1"/>
  <c r="BK43" i="3"/>
  <c r="BL44" i="3" s="1"/>
  <c r="Q59" i="4"/>
  <c r="P59" i="4" s="1"/>
  <c r="O60" i="4" s="1"/>
  <c r="M58" i="4"/>
  <c r="N59" i="4" s="1"/>
  <c r="P41" i="5"/>
  <c r="O42" i="5" s="1"/>
  <c r="F43" i="5"/>
  <c r="E44" i="5" s="1"/>
  <c r="C69" i="4"/>
  <c r="D70" i="4" s="1"/>
  <c r="G70" i="4"/>
  <c r="F70" i="4" s="1"/>
  <c r="E71" i="4" s="1"/>
  <c r="BD43" i="3"/>
  <c r="BC44" i="3" s="1"/>
  <c r="BE44" i="3" s="1"/>
  <c r="AR61" i="3"/>
  <c r="AT60" i="3"/>
  <c r="AS61" i="3" s="1"/>
  <c r="AU61" i="3" s="1"/>
  <c r="Z38" i="3"/>
  <c r="DL55" i="12" l="1"/>
  <c r="DK56" i="12" s="1"/>
  <c r="DW46" i="12"/>
  <c r="DR46" i="12" s="1"/>
  <c r="DS47" i="12" s="1"/>
  <c r="DC47" i="12"/>
  <c r="CX47" i="12" s="1"/>
  <c r="CY48" i="12" s="1"/>
  <c r="CS67" i="12"/>
  <c r="CN67" i="12" s="1"/>
  <c r="CO68" i="12" s="1"/>
  <c r="CD53" i="12"/>
  <c r="CE54" i="12" s="1"/>
  <c r="CI54" i="12"/>
  <c r="CH54" i="12" s="1"/>
  <c r="CG55" i="12" s="1"/>
  <c r="BD54" i="12"/>
  <c r="BC55" i="12" s="1"/>
  <c r="Q53" i="12"/>
  <c r="L53" i="12" s="1"/>
  <c r="M54" i="12" s="1"/>
  <c r="BT57" i="12"/>
  <c r="BU58" i="12" s="1"/>
  <c r="AK47" i="12"/>
  <c r="AF47" i="12" s="1"/>
  <c r="AG48" i="12" s="1"/>
  <c r="BY58" i="12"/>
  <c r="BX58" i="12" s="1"/>
  <c r="BW59" i="12" s="1"/>
  <c r="BO63" i="12"/>
  <c r="BJ63" i="12" s="1"/>
  <c r="BK64" i="12" s="1"/>
  <c r="AU47" i="12"/>
  <c r="AP47" i="12" s="1"/>
  <c r="AQ48" i="12" s="1"/>
  <c r="AA47" i="12"/>
  <c r="Z47" i="12" s="1"/>
  <c r="Y48" i="12" s="1"/>
  <c r="V46" i="12"/>
  <c r="W47" i="12" s="1"/>
  <c r="G67" i="12"/>
  <c r="F67" i="12" s="1"/>
  <c r="E68" i="12" s="1"/>
  <c r="B66" i="12"/>
  <c r="C67" i="12" s="1"/>
  <c r="L46" i="11"/>
  <c r="M47" i="11" s="1"/>
  <c r="L47" i="11" s="1"/>
  <c r="M48" i="11" s="1"/>
  <c r="B44" i="11"/>
  <c r="C45" i="11" s="1"/>
  <c r="Q47" i="11"/>
  <c r="P47" i="11" s="1"/>
  <c r="O48" i="11" s="1"/>
  <c r="F44" i="11"/>
  <c r="E45" i="11" s="1"/>
  <c r="T58" i="9"/>
  <c r="AE57" i="10"/>
  <c r="AF58" i="10" s="1"/>
  <c r="AI57" i="10"/>
  <c r="AH58" i="10" s="1"/>
  <c r="Y54" i="10"/>
  <c r="X55" i="10" s="1"/>
  <c r="K48" i="10"/>
  <c r="L49" i="10" s="1"/>
  <c r="P49" i="10"/>
  <c r="O49" i="10" s="1"/>
  <c r="N50" i="10" s="1"/>
  <c r="F44" i="10"/>
  <c r="B44" i="10" s="1"/>
  <c r="C45" i="10" s="1"/>
  <c r="O47" i="9"/>
  <c r="K47" i="9" s="1"/>
  <c r="L48" i="9" s="1"/>
  <c r="Y59" i="9"/>
  <c r="X59" i="9" s="1"/>
  <c r="W60" i="9" s="1"/>
  <c r="U59" i="9"/>
  <c r="C66" i="9"/>
  <c r="B66" i="9" s="1"/>
  <c r="E66" i="9"/>
  <c r="D67" i="9" s="1"/>
  <c r="F67" i="9" s="1"/>
  <c r="M46" i="3"/>
  <c r="G39" i="3"/>
  <c r="Q47" i="3"/>
  <c r="P47" i="3" s="1"/>
  <c r="O48" i="3" s="1"/>
  <c r="N47" i="3"/>
  <c r="AJ44" i="3"/>
  <c r="AI45" i="3" s="1"/>
  <c r="AK45" i="3" s="1"/>
  <c r="C40" i="6"/>
  <c r="D41" i="6" s="1"/>
  <c r="P39" i="6"/>
  <c r="O40" i="6" s="1"/>
  <c r="Q40" i="6" s="1"/>
  <c r="BN43" i="3"/>
  <c r="BM44" i="3" s="1"/>
  <c r="BO44" i="3" s="1"/>
  <c r="M59" i="4"/>
  <c r="N60" i="4" s="1"/>
  <c r="Q60" i="4"/>
  <c r="P60" i="4" s="1"/>
  <c r="O61" i="4" s="1"/>
  <c r="Q42" i="5"/>
  <c r="M42" i="5" s="1"/>
  <c r="N43" i="5" s="1"/>
  <c r="G44" i="5"/>
  <c r="C44" i="5" s="1"/>
  <c r="D45" i="5" s="1"/>
  <c r="G71" i="4"/>
  <c r="F71" i="4" s="1"/>
  <c r="E72" i="4" s="1"/>
  <c r="C70" i="4"/>
  <c r="D71" i="4" s="1"/>
  <c r="BA44" i="3"/>
  <c r="BB45" i="3" s="1"/>
  <c r="W38" i="3"/>
  <c r="X39" i="3" s="1"/>
  <c r="Y39" i="3"/>
  <c r="AA39" i="3" s="1"/>
  <c r="DM56" i="12" l="1"/>
  <c r="DH56" i="12" s="1"/>
  <c r="DI57" i="12" s="1"/>
  <c r="DV46" i="12"/>
  <c r="DU47" i="12" s="1"/>
  <c r="DB47" i="12"/>
  <c r="DA48" i="12" s="1"/>
  <c r="CR67" i="12"/>
  <c r="CQ68" i="12" s="1"/>
  <c r="CD54" i="12"/>
  <c r="CE55" i="12" s="1"/>
  <c r="CI55" i="12"/>
  <c r="CH55" i="12" s="1"/>
  <c r="CG56" i="12" s="1"/>
  <c r="BE55" i="12"/>
  <c r="AZ55" i="12" s="1"/>
  <c r="BA56" i="12" s="1"/>
  <c r="P53" i="12"/>
  <c r="O54" i="12" s="1"/>
  <c r="BT58" i="12"/>
  <c r="BU59" i="12" s="1"/>
  <c r="AJ47" i="12"/>
  <c r="AI48" i="12" s="1"/>
  <c r="BY59" i="12"/>
  <c r="BX59" i="12" s="1"/>
  <c r="BW60" i="12" s="1"/>
  <c r="BN63" i="12"/>
  <c r="BM64" i="12" s="1"/>
  <c r="AT47" i="12"/>
  <c r="AS48" i="12" s="1"/>
  <c r="AA48" i="12"/>
  <c r="Z48" i="12" s="1"/>
  <c r="Y49" i="12" s="1"/>
  <c r="V47" i="12"/>
  <c r="W48" i="12" s="1"/>
  <c r="B67" i="12"/>
  <c r="C68" i="12" s="1"/>
  <c r="G68" i="12"/>
  <c r="F68" i="12" s="1"/>
  <c r="E69" i="12" s="1"/>
  <c r="Q48" i="11"/>
  <c r="P48" i="11" s="1"/>
  <c r="O49" i="11" s="1"/>
  <c r="G45" i="11"/>
  <c r="L48" i="11"/>
  <c r="M49" i="11" s="1"/>
  <c r="T59" i="9"/>
  <c r="AJ58" i="10"/>
  <c r="AE58" i="10" s="1"/>
  <c r="AF59" i="10" s="1"/>
  <c r="Z55" i="10"/>
  <c r="V56" i="10" s="1"/>
  <c r="U56" i="10" s="1"/>
  <c r="P50" i="10"/>
  <c r="O50" i="10" s="1"/>
  <c r="N51" i="10" s="1"/>
  <c r="K49" i="10"/>
  <c r="L50" i="10" s="1"/>
  <c r="E44" i="10"/>
  <c r="D45" i="10" s="1"/>
  <c r="N47" i="9"/>
  <c r="M48" i="9" s="1"/>
  <c r="U60" i="9"/>
  <c r="T60" i="9" s="1"/>
  <c r="Y60" i="9"/>
  <c r="X60" i="9" s="1"/>
  <c r="W61" i="9" s="1"/>
  <c r="C67" i="9"/>
  <c r="B67" i="9" s="1"/>
  <c r="E67" i="9"/>
  <c r="D68" i="9" s="1"/>
  <c r="F68" i="9" s="1"/>
  <c r="C39" i="3"/>
  <c r="D40" i="3" s="1"/>
  <c r="M47" i="3"/>
  <c r="N48" i="3" s="1"/>
  <c r="F39" i="3"/>
  <c r="E40" i="3" s="1"/>
  <c r="Q48" i="3"/>
  <c r="P48" i="3" s="1"/>
  <c r="O49" i="3" s="1"/>
  <c r="AG45" i="3"/>
  <c r="AH46" i="3" s="1"/>
  <c r="M40" i="6"/>
  <c r="N41" i="6" s="1"/>
  <c r="F40" i="6"/>
  <c r="E41" i="6" s="1"/>
  <c r="G41" i="6" s="1"/>
  <c r="BK44" i="3"/>
  <c r="BL45" i="3" s="1"/>
  <c r="Q61" i="4"/>
  <c r="P61" i="4" s="1"/>
  <c r="O62" i="4" s="1"/>
  <c r="M60" i="4"/>
  <c r="N61" i="4" s="1"/>
  <c r="P42" i="5"/>
  <c r="O43" i="5" s="1"/>
  <c r="F44" i="5"/>
  <c r="E45" i="5" s="1"/>
  <c r="G72" i="4"/>
  <c r="F72" i="4" s="1"/>
  <c r="E73" i="4" s="1"/>
  <c r="C71" i="4"/>
  <c r="D72" i="4" s="1"/>
  <c r="BD44" i="3"/>
  <c r="BC45" i="3" s="1"/>
  <c r="BE45" i="3" s="1"/>
  <c r="AQ61" i="3"/>
  <c r="AR62" i="3" s="1"/>
  <c r="AT61" i="3"/>
  <c r="AS62" i="3" s="1"/>
  <c r="AU62" i="3" s="1"/>
  <c r="Z39" i="3"/>
  <c r="DL56" i="12" l="1"/>
  <c r="DK57" i="12" s="1"/>
  <c r="DW47" i="12"/>
  <c r="DR47" i="12" s="1"/>
  <c r="DS48" i="12" s="1"/>
  <c r="DC48" i="12"/>
  <c r="CX48" i="12" s="1"/>
  <c r="CY49" i="12" s="1"/>
  <c r="CS68" i="12"/>
  <c r="CN68" i="12" s="1"/>
  <c r="CO69" i="12" s="1"/>
  <c r="CI56" i="12"/>
  <c r="CH56" i="12" s="1"/>
  <c r="CG57" i="12" s="1"/>
  <c r="CD55" i="12"/>
  <c r="CE56" i="12" s="1"/>
  <c r="BD55" i="12"/>
  <c r="BC56" i="12" s="1"/>
  <c r="Q54" i="12"/>
  <c r="L54" i="12" s="1"/>
  <c r="M55" i="12" s="1"/>
  <c r="BT59" i="12"/>
  <c r="BU60" i="12" s="1"/>
  <c r="V48" i="12"/>
  <c r="W49" i="12" s="1"/>
  <c r="AK48" i="12"/>
  <c r="AF48" i="12" s="1"/>
  <c r="AG49" i="12" s="1"/>
  <c r="BY60" i="12"/>
  <c r="BX60" i="12" s="1"/>
  <c r="BW61" i="12" s="1"/>
  <c r="BO64" i="12"/>
  <c r="BJ64" i="12" s="1"/>
  <c r="BK65" i="12" s="1"/>
  <c r="AU48" i="12"/>
  <c r="AP48" i="12" s="1"/>
  <c r="AQ49" i="12" s="1"/>
  <c r="AA49" i="12"/>
  <c r="Z49" i="12" s="1"/>
  <c r="Y50" i="12" s="1"/>
  <c r="B68" i="12"/>
  <c r="C69" i="12" s="1"/>
  <c r="G69" i="12"/>
  <c r="F69" i="12" s="1"/>
  <c r="E70" i="12" s="1"/>
  <c r="B45" i="11"/>
  <c r="C46" i="11" s="1"/>
  <c r="Q49" i="11"/>
  <c r="P49" i="11" s="1"/>
  <c r="O50" i="11" s="1"/>
  <c r="F45" i="11"/>
  <c r="E46" i="11" s="1"/>
  <c r="AI58" i="10"/>
  <c r="AH59" i="10" s="1"/>
  <c r="Y55" i="10"/>
  <c r="X56" i="10" s="1"/>
  <c r="K50" i="10"/>
  <c r="L51" i="10" s="1"/>
  <c r="P51" i="10"/>
  <c r="O51" i="10" s="1"/>
  <c r="N52" i="10" s="1"/>
  <c r="F45" i="10"/>
  <c r="B45" i="10" s="1"/>
  <c r="C46" i="10" s="1"/>
  <c r="O48" i="9"/>
  <c r="K48" i="9" s="1"/>
  <c r="L49" i="9" s="1"/>
  <c r="Y61" i="9"/>
  <c r="X61" i="9" s="1"/>
  <c r="W62" i="9" s="1"/>
  <c r="U61" i="9"/>
  <c r="C68" i="9"/>
  <c r="B68" i="9" s="1"/>
  <c r="E68" i="9"/>
  <c r="D69" i="9" s="1"/>
  <c r="F69" i="9" s="1"/>
  <c r="M48" i="3"/>
  <c r="G40" i="3"/>
  <c r="Q49" i="3"/>
  <c r="P49" i="3" s="1"/>
  <c r="O50" i="3" s="1"/>
  <c r="N49" i="3"/>
  <c r="AJ45" i="3"/>
  <c r="AI46" i="3" s="1"/>
  <c r="AK46" i="3" s="1"/>
  <c r="C41" i="6"/>
  <c r="D42" i="6" s="1"/>
  <c r="P40" i="6"/>
  <c r="O41" i="6" s="1"/>
  <c r="Q41" i="6" s="1"/>
  <c r="BN44" i="3"/>
  <c r="BM45" i="3" s="1"/>
  <c r="BO45" i="3" s="1"/>
  <c r="Q62" i="4"/>
  <c r="P62" i="4" s="1"/>
  <c r="O63" i="4" s="1"/>
  <c r="M61" i="4"/>
  <c r="N62" i="4" s="1"/>
  <c r="Q43" i="5"/>
  <c r="M43" i="5" s="1"/>
  <c r="N44" i="5" s="1"/>
  <c r="G45" i="5"/>
  <c r="C45" i="5" s="1"/>
  <c r="D46" i="5" s="1"/>
  <c r="G73" i="4"/>
  <c r="F73" i="4" s="1"/>
  <c r="E74" i="4" s="1"/>
  <c r="C72" i="4"/>
  <c r="D73" i="4" s="1"/>
  <c r="BA45" i="3"/>
  <c r="BB46" i="3" s="1"/>
  <c r="W39" i="3"/>
  <c r="X40" i="3" s="1"/>
  <c r="Y40" i="3"/>
  <c r="AA40" i="3" s="1"/>
  <c r="DM57" i="12" l="1"/>
  <c r="DH57" i="12" s="1"/>
  <c r="DI58" i="12" s="1"/>
  <c r="DV47" i="12"/>
  <c r="DU48" i="12" s="1"/>
  <c r="DB48" i="12"/>
  <c r="DA49" i="12" s="1"/>
  <c r="CR68" i="12"/>
  <c r="CQ69" i="12" s="1"/>
  <c r="CD56" i="12"/>
  <c r="CE57" i="12" s="1"/>
  <c r="CI57" i="12"/>
  <c r="CH57" i="12" s="1"/>
  <c r="CG58" i="12" s="1"/>
  <c r="BE56" i="12"/>
  <c r="AZ56" i="12" s="1"/>
  <c r="BA57" i="12" s="1"/>
  <c r="P54" i="12"/>
  <c r="O55" i="12" s="1"/>
  <c r="BT60" i="12"/>
  <c r="BU61" i="12" s="1"/>
  <c r="AJ48" i="12"/>
  <c r="AI49" i="12" s="1"/>
  <c r="BY61" i="12"/>
  <c r="BX61" i="12" s="1"/>
  <c r="BW62" i="12" s="1"/>
  <c r="BN64" i="12"/>
  <c r="BM65" i="12" s="1"/>
  <c r="AT48" i="12"/>
  <c r="AS49" i="12" s="1"/>
  <c r="AA50" i="12"/>
  <c r="Z50" i="12" s="1"/>
  <c r="Y51" i="12" s="1"/>
  <c r="V49" i="12"/>
  <c r="W50" i="12" s="1"/>
  <c r="B69" i="12"/>
  <c r="C70" i="12" s="1"/>
  <c r="G70" i="12"/>
  <c r="F70" i="12" s="1"/>
  <c r="E71" i="12" s="1"/>
  <c r="Q50" i="11"/>
  <c r="P50" i="11" s="1"/>
  <c r="O51" i="11" s="1"/>
  <c r="L49" i="11"/>
  <c r="M50" i="11" s="1"/>
  <c r="G46" i="11"/>
  <c r="T61" i="9"/>
  <c r="U62" i="9" s="1"/>
  <c r="T62" i="9" s="1"/>
  <c r="AJ59" i="10"/>
  <c r="AE59" i="10" s="1"/>
  <c r="AF60" i="10" s="1"/>
  <c r="Z56" i="10"/>
  <c r="V57" i="10" s="1"/>
  <c r="U57" i="10" s="1"/>
  <c r="P52" i="10"/>
  <c r="O52" i="10" s="1"/>
  <c r="N53" i="10" s="1"/>
  <c r="K51" i="10"/>
  <c r="L52" i="10" s="1"/>
  <c r="E45" i="10"/>
  <c r="D46" i="10" s="1"/>
  <c r="N48" i="9"/>
  <c r="M49" i="9" s="1"/>
  <c r="Y62" i="9"/>
  <c r="C69" i="9"/>
  <c r="B69" i="9" s="1"/>
  <c r="E69" i="9"/>
  <c r="D70" i="9" s="1"/>
  <c r="F70" i="9" s="1"/>
  <c r="M49" i="3"/>
  <c r="N50" i="3" s="1"/>
  <c r="C40" i="3"/>
  <c r="D41" i="3" s="1"/>
  <c r="F40" i="3"/>
  <c r="E41" i="3" s="1"/>
  <c r="Q50" i="3"/>
  <c r="P50" i="3" s="1"/>
  <c r="O51" i="3" s="1"/>
  <c r="AG46" i="3"/>
  <c r="AH47" i="3" s="1"/>
  <c r="M41" i="6"/>
  <c r="N42" i="6" s="1"/>
  <c r="F41" i="6"/>
  <c r="E42" i="6" s="1"/>
  <c r="G42" i="6" s="1"/>
  <c r="BK45" i="3"/>
  <c r="BL46" i="3" s="1"/>
  <c r="Q63" i="4"/>
  <c r="P63" i="4" s="1"/>
  <c r="O64" i="4" s="1"/>
  <c r="M62" i="4"/>
  <c r="N63" i="4" s="1"/>
  <c r="P43" i="5"/>
  <c r="O44" i="5" s="1"/>
  <c r="F45" i="5"/>
  <c r="E46" i="5" s="1"/>
  <c r="G74" i="4"/>
  <c r="F74" i="4" s="1"/>
  <c r="E75" i="4" s="1"/>
  <c r="C73" i="4"/>
  <c r="D74" i="4" s="1"/>
  <c r="BD45" i="3"/>
  <c r="BC46" i="3" s="1"/>
  <c r="BE46" i="3" s="1"/>
  <c r="AQ62" i="3"/>
  <c r="AR63" i="3" s="1"/>
  <c r="AT62" i="3"/>
  <c r="AS63" i="3" s="1"/>
  <c r="AU63" i="3" s="1"/>
  <c r="Z40" i="3"/>
  <c r="DL57" i="12" l="1"/>
  <c r="DK58" i="12" s="1"/>
  <c r="DW48" i="12"/>
  <c r="DR48" i="12" s="1"/>
  <c r="DS49" i="12" s="1"/>
  <c r="DC49" i="12"/>
  <c r="CX49" i="12" s="1"/>
  <c r="CY50" i="12" s="1"/>
  <c r="CS69" i="12"/>
  <c r="CN69" i="12" s="1"/>
  <c r="CO70" i="12" s="1"/>
  <c r="CD57" i="12"/>
  <c r="CE58" i="12" s="1"/>
  <c r="CI58" i="12"/>
  <c r="CH58" i="12" s="1"/>
  <c r="CG59" i="12" s="1"/>
  <c r="BD56" i="12"/>
  <c r="BC57" i="12" s="1"/>
  <c r="Q55" i="12"/>
  <c r="L55" i="12" s="1"/>
  <c r="M56" i="12" s="1"/>
  <c r="V50" i="12"/>
  <c r="W51" i="12" s="1"/>
  <c r="BT61" i="12"/>
  <c r="BU62" i="12" s="1"/>
  <c r="AK49" i="12"/>
  <c r="AF49" i="12" s="1"/>
  <c r="AG50" i="12" s="1"/>
  <c r="BY62" i="12"/>
  <c r="BX62" i="12" s="1"/>
  <c r="BW63" i="12" s="1"/>
  <c r="BO65" i="12"/>
  <c r="BJ65" i="12" s="1"/>
  <c r="BK66" i="12" s="1"/>
  <c r="AU49" i="12"/>
  <c r="AP49" i="12" s="1"/>
  <c r="AQ50" i="12" s="1"/>
  <c r="AA51" i="12"/>
  <c r="Z51" i="12" s="1"/>
  <c r="Y52" i="12" s="1"/>
  <c r="B70" i="12"/>
  <c r="C71" i="12" s="1"/>
  <c r="G71" i="12"/>
  <c r="F71" i="12" s="1"/>
  <c r="E72" i="12" s="1"/>
  <c r="L50" i="11"/>
  <c r="M51" i="11" s="1"/>
  <c r="B46" i="11"/>
  <c r="C47" i="11" s="1"/>
  <c r="Q51" i="11"/>
  <c r="P51" i="11" s="1"/>
  <c r="O52" i="11" s="1"/>
  <c r="F46" i="11"/>
  <c r="E47" i="11" s="1"/>
  <c r="AI59" i="10"/>
  <c r="AH60" i="10" s="1"/>
  <c r="Y56" i="10"/>
  <c r="X57" i="10" s="1"/>
  <c r="K52" i="10"/>
  <c r="L53" i="10" s="1"/>
  <c r="P53" i="10"/>
  <c r="O53" i="10" s="1"/>
  <c r="N54" i="10" s="1"/>
  <c r="F46" i="10"/>
  <c r="B46" i="10" s="1"/>
  <c r="C47" i="10" s="1"/>
  <c r="O49" i="9"/>
  <c r="K49" i="9" s="1"/>
  <c r="L50" i="9" s="1"/>
  <c r="U63" i="9"/>
  <c r="X62" i="9"/>
  <c r="W63" i="9" s="1"/>
  <c r="E70" i="9"/>
  <c r="D71" i="9" s="1"/>
  <c r="F71" i="9" s="1"/>
  <c r="C70" i="9"/>
  <c r="B70" i="9" s="1"/>
  <c r="M50" i="3"/>
  <c r="G41" i="3"/>
  <c r="Q51" i="3"/>
  <c r="P51" i="3" s="1"/>
  <c r="O52" i="3" s="1"/>
  <c r="N51" i="3"/>
  <c r="AJ46" i="3"/>
  <c r="AI47" i="3" s="1"/>
  <c r="AK47" i="3" s="1"/>
  <c r="C42" i="6"/>
  <c r="D43" i="6" s="1"/>
  <c r="P41" i="6"/>
  <c r="O42" i="6" s="1"/>
  <c r="Q42" i="6" s="1"/>
  <c r="BN45" i="3"/>
  <c r="BM46" i="3" s="1"/>
  <c r="BO46" i="3" s="1"/>
  <c r="Q64" i="4"/>
  <c r="P64" i="4" s="1"/>
  <c r="O65" i="4" s="1"/>
  <c r="M63" i="4"/>
  <c r="N64" i="4" s="1"/>
  <c r="Q44" i="5"/>
  <c r="M44" i="5" s="1"/>
  <c r="N45" i="5" s="1"/>
  <c r="P44" i="5"/>
  <c r="O45" i="5" s="1"/>
  <c r="G46" i="5"/>
  <c r="C46" i="5" s="1"/>
  <c r="D47" i="5" s="1"/>
  <c r="G75" i="4"/>
  <c r="F75" i="4" s="1"/>
  <c r="E76" i="4" s="1"/>
  <c r="C74" i="4"/>
  <c r="D75" i="4" s="1"/>
  <c r="BA46" i="3"/>
  <c r="BB47" i="3" s="1"/>
  <c r="AQ63" i="3"/>
  <c r="W40" i="3"/>
  <c r="X41" i="3" s="1"/>
  <c r="Y41" i="3"/>
  <c r="AA41" i="3" s="1"/>
  <c r="DM58" i="12" l="1"/>
  <c r="DH58" i="12" s="1"/>
  <c r="DI59" i="12" s="1"/>
  <c r="DV48" i="12"/>
  <c r="DU49" i="12" s="1"/>
  <c r="DB49" i="12"/>
  <c r="DA50" i="12" s="1"/>
  <c r="CR69" i="12"/>
  <c r="CQ70" i="12" s="1"/>
  <c r="CD58" i="12"/>
  <c r="CE59" i="12" s="1"/>
  <c r="CI59" i="12"/>
  <c r="CH59" i="12" s="1"/>
  <c r="CG60" i="12" s="1"/>
  <c r="BE57" i="12"/>
  <c r="AZ57" i="12" s="1"/>
  <c r="BA58" i="12" s="1"/>
  <c r="P55" i="12"/>
  <c r="O56" i="12" s="1"/>
  <c r="BT62" i="12"/>
  <c r="BU63" i="12" s="1"/>
  <c r="AT49" i="12"/>
  <c r="AS50" i="12" s="1"/>
  <c r="AU50" i="12" s="1"/>
  <c r="AJ49" i="12"/>
  <c r="AI50" i="12" s="1"/>
  <c r="BY63" i="12"/>
  <c r="BX63" i="12" s="1"/>
  <c r="BW64" i="12" s="1"/>
  <c r="BN65" i="12"/>
  <c r="BM66" i="12" s="1"/>
  <c r="AA52" i="12"/>
  <c r="Z52" i="12" s="1"/>
  <c r="Y53" i="12" s="1"/>
  <c r="V51" i="12"/>
  <c r="W52" i="12" s="1"/>
  <c r="B71" i="12"/>
  <c r="C72" i="12" s="1"/>
  <c r="G72" i="12"/>
  <c r="L51" i="11"/>
  <c r="M52" i="11" s="1"/>
  <c r="G47" i="11"/>
  <c r="Q52" i="11"/>
  <c r="AJ60" i="10"/>
  <c r="AE60" i="10" s="1"/>
  <c r="AF61" i="10" s="1"/>
  <c r="Z57" i="10"/>
  <c r="V58" i="10" s="1"/>
  <c r="U58" i="10" s="1"/>
  <c r="K53" i="10"/>
  <c r="L54" i="10" s="1"/>
  <c r="P54" i="10"/>
  <c r="O54" i="10" s="1"/>
  <c r="N55" i="10" s="1"/>
  <c r="E46" i="10"/>
  <c r="D47" i="10" s="1"/>
  <c r="N49" i="9"/>
  <c r="M50" i="9" s="1"/>
  <c r="Y63" i="9"/>
  <c r="C71" i="9"/>
  <c r="B71" i="9" s="1"/>
  <c r="E71" i="9"/>
  <c r="D72" i="9" s="1"/>
  <c r="F72" i="9" s="1"/>
  <c r="M51" i="3"/>
  <c r="N52" i="3" s="1"/>
  <c r="C41" i="3"/>
  <c r="D42" i="3" s="1"/>
  <c r="F41" i="3"/>
  <c r="E42" i="3" s="1"/>
  <c r="Q52" i="3"/>
  <c r="P52" i="3" s="1"/>
  <c r="O53" i="3" s="1"/>
  <c r="AG47" i="3"/>
  <c r="AH48" i="3" s="1"/>
  <c r="M42" i="6"/>
  <c r="N43" i="6" s="1"/>
  <c r="F42" i="6"/>
  <c r="E43" i="6" s="1"/>
  <c r="G43" i="6" s="1"/>
  <c r="BK46" i="3"/>
  <c r="BL47" i="3" s="1"/>
  <c r="Q65" i="4"/>
  <c r="P65" i="4" s="1"/>
  <c r="O66" i="4" s="1"/>
  <c r="M64" i="4"/>
  <c r="N65" i="4" s="1"/>
  <c r="Q45" i="5"/>
  <c r="P45" i="5" s="1"/>
  <c r="O46" i="5" s="1"/>
  <c r="F46" i="5"/>
  <c r="E47" i="5" s="1"/>
  <c r="G76" i="4"/>
  <c r="F76" i="4" s="1"/>
  <c r="E77" i="4" s="1"/>
  <c r="C75" i="4"/>
  <c r="D76" i="4" s="1"/>
  <c r="BD46" i="3"/>
  <c r="BC47" i="3" s="1"/>
  <c r="BE47" i="3" s="1"/>
  <c r="AR64" i="3"/>
  <c r="AT63" i="3"/>
  <c r="AS64" i="3" s="1"/>
  <c r="AU64" i="3" s="1"/>
  <c r="Z41" i="3"/>
  <c r="L52" i="11" l="1"/>
  <c r="M53" i="11" s="1"/>
  <c r="DL58" i="12"/>
  <c r="DK59" i="12" s="1"/>
  <c r="DW49" i="12"/>
  <c r="DR49" i="12" s="1"/>
  <c r="DS50" i="12" s="1"/>
  <c r="DC50" i="12"/>
  <c r="CX50" i="12" s="1"/>
  <c r="CY51" i="12" s="1"/>
  <c r="CS70" i="12"/>
  <c r="CN70" i="12" s="1"/>
  <c r="CO71" i="12" s="1"/>
  <c r="CD59" i="12"/>
  <c r="CE60" i="12" s="1"/>
  <c r="CI60" i="12"/>
  <c r="CH60" i="12" s="1"/>
  <c r="CG61" i="12" s="1"/>
  <c r="BD57" i="12"/>
  <c r="BC58" i="12" s="1"/>
  <c r="Q56" i="12"/>
  <c r="L56" i="12" s="1"/>
  <c r="M57" i="12" s="1"/>
  <c r="V52" i="12"/>
  <c r="W53" i="12" s="1"/>
  <c r="AT50" i="12"/>
  <c r="AS51" i="12" s="1"/>
  <c r="AU51" i="12" s="1"/>
  <c r="AT51" i="12" s="1"/>
  <c r="AS52" i="12" s="1"/>
  <c r="AP50" i="12"/>
  <c r="AQ51" i="12" s="1"/>
  <c r="BT63" i="12"/>
  <c r="BU64" i="12" s="1"/>
  <c r="AK50" i="12"/>
  <c r="AF50" i="12" s="1"/>
  <c r="AG51" i="12" s="1"/>
  <c r="BY64" i="12"/>
  <c r="BX64" i="12" s="1"/>
  <c r="BW65" i="12" s="1"/>
  <c r="BO66" i="12"/>
  <c r="BJ66" i="12" s="1"/>
  <c r="BK67" i="12" s="1"/>
  <c r="AA53" i="12"/>
  <c r="Z53" i="12" s="1"/>
  <c r="Y54" i="12" s="1"/>
  <c r="B72" i="12"/>
  <c r="C73" i="12" s="1"/>
  <c r="F72" i="12"/>
  <c r="E73" i="12" s="1"/>
  <c r="B47" i="11"/>
  <c r="C48" i="11" s="1"/>
  <c r="P52" i="11"/>
  <c r="O53" i="11" s="1"/>
  <c r="F47" i="11"/>
  <c r="E48" i="11" s="1"/>
  <c r="T63" i="9"/>
  <c r="U64" i="9" s="1"/>
  <c r="AI60" i="10"/>
  <c r="AH61" i="10" s="1"/>
  <c r="AJ61" i="10" s="1"/>
  <c r="AI61" i="10" s="1"/>
  <c r="AH62" i="10" s="1"/>
  <c r="Y57" i="10"/>
  <c r="X58" i="10" s="1"/>
  <c r="K54" i="10"/>
  <c r="L55" i="10" s="1"/>
  <c r="P55" i="10"/>
  <c r="O55" i="10" s="1"/>
  <c r="N56" i="10" s="1"/>
  <c r="F47" i="10"/>
  <c r="B47" i="10" s="1"/>
  <c r="C48" i="10" s="1"/>
  <c r="O50" i="9"/>
  <c r="K50" i="9" s="1"/>
  <c r="L51" i="9" s="1"/>
  <c r="X63" i="9"/>
  <c r="W64" i="9" s="1"/>
  <c r="C72" i="9"/>
  <c r="B72" i="9" s="1"/>
  <c r="E72" i="9"/>
  <c r="D73" i="9" s="1"/>
  <c r="F73" i="9" s="1"/>
  <c r="M52" i="3"/>
  <c r="N53" i="3" s="1"/>
  <c r="G42" i="3"/>
  <c r="Q53" i="3"/>
  <c r="P53" i="3" s="1"/>
  <c r="O54" i="3" s="1"/>
  <c r="AJ47" i="3"/>
  <c r="AI48" i="3" s="1"/>
  <c r="AK48" i="3" s="1"/>
  <c r="C43" i="6"/>
  <c r="D44" i="6" s="1"/>
  <c r="P42" i="6"/>
  <c r="O43" i="6" s="1"/>
  <c r="Q43" i="6" s="1"/>
  <c r="BN46" i="3"/>
  <c r="BM47" i="3" s="1"/>
  <c r="BO47" i="3" s="1"/>
  <c r="Q66" i="4"/>
  <c r="P66" i="4" s="1"/>
  <c r="O67" i="4" s="1"/>
  <c r="M65" i="4"/>
  <c r="N66" i="4" s="1"/>
  <c r="M45" i="5"/>
  <c r="N46" i="5" s="1"/>
  <c r="Q46" i="5"/>
  <c r="P46" i="5" s="1"/>
  <c r="O47" i="5" s="1"/>
  <c r="G47" i="5"/>
  <c r="C47" i="5" s="1"/>
  <c r="D48" i="5" s="1"/>
  <c r="G77" i="4"/>
  <c r="F77" i="4" s="1"/>
  <c r="E78" i="4" s="1"/>
  <c r="C76" i="4"/>
  <c r="D77" i="4" s="1"/>
  <c r="BA47" i="3"/>
  <c r="BB48" i="3" s="1"/>
  <c r="W41" i="3"/>
  <c r="X42" i="3" s="1"/>
  <c r="Y42" i="3"/>
  <c r="AA42" i="3" s="1"/>
  <c r="DM59" i="12" l="1"/>
  <c r="DH59" i="12" s="1"/>
  <c r="DI60" i="12" s="1"/>
  <c r="DV49" i="12"/>
  <c r="DU50" i="12" s="1"/>
  <c r="DB50" i="12"/>
  <c r="DA51" i="12" s="1"/>
  <c r="CR70" i="12"/>
  <c r="CQ71" i="12" s="1"/>
  <c r="CD60" i="12"/>
  <c r="CE61" i="12" s="1"/>
  <c r="CI61" i="12"/>
  <c r="CH61" i="12" s="1"/>
  <c r="CG62" i="12" s="1"/>
  <c r="BE58" i="12"/>
  <c r="AZ58" i="12" s="1"/>
  <c r="BA59" i="12" s="1"/>
  <c r="P56" i="12"/>
  <c r="O57" i="12" s="1"/>
  <c r="AP51" i="12"/>
  <c r="AQ52" i="12" s="1"/>
  <c r="BT64" i="12"/>
  <c r="BU65" i="12" s="1"/>
  <c r="AJ50" i="12"/>
  <c r="AI51" i="12" s="1"/>
  <c r="BY65" i="12"/>
  <c r="BX65" i="12" s="1"/>
  <c r="BW66" i="12" s="1"/>
  <c r="BN66" i="12"/>
  <c r="BM67" i="12" s="1"/>
  <c r="AU52" i="12"/>
  <c r="AT52" i="12" s="1"/>
  <c r="AS53" i="12" s="1"/>
  <c r="AA54" i="12"/>
  <c r="Z54" i="12" s="1"/>
  <c r="Y55" i="12" s="1"/>
  <c r="V53" i="12"/>
  <c r="W54" i="12" s="1"/>
  <c r="V54" i="12" s="1"/>
  <c r="W55" i="12" s="1"/>
  <c r="G73" i="12"/>
  <c r="B73" i="12" s="1"/>
  <c r="C74" i="12" s="1"/>
  <c r="G48" i="11"/>
  <c r="Q53" i="11"/>
  <c r="L53" i="11" s="1"/>
  <c r="M54" i="11" s="1"/>
  <c r="AJ62" i="10"/>
  <c r="AI62" i="10" s="1"/>
  <c r="AH63" i="10" s="1"/>
  <c r="AE61" i="10"/>
  <c r="AF62" i="10" s="1"/>
  <c r="AE62" i="10" s="1"/>
  <c r="AF63" i="10" s="1"/>
  <c r="Z58" i="10"/>
  <c r="V59" i="10" s="1"/>
  <c r="U59" i="10" s="1"/>
  <c r="K55" i="10"/>
  <c r="L56" i="10" s="1"/>
  <c r="E47" i="10"/>
  <c r="D48" i="10" s="1"/>
  <c r="F48" i="10" s="1"/>
  <c r="E48" i="10" s="1"/>
  <c r="D49" i="10" s="1"/>
  <c r="P56" i="10"/>
  <c r="O56" i="10" s="1"/>
  <c r="N57" i="10" s="1"/>
  <c r="N50" i="9"/>
  <c r="M51" i="9" s="1"/>
  <c r="Y64" i="9"/>
  <c r="C73" i="9"/>
  <c r="B73" i="9" s="1"/>
  <c r="E73" i="9"/>
  <c r="D74" i="9" s="1"/>
  <c r="F74" i="9" s="1"/>
  <c r="M53" i="3"/>
  <c r="C42" i="3"/>
  <c r="D43" i="3" s="1"/>
  <c r="F42" i="3"/>
  <c r="E43" i="3" s="1"/>
  <c r="Q54" i="3"/>
  <c r="P54" i="3" s="1"/>
  <c r="O55" i="3" s="1"/>
  <c r="N54" i="3"/>
  <c r="AG48" i="3"/>
  <c r="AH49" i="3" s="1"/>
  <c r="M43" i="6"/>
  <c r="N44" i="6" s="1"/>
  <c r="F43" i="6"/>
  <c r="E44" i="6" s="1"/>
  <c r="G44" i="6" s="1"/>
  <c r="BK47" i="3"/>
  <c r="BL48" i="3" s="1"/>
  <c r="Q67" i="4"/>
  <c r="P67" i="4" s="1"/>
  <c r="O68" i="4" s="1"/>
  <c r="M66" i="4"/>
  <c r="N67" i="4" s="1"/>
  <c r="Q47" i="5"/>
  <c r="P47" i="5" s="1"/>
  <c r="O48" i="5" s="1"/>
  <c r="M46" i="5"/>
  <c r="N47" i="5" s="1"/>
  <c r="F47" i="5"/>
  <c r="E48" i="5" s="1"/>
  <c r="G78" i="4"/>
  <c r="F78" i="4" s="1"/>
  <c r="E79" i="4" s="1"/>
  <c r="C77" i="4"/>
  <c r="D78" i="4" s="1"/>
  <c r="BD47" i="3"/>
  <c r="BC48" i="3" s="1"/>
  <c r="BE48" i="3" s="1"/>
  <c r="AQ64" i="3"/>
  <c r="AR65" i="3" s="1"/>
  <c r="AT64" i="3"/>
  <c r="AS65" i="3" s="1"/>
  <c r="AU65" i="3" s="1"/>
  <c r="Z42" i="3"/>
  <c r="DL59" i="12" l="1"/>
  <c r="DK60" i="12" s="1"/>
  <c r="DW50" i="12"/>
  <c r="DR50" i="12" s="1"/>
  <c r="DS51" i="12" s="1"/>
  <c r="DC51" i="12"/>
  <c r="CX51" i="12" s="1"/>
  <c r="CY52" i="12" s="1"/>
  <c r="CS71" i="12"/>
  <c r="CN71" i="12" s="1"/>
  <c r="CO72" i="12" s="1"/>
  <c r="CD61" i="12"/>
  <c r="CE62" i="12" s="1"/>
  <c r="CI62" i="12"/>
  <c r="CH62" i="12" s="1"/>
  <c r="CG63" i="12" s="1"/>
  <c r="BD58" i="12"/>
  <c r="BC59" i="12" s="1"/>
  <c r="Q57" i="12"/>
  <c r="L57" i="12" s="1"/>
  <c r="M58" i="12" s="1"/>
  <c r="BT65" i="12"/>
  <c r="BU66" i="12" s="1"/>
  <c r="AK51" i="12"/>
  <c r="AF51" i="12" s="1"/>
  <c r="AG52" i="12" s="1"/>
  <c r="BY66" i="12"/>
  <c r="BX66" i="12" s="1"/>
  <c r="BW67" i="12" s="1"/>
  <c r="BO67" i="12"/>
  <c r="BJ67" i="12" s="1"/>
  <c r="BK68" i="12" s="1"/>
  <c r="AU53" i="12"/>
  <c r="AT53" i="12" s="1"/>
  <c r="AS54" i="12" s="1"/>
  <c r="AP52" i="12"/>
  <c r="AQ53" i="12" s="1"/>
  <c r="AA55" i="12"/>
  <c r="Z55" i="12" s="1"/>
  <c r="Y56" i="12" s="1"/>
  <c r="F73" i="12"/>
  <c r="E74" i="12" s="1"/>
  <c r="B48" i="11"/>
  <c r="C49" i="11" s="1"/>
  <c r="P53" i="11"/>
  <c r="O54" i="11" s="1"/>
  <c r="F48" i="11"/>
  <c r="E49" i="11" s="1"/>
  <c r="T64" i="9"/>
  <c r="U65" i="9" s="1"/>
  <c r="AJ63" i="10"/>
  <c r="AE63" i="10" s="1"/>
  <c r="AF64" i="10" s="1"/>
  <c r="Y58" i="10"/>
  <c r="X59" i="10" s="1"/>
  <c r="K56" i="10"/>
  <c r="L57" i="10" s="1"/>
  <c r="F49" i="10"/>
  <c r="E49" i="10" s="1"/>
  <c r="D50" i="10" s="1"/>
  <c r="P57" i="10"/>
  <c r="O57" i="10" s="1"/>
  <c r="N58" i="10" s="1"/>
  <c r="B48" i="10"/>
  <c r="C49" i="10" s="1"/>
  <c r="O51" i="9"/>
  <c r="K51" i="9" s="1"/>
  <c r="L52" i="9" s="1"/>
  <c r="X64" i="9"/>
  <c r="W65" i="9" s="1"/>
  <c r="C74" i="9"/>
  <c r="B74" i="9" s="1"/>
  <c r="E74" i="9"/>
  <c r="D75" i="9" s="1"/>
  <c r="F75" i="9" s="1"/>
  <c r="M54" i="3"/>
  <c r="N55" i="3" s="1"/>
  <c r="G43" i="3"/>
  <c r="C43" i="3" s="1"/>
  <c r="Q55" i="3"/>
  <c r="P55" i="3" s="1"/>
  <c r="O56" i="3" s="1"/>
  <c r="AJ48" i="3"/>
  <c r="AI49" i="3" s="1"/>
  <c r="AK49" i="3" s="1"/>
  <c r="C44" i="6"/>
  <c r="D45" i="6" s="1"/>
  <c r="P43" i="6"/>
  <c r="O44" i="6" s="1"/>
  <c r="Q44" i="6" s="1"/>
  <c r="BN47" i="3"/>
  <c r="BM48" i="3" s="1"/>
  <c r="BO48" i="3" s="1"/>
  <c r="Q68" i="4"/>
  <c r="P68" i="4" s="1"/>
  <c r="O69" i="4" s="1"/>
  <c r="M67" i="4"/>
  <c r="N68" i="4" s="1"/>
  <c r="M47" i="5"/>
  <c r="N48" i="5" s="1"/>
  <c r="Q48" i="5"/>
  <c r="P48" i="5" s="1"/>
  <c r="O49" i="5" s="1"/>
  <c r="G48" i="5"/>
  <c r="C48" i="5" s="1"/>
  <c r="D49" i="5" s="1"/>
  <c r="C78" i="4"/>
  <c r="D79" i="4" s="1"/>
  <c r="G79" i="4"/>
  <c r="F79" i="4" s="1"/>
  <c r="E80" i="4" s="1"/>
  <c r="BA48" i="3"/>
  <c r="BB49" i="3" s="1"/>
  <c r="W42" i="3"/>
  <c r="X43" i="3" s="1"/>
  <c r="Y43" i="3"/>
  <c r="AA43" i="3" s="1"/>
  <c r="DM60" i="12" l="1"/>
  <c r="DH60" i="12" s="1"/>
  <c r="DI61" i="12" s="1"/>
  <c r="DV50" i="12"/>
  <c r="DU51" i="12" s="1"/>
  <c r="DB51" i="12"/>
  <c r="DA52" i="12" s="1"/>
  <c r="CR71" i="12"/>
  <c r="CQ72" i="12" s="1"/>
  <c r="CD62" i="12"/>
  <c r="CE63" i="12" s="1"/>
  <c r="CI63" i="12"/>
  <c r="CH63" i="12" s="1"/>
  <c r="CG64" i="12" s="1"/>
  <c r="BE59" i="12"/>
  <c r="AZ59" i="12" s="1"/>
  <c r="BA60" i="12" s="1"/>
  <c r="P57" i="12"/>
  <c r="O58" i="12" s="1"/>
  <c r="V55" i="12"/>
  <c r="W56" i="12" s="1"/>
  <c r="BT66" i="12"/>
  <c r="BU67" i="12" s="1"/>
  <c r="AJ51" i="12"/>
  <c r="AI52" i="12" s="1"/>
  <c r="AK52" i="12" s="1"/>
  <c r="AJ52" i="12" s="1"/>
  <c r="AI53" i="12" s="1"/>
  <c r="BY67" i="12"/>
  <c r="BX67" i="12" s="1"/>
  <c r="BW68" i="12" s="1"/>
  <c r="BN67" i="12"/>
  <c r="BM68" i="12" s="1"/>
  <c r="AU54" i="12"/>
  <c r="AT54" i="12" s="1"/>
  <c r="AS55" i="12" s="1"/>
  <c r="AP53" i="12"/>
  <c r="AQ54" i="12" s="1"/>
  <c r="AA56" i="12"/>
  <c r="Z56" i="12" s="1"/>
  <c r="Y57" i="12" s="1"/>
  <c r="G74" i="12"/>
  <c r="B74" i="12" s="1"/>
  <c r="C75" i="12" s="1"/>
  <c r="G49" i="11"/>
  <c r="Q54" i="11"/>
  <c r="L54" i="11" s="1"/>
  <c r="M55" i="11" s="1"/>
  <c r="AI63" i="10"/>
  <c r="AH64" i="10" s="1"/>
  <c r="Z59" i="10"/>
  <c r="V60" i="10" s="1"/>
  <c r="U60" i="10" s="1"/>
  <c r="B49" i="10"/>
  <c r="C50" i="10" s="1"/>
  <c r="K57" i="10"/>
  <c r="L58" i="10" s="1"/>
  <c r="F50" i="10"/>
  <c r="E50" i="10" s="1"/>
  <c r="D51" i="10" s="1"/>
  <c r="P58" i="10"/>
  <c r="O58" i="10" s="1"/>
  <c r="N59" i="10" s="1"/>
  <c r="N51" i="9"/>
  <c r="M52" i="9" s="1"/>
  <c r="Y65" i="9"/>
  <c r="C75" i="9"/>
  <c r="B75" i="9" s="1"/>
  <c r="E75" i="9"/>
  <c r="D76" i="9" s="1"/>
  <c r="F76" i="9" s="1"/>
  <c r="D44" i="3"/>
  <c r="M55" i="3"/>
  <c r="N56" i="3" s="1"/>
  <c r="F43" i="3"/>
  <c r="E44" i="3" s="1"/>
  <c r="Q56" i="3"/>
  <c r="P56" i="3" s="1"/>
  <c r="O57" i="3" s="1"/>
  <c r="AG49" i="3"/>
  <c r="AH50" i="3" s="1"/>
  <c r="M44" i="6"/>
  <c r="N45" i="6" s="1"/>
  <c r="F44" i="6"/>
  <c r="E45" i="6" s="1"/>
  <c r="G45" i="6" s="1"/>
  <c r="BK48" i="3"/>
  <c r="BL49" i="3" s="1"/>
  <c r="Q69" i="4"/>
  <c r="P69" i="4" s="1"/>
  <c r="O70" i="4" s="1"/>
  <c r="M68" i="4"/>
  <c r="N69" i="4" s="1"/>
  <c r="Q49" i="5"/>
  <c r="P49" i="5" s="1"/>
  <c r="O50" i="5" s="1"/>
  <c r="M48" i="5"/>
  <c r="N49" i="5" s="1"/>
  <c r="F48" i="5"/>
  <c r="E49" i="5" s="1"/>
  <c r="G80" i="4"/>
  <c r="F80" i="4" s="1"/>
  <c r="E81" i="4" s="1"/>
  <c r="C79" i="4"/>
  <c r="D80" i="4" s="1"/>
  <c r="BD48" i="3"/>
  <c r="BC49" i="3" s="1"/>
  <c r="BE49" i="3" s="1"/>
  <c r="AQ65" i="3"/>
  <c r="AR66" i="3" s="1"/>
  <c r="AT65" i="3"/>
  <c r="AS66" i="3" s="1"/>
  <c r="AU66" i="3" s="1"/>
  <c r="Z43" i="3"/>
  <c r="DL60" i="12" l="1"/>
  <c r="DK61" i="12" s="1"/>
  <c r="DW51" i="12"/>
  <c r="DR51" i="12" s="1"/>
  <c r="DS52" i="12" s="1"/>
  <c r="DC52" i="12"/>
  <c r="CX52" i="12" s="1"/>
  <c r="CY53" i="12" s="1"/>
  <c r="CS72" i="12"/>
  <c r="CN72" i="12" s="1"/>
  <c r="CO73" i="12" s="1"/>
  <c r="CD63" i="12"/>
  <c r="CE64" i="12" s="1"/>
  <c r="CI64" i="12"/>
  <c r="CH64" i="12" s="1"/>
  <c r="CG65" i="12" s="1"/>
  <c r="BD59" i="12"/>
  <c r="BC60" i="12" s="1"/>
  <c r="Q58" i="12"/>
  <c r="L58" i="12" s="1"/>
  <c r="M59" i="12" s="1"/>
  <c r="V56" i="12"/>
  <c r="W57" i="12" s="1"/>
  <c r="AF52" i="12"/>
  <c r="AG53" i="12" s="1"/>
  <c r="BT67" i="12"/>
  <c r="BU68" i="12" s="1"/>
  <c r="AP54" i="12"/>
  <c r="AQ55" i="12" s="1"/>
  <c r="AK53" i="12"/>
  <c r="AJ53" i="12" s="1"/>
  <c r="AI54" i="12" s="1"/>
  <c r="BY68" i="12"/>
  <c r="BX68" i="12" s="1"/>
  <c r="BW69" i="12" s="1"/>
  <c r="BO68" i="12"/>
  <c r="BJ68" i="12" s="1"/>
  <c r="BK69" i="12" s="1"/>
  <c r="AU55" i="12"/>
  <c r="AT55" i="12" s="1"/>
  <c r="AS56" i="12" s="1"/>
  <c r="AA57" i="12"/>
  <c r="Z57" i="12" s="1"/>
  <c r="Y58" i="12" s="1"/>
  <c r="F74" i="12"/>
  <c r="E75" i="12" s="1"/>
  <c r="B49" i="11"/>
  <c r="C50" i="11" s="1"/>
  <c r="P54" i="11"/>
  <c r="O55" i="11" s="1"/>
  <c r="F49" i="11"/>
  <c r="E50" i="11" s="1"/>
  <c r="T65" i="9"/>
  <c r="U66" i="9" s="1"/>
  <c r="AJ64" i="10"/>
  <c r="AE64" i="10" s="1"/>
  <c r="AF65" i="10" s="1"/>
  <c r="Y59" i="10"/>
  <c r="X60" i="10" s="1"/>
  <c r="P59" i="10"/>
  <c r="O59" i="10" s="1"/>
  <c r="N60" i="10" s="1"/>
  <c r="F51" i="10"/>
  <c r="E51" i="10" s="1"/>
  <c r="D52" i="10" s="1"/>
  <c r="K58" i="10"/>
  <c r="L59" i="10" s="1"/>
  <c r="B50" i="10"/>
  <c r="C51" i="10" s="1"/>
  <c r="O52" i="9"/>
  <c r="K52" i="9" s="1"/>
  <c r="L53" i="9" s="1"/>
  <c r="X65" i="9"/>
  <c r="W66" i="9" s="1"/>
  <c r="C76" i="9"/>
  <c r="B76" i="9" s="1"/>
  <c r="E76" i="9"/>
  <c r="D77" i="9" s="1"/>
  <c r="F77" i="9" s="1"/>
  <c r="M56" i="3"/>
  <c r="N57" i="3" s="1"/>
  <c r="G44" i="3"/>
  <c r="Q57" i="3"/>
  <c r="P57" i="3" s="1"/>
  <c r="O58" i="3" s="1"/>
  <c r="AJ49" i="3"/>
  <c r="AI50" i="3" s="1"/>
  <c r="AK50" i="3" s="1"/>
  <c r="C45" i="6"/>
  <c r="D46" i="6" s="1"/>
  <c r="P44" i="6"/>
  <c r="O45" i="6" s="1"/>
  <c r="Q45" i="6" s="1"/>
  <c r="BN48" i="3"/>
  <c r="BM49" i="3" s="1"/>
  <c r="BO49" i="3" s="1"/>
  <c r="Q70" i="4"/>
  <c r="P70" i="4" s="1"/>
  <c r="O71" i="4" s="1"/>
  <c r="M69" i="4"/>
  <c r="N70" i="4" s="1"/>
  <c r="M49" i="5"/>
  <c r="N50" i="5" s="1"/>
  <c r="Q50" i="5"/>
  <c r="P50" i="5" s="1"/>
  <c r="O51" i="5" s="1"/>
  <c r="G49" i="5"/>
  <c r="C49" i="5" s="1"/>
  <c r="D50" i="5" s="1"/>
  <c r="G81" i="4"/>
  <c r="F81" i="4" s="1"/>
  <c r="E82" i="4" s="1"/>
  <c r="C80" i="4"/>
  <c r="D81" i="4" s="1"/>
  <c r="BA49" i="3"/>
  <c r="BB50" i="3" s="1"/>
  <c r="W43" i="3"/>
  <c r="X44" i="3" s="1"/>
  <c r="Y44" i="3"/>
  <c r="AA44" i="3" s="1"/>
  <c r="DM61" i="12" l="1"/>
  <c r="DH61" i="12" s="1"/>
  <c r="DI62" i="12" s="1"/>
  <c r="DL61" i="12"/>
  <c r="DK62" i="12" s="1"/>
  <c r="DV51" i="12"/>
  <c r="DU52" i="12" s="1"/>
  <c r="DB52" i="12"/>
  <c r="DA53" i="12" s="1"/>
  <c r="CR72" i="12"/>
  <c r="CQ73" i="12" s="1"/>
  <c r="CI65" i="12"/>
  <c r="CH65" i="12" s="1"/>
  <c r="CG66" i="12" s="1"/>
  <c r="CD64" i="12"/>
  <c r="CE65" i="12" s="1"/>
  <c r="BE60" i="12"/>
  <c r="AZ60" i="12" s="1"/>
  <c r="BA61" i="12" s="1"/>
  <c r="P58" i="12"/>
  <c r="O59" i="12" s="1"/>
  <c r="AP55" i="12"/>
  <c r="AQ56" i="12" s="1"/>
  <c r="V57" i="12"/>
  <c r="W58" i="12" s="1"/>
  <c r="AF53" i="12"/>
  <c r="AG54" i="12" s="1"/>
  <c r="BT68" i="12"/>
  <c r="BU69" i="12" s="1"/>
  <c r="AK54" i="12"/>
  <c r="AJ54" i="12" s="1"/>
  <c r="AI55" i="12" s="1"/>
  <c r="BY69" i="12"/>
  <c r="BN68" i="12"/>
  <c r="BM69" i="12" s="1"/>
  <c r="AU56" i="12"/>
  <c r="AA58" i="12"/>
  <c r="Z58" i="12" s="1"/>
  <c r="Y59" i="12" s="1"/>
  <c r="G75" i="12"/>
  <c r="B75" i="12" s="1"/>
  <c r="C76" i="12" s="1"/>
  <c r="G50" i="11"/>
  <c r="Q55" i="11"/>
  <c r="L55" i="11" s="1"/>
  <c r="M56" i="11" s="1"/>
  <c r="AI64" i="10"/>
  <c r="AH65" i="10" s="1"/>
  <c r="Z60" i="10"/>
  <c r="V61" i="10" s="1"/>
  <c r="U61" i="10" s="1"/>
  <c r="K59" i="10"/>
  <c r="L60" i="10" s="1"/>
  <c r="B51" i="10"/>
  <c r="C52" i="10" s="1"/>
  <c r="F52" i="10"/>
  <c r="E52" i="10" s="1"/>
  <c r="D53" i="10" s="1"/>
  <c r="P60" i="10"/>
  <c r="O60" i="10" s="1"/>
  <c r="N61" i="10" s="1"/>
  <c r="N52" i="9"/>
  <c r="M53" i="9" s="1"/>
  <c r="Y66" i="9"/>
  <c r="E77" i="9"/>
  <c r="D78" i="9" s="1"/>
  <c r="F78" i="9" s="1"/>
  <c r="C77" i="9"/>
  <c r="B77" i="9" s="1"/>
  <c r="M57" i="3"/>
  <c r="N58" i="3" s="1"/>
  <c r="C44" i="3"/>
  <c r="D45" i="3" s="1"/>
  <c r="F44" i="3"/>
  <c r="E45" i="3" s="1"/>
  <c r="Q58" i="3"/>
  <c r="P58" i="3" s="1"/>
  <c r="O59" i="3" s="1"/>
  <c r="AG50" i="3"/>
  <c r="AH51" i="3" s="1"/>
  <c r="M45" i="6"/>
  <c r="N46" i="6" s="1"/>
  <c r="F45" i="6"/>
  <c r="E46" i="6" s="1"/>
  <c r="G46" i="6" s="1"/>
  <c r="BK49" i="3"/>
  <c r="BL50" i="3" s="1"/>
  <c r="Q71" i="4"/>
  <c r="P71" i="4" s="1"/>
  <c r="O72" i="4" s="1"/>
  <c r="M70" i="4"/>
  <c r="N71" i="4" s="1"/>
  <c r="Q51" i="5"/>
  <c r="P51" i="5" s="1"/>
  <c r="O52" i="5" s="1"/>
  <c r="M50" i="5"/>
  <c r="N51" i="5" s="1"/>
  <c r="F49" i="5"/>
  <c r="E50" i="5" s="1"/>
  <c r="G82" i="4"/>
  <c r="F82" i="4" s="1"/>
  <c r="E83" i="4" s="1"/>
  <c r="C81" i="4"/>
  <c r="D82" i="4" s="1"/>
  <c r="BD49" i="3"/>
  <c r="BC50" i="3" s="1"/>
  <c r="BE50" i="3" s="1"/>
  <c r="AT66" i="3"/>
  <c r="AS67" i="3" s="1"/>
  <c r="AU67" i="3" s="1"/>
  <c r="AQ66" i="3"/>
  <c r="AR67" i="3" s="1"/>
  <c r="Z44" i="3"/>
  <c r="DM62" i="12" l="1"/>
  <c r="DL62" i="12" s="1"/>
  <c r="DK63" i="12" s="1"/>
  <c r="DH62" i="12"/>
  <c r="DI63" i="12" s="1"/>
  <c r="DW52" i="12"/>
  <c r="DR52" i="12" s="1"/>
  <c r="DS53" i="12" s="1"/>
  <c r="AF54" i="12"/>
  <c r="AG55" i="12" s="1"/>
  <c r="DC53" i="12"/>
  <c r="CX53" i="12" s="1"/>
  <c r="CY54" i="12" s="1"/>
  <c r="CS73" i="12"/>
  <c r="CN73" i="12" s="1"/>
  <c r="CO74" i="12" s="1"/>
  <c r="CD65" i="12"/>
  <c r="CE66" i="12" s="1"/>
  <c r="CI66" i="12"/>
  <c r="CH66" i="12" s="1"/>
  <c r="CG67" i="12" s="1"/>
  <c r="BD60" i="12"/>
  <c r="BC61" i="12" s="1"/>
  <c r="Q59" i="12"/>
  <c r="L59" i="12" s="1"/>
  <c r="M60" i="12" s="1"/>
  <c r="AP56" i="12"/>
  <c r="AQ57" i="12" s="1"/>
  <c r="BT69" i="12"/>
  <c r="BU70" i="12" s="1"/>
  <c r="AK55" i="12"/>
  <c r="AJ55" i="12" s="1"/>
  <c r="AI56" i="12" s="1"/>
  <c r="BX69" i="12"/>
  <c r="BW70" i="12" s="1"/>
  <c r="BO69" i="12"/>
  <c r="BJ69" i="12" s="1"/>
  <c r="BK70" i="12" s="1"/>
  <c r="AT56" i="12"/>
  <c r="AS57" i="12" s="1"/>
  <c r="AA59" i="12"/>
  <c r="Z59" i="12" s="1"/>
  <c r="Y60" i="12" s="1"/>
  <c r="V58" i="12"/>
  <c r="W59" i="12" s="1"/>
  <c r="F75" i="12"/>
  <c r="E76" i="12" s="1"/>
  <c r="B50" i="11"/>
  <c r="C51" i="11" s="1"/>
  <c r="P55" i="11"/>
  <c r="O56" i="11" s="1"/>
  <c r="F50" i="11"/>
  <c r="E51" i="11" s="1"/>
  <c r="T66" i="9"/>
  <c r="U67" i="9" s="1"/>
  <c r="AJ65" i="10"/>
  <c r="AE65" i="10" s="1"/>
  <c r="AF66" i="10" s="1"/>
  <c r="Y60" i="10"/>
  <c r="X61" i="10" s="1"/>
  <c r="P61" i="10"/>
  <c r="O61" i="10" s="1"/>
  <c r="N62" i="10" s="1"/>
  <c r="F53" i="10"/>
  <c r="E53" i="10" s="1"/>
  <c r="D54" i="10" s="1"/>
  <c r="K60" i="10"/>
  <c r="L61" i="10" s="1"/>
  <c r="B52" i="10"/>
  <c r="C53" i="10" s="1"/>
  <c r="O53" i="9"/>
  <c r="K53" i="9" s="1"/>
  <c r="L54" i="9" s="1"/>
  <c r="X66" i="9"/>
  <c r="W67" i="9" s="1"/>
  <c r="C78" i="9"/>
  <c r="B78" i="9" s="1"/>
  <c r="E78" i="9"/>
  <c r="D79" i="9" s="1"/>
  <c r="F79" i="9" s="1"/>
  <c r="M58" i="3"/>
  <c r="N59" i="3" s="1"/>
  <c r="G45" i="3"/>
  <c r="Q59" i="3"/>
  <c r="P59" i="3" s="1"/>
  <c r="O60" i="3" s="1"/>
  <c r="AJ50" i="3"/>
  <c r="AI51" i="3" s="1"/>
  <c r="AK51" i="3" s="1"/>
  <c r="C46" i="6"/>
  <c r="D47" i="6" s="1"/>
  <c r="P45" i="6"/>
  <c r="O46" i="6" s="1"/>
  <c r="Q46" i="6" s="1"/>
  <c r="BN49" i="3"/>
  <c r="BM50" i="3" s="1"/>
  <c r="BO50" i="3" s="1"/>
  <c r="Q72" i="4"/>
  <c r="P72" i="4" s="1"/>
  <c r="O73" i="4" s="1"/>
  <c r="M71" i="4"/>
  <c r="N72" i="4" s="1"/>
  <c r="M51" i="5"/>
  <c r="N52" i="5" s="1"/>
  <c r="Q52" i="5"/>
  <c r="P52" i="5" s="1"/>
  <c r="O53" i="5" s="1"/>
  <c r="G50" i="5"/>
  <c r="C50" i="5" s="1"/>
  <c r="D51" i="5" s="1"/>
  <c r="G83" i="4"/>
  <c r="F83" i="4" s="1"/>
  <c r="E84" i="4" s="1"/>
  <c r="C82" i="4"/>
  <c r="D83" i="4" s="1"/>
  <c r="AT67" i="3"/>
  <c r="AS68" i="3" s="1"/>
  <c r="AU68" i="3" s="1"/>
  <c r="BA50" i="3"/>
  <c r="BB51" i="3" s="1"/>
  <c r="W44" i="3"/>
  <c r="X45" i="3" s="1"/>
  <c r="Y45" i="3"/>
  <c r="AA45" i="3" s="1"/>
  <c r="DM63" i="12" l="1"/>
  <c r="DL63" i="12" s="1"/>
  <c r="DK64" i="12" s="1"/>
  <c r="DH63" i="12"/>
  <c r="DI64" i="12" s="1"/>
  <c r="DV52" i="12"/>
  <c r="DU53" i="12" s="1"/>
  <c r="DB53" i="12"/>
  <c r="DA54" i="12" s="1"/>
  <c r="CR73" i="12"/>
  <c r="CQ74" i="12" s="1"/>
  <c r="CS74" i="12" s="1"/>
  <c r="CD66" i="12"/>
  <c r="CE67" i="12" s="1"/>
  <c r="CI67" i="12"/>
  <c r="CH67" i="12" s="1"/>
  <c r="CG68" i="12" s="1"/>
  <c r="BE61" i="12"/>
  <c r="AZ61" i="12" s="1"/>
  <c r="BA62" i="12" s="1"/>
  <c r="P59" i="12"/>
  <c r="O60" i="12" s="1"/>
  <c r="V59" i="12"/>
  <c r="W60" i="12" s="1"/>
  <c r="AF55" i="12"/>
  <c r="AG56" i="12" s="1"/>
  <c r="AK56" i="12"/>
  <c r="AJ56" i="12" s="1"/>
  <c r="AI57" i="12" s="1"/>
  <c r="BY70" i="12"/>
  <c r="BT70" i="12" s="1"/>
  <c r="BU71" i="12" s="1"/>
  <c r="BN69" i="12"/>
  <c r="BM70" i="12" s="1"/>
  <c r="AU57" i="12"/>
  <c r="AP57" i="12" s="1"/>
  <c r="AQ58" i="12" s="1"/>
  <c r="AA60" i="12"/>
  <c r="Z60" i="12" s="1"/>
  <c r="Y61" i="12" s="1"/>
  <c r="G76" i="12"/>
  <c r="B76" i="12" s="1"/>
  <c r="C77" i="12" s="1"/>
  <c r="G51" i="11"/>
  <c r="Q56" i="11"/>
  <c r="L56" i="11" s="1"/>
  <c r="M57" i="11" s="1"/>
  <c r="AI65" i="10"/>
  <c r="AH66" i="10" s="1"/>
  <c r="Z61" i="10"/>
  <c r="V62" i="10" s="1"/>
  <c r="U62" i="10" s="1"/>
  <c r="K61" i="10"/>
  <c r="L62" i="10" s="1"/>
  <c r="B53" i="10"/>
  <c r="C54" i="10" s="1"/>
  <c r="F54" i="10"/>
  <c r="E54" i="10" s="1"/>
  <c r="D55" i="10" s="1"/>
  <c r="P62" i="10"/>
  <c r="O62" i="10" s="1"/>
  <c r="N63" i="10" s="1"/>
  <c r="N53" i="9"/>
  <c r="M54" i="9" s="1"/>
  <c r="Y67" i="9"/>
  <c r="C79" i="9"/>
  <c r="B79" i="9" s="1"/>
  <c r="E79" i="9"/>
  <c r="D80" i="9" s="1"/>
  <c r="F80" i="9" s="1"/>
  <c r="M59" i="3"/>
  <c r="N60" i="3" s="1"/>
  <c r="C45" i="3"/>
  <c r="D46" i="3" s="1"/>
  <c r="F45" i="3"/>
  <c r="E46" i="3" s="1"/>
  <c r="Q60" i="3"/>
  <c r="AG51" i="3"/>
  <c r="AH52" i="3" s="1"/>
  <c r="M46" i="6"/>
  <c r="N47" i="6" s="1"/>
  <c r="F46" i="6"/>
  <c r="E47" i="6" s="1"/>
  <c r="G47" i="6" s="1"/>
  <c r="BK50" i="3"/>
  <c r="BL51" i="3" s="1"/>
  <c r="Q73" i="4"/>
  <c r="P73" i="4" s="1"/>
  <c r="O74" i="4" s="1"/>
  <c r="M72" i="4"/>
  <c r="N73" i="4" s="1"/>
  <c r="Q53" i="5"/>
  <c r="P53" i="5" s="1"/>
  <c r="O54" i="5" s="1"/>
  <c r="M52" i="5"/>
  <c r="N53" i="5" s="1"/>
  <c r="F50" i="5"/>
  <c r="E51" i="5" s="1"/>
  <c r="G84" i="4"/>
  <c r="F84" i="4" s="1"/>
  <c r="E85" i="4" s="1"/>
  <c r="C83" i="4"/>
  <c r="D84" i="4" s="1"/>
  <c r="AT68" i="3"/>
  <c r="AS69" i="3" s="1"/>
  <c r="AU69" i="3" s="1"/>
  <c r="AQ67" i="3"/>
  <c r="AR68" i="3" s="1"/>
  <c r="BD50" i="3"/>
  <c r="BC51" i="3" s="1"/>
  <c r="BE51" i="3" s="1"/>
  <c r="Z45" i="3"/>
  <c r="DM64" i="12" l="1"/>
  <c r="DL64" i="12" s="1"/>
  <c r="DK65" i="12" s="1"/>
  <c r="DH64" i="12"/>
  <c r="DI65" i="12" s="1"/>
  <c r="DW53" i="12"/>
  <c r="DR53" i="12" s="1"/>
  <c r="DS54" i="12" s="1"/>
  <c r="CR74" i="12"/>
  <c r="CQ75" i="12" s="1"/>
  <c r="CN74" i="12"/>
  <c r="CO75" i="12" s="1"/>
  <c r="DC54" i="12"/>
  <c r="CX54" i="12" s="1"/>
  <c r="CY55" i="12" s="1"/>
  <c r="BD61" i="12"/>
  <c r="BC62" i="12" s="1"/>
  <c r="CS75" i="12"/>
  <c r="CI68" i="12"/>
  <c r="CH68" i="12" s="1"/>
  <c r="CG69" i="12" s="1"/>
  <c r="CD67" i="12"/>
  <c r="CE68" i="12" s="1"/>
  <c r="CD68" i="12" s="1"/>
  <c r="CE69" i="12" s="1"/>
  <c r="Q60" i="12"/>
  <c r="L60" i="12" s="1"/>
  <c r="M61" i="12" s="1"/>
  <c r="AT57" i="12"/>
  <c r="AS58" i="12" s="1"/>
  <c r="AU58" i="12" s="1"/>
  <c r="AP58" i="12" s="1"/>
  <c r="AQ59" i="12" s="1"/>
  <c r="AF56" i="12"/>
  <c r="AG57" i="12" s="1"/>
  <c r="V60" i="12"/>
  <c r="W61" i="12" s="1"/>
  <c r="AK57" i="12"/>
  <c r="AJ57" i="12" s="1"/>
  <c r="AI58" i="12" s="1"/>
  <c r="BX70" i="12"/>
  <c r="BW71" i="12" s="1"/>
  <c r="BO70" i="12"/>
  <c r="BJ70" i="12" s="1"/>
  <c r="BK71" i="12" s="1"/>
  <c r="AA61" i="12"/>
  <c r="Z61" i="12" s="1"/>
  <c r="Y62" i="12" s="1"/>
  <c r="F76" i="12"/>
  <c r="E77" i="12" s="1"/>
  <c r="B51" i="11"/>
  <c r="C52" i="11" s="1"/>
  <c r="P56" i="11"/>
  <c r="O57" i="11" s="1"/>
  <c r="F51" i="11"/>
  <c r="E52" i="11" s="1"/>
  <c r="T67" i="9"/>
  <c r="U68" i="9" s="1"/>
  <c r="AJ66" i="10"/>
  <c r="AE66" i="10" s="1"/>
  <c r="AF67" i="10" s="1"/>
  <c r="Y61" i="10"/>
  <c r="X62" i="10" s="1"/>
  <c r="B54" i="10"/>
  <c r="C55" i="10" s="1"/>
  <c r="P63" i="10"/>
  <c r="O63" i="10" s="1"/>
  <c r="N64" i="10" s="1"/>
  <c r="F55" i="10"/>
  <c r="E55" i="10" s="1"/>
  <c r="D56" i="10" s="1"/>
  <c r="K62" i="10"/>
  <c r="L63" i="10" s="1"/>
  <c r="O54" i="9"/>
  <c r="K54" i="9" s="1"/>
  <c r="L55" i="9" s="1"/>
  <c r="X67" i="9"/>
  <c r="W68" i="9" s="1"/>
  <c r="Y68" i="9" s="1"/>
  <c r="X68" i="9" s="1"/>
  <c r="W69" i="9" s="1"/>
  <c r="C80" i="9"/>
  <c r="B80" i="9" s="1"/>
  <c r="E80" i="9"/>
  <c r="D81" i="9" s="1"/>
  <c r="F81" i="9" s="1"/>
  <c r="M60" i="3"/>
  <c r="N61" i="3" s="1"/>
  <c r="G46" i="3"/>
  <c r="P60" i="3"/>
  <c r="O61" i="3" s="1"/>
  <c r="AJ51" i="3"/>
  <c r="AI52" i="3" s="1"/>
  <c r="AK52" i="3" s="1"/>
  <c r="C47" i="6"/>
  <c r="D48" i="6" s="1"/>
  <c r="P46" i="6"/>
  <c r="O47" i="6" s="1"/>
  <c r="Q47" i="6" s="1"/>
  <c r="BN50" i="3"/>
  <c r="BM51" i="3" s="1"/>
  <c r="BO51" i="3" s="1"/>
  <c r="Q74" i="4"/>
  <c r="P74" i="4" s="1"/>
  <c r="O75" i="4" s="1"/>
  <c r="M73" i="4"/>
  <c r="N74" i="4" s="1"/>
  <c r="M53" i="5"/>
  <c r="N54" i="5" s="1"/>
  <c r="Q54" i="5"/>
  <c r="P54" i="5" s="1"/>
  <c r="O55" i="5" s="1"/>
  <c r="G51" i="5"/>
  <c r="C51" i="5" s="1"/>
  <c r="D52" i="5" s="1"/>
  <c r="G85" i="4"/>
  <c r="F85" i="4" s="1"/>
  <c r="E86" i="4" s="1"/>
  <c r="C84" i="4"/>
  <c r="D85" i="4" s="1"/>
  <c r="AQ68" i="3"/>
  <c r="AR69" i="3" s="1"/>
  <c r="AT69" i="3"/>
  <c r="AS70" i="3" s="1"/>
  <c r="AU70" i="3" s="1"/>
  <c r="BA51" i="3"/>
  <c r="BB52" i="3" s="1"/>
  <c r="W45" i="3"/>
  <c r="X46" i="3" s="1"/>
  <c r="Y46" i="3"/>
  <c r="AA46" i="3" s="1"/>
  <c r="DM65" i="12" l="1"/>
  <c r="DL65" i="12" s="1"/>
  <c r="DK66" i="12" s="1"/>
  <c r="BE62" i="12"/>
  <c r="AZ62" i="12" s="1"/>
  <c r="BA63" i="12" s="1"/>
  <c r="CN75" i="12"/>
  <c r="CO76" i="12" s="1"/>
  <c r="DV53" i="12"/>
  <c r="DU54" i="12" s="1"/>
  <c r="DB54" i="12"/>
  <c r="DA55" i="12" s="1"/>
  <c r="CR75" i="12"/>
  <c r="CQ76" i="12" s="1"/>
  <c r="CI69" i="12"/>
  <c r="CH69" i="12" s="1"/>
  <c r="CG70" i="12" s="1"/>
  <c r="P60" i="12"/>
  <c r="O61" i="12" s="1"/>
  <c r="AF57" i="12"/>
  <c r="AG58" i="12" s="1"/>
  <c r="AT58" i="12"/>
  <c r="AS59" i="12" s="1"/>
  <c r="AU59" i="12" s="1"/>
  <c r="AP59" i="12" s="1"/>
  <c r="AQ60" i="12" s="1"/>
  <c r="V61" i="12"/>
  <c r="W62" i="12" s="1"/>
  <c r="AK58" i="12"/>
  <c r="AJ58" i="12" s="1"/>
  <c r="AI59" i="12" s="1"/>
  <c r="BY71" i="12"/>
  <c r="BT71" i="12" s="1"/>
  <c r="BU72" i="12" s="1"/>
  <c r="BN70" i="12"/>
  <c r="BM71" i="12" s="1"/>
  <c r="AA62" i="12"/>
  <c r="Z62" i="12" s="1"/>
  <c r="Y63" i="12" s="1"/>
  <c r="G77" i="12"/>
  <c r="B77" i="12" s="1"/>
  <c r="C78" i="12" s="1"/>
  <c r="Q57" i="11"/>
  <c r="L57" i="11" s="1"/>
  <c r="M58" i="11" s="1"/>
  <c r="G52" i="11"/>
  <c r="T68" i="9"/>
  <c r="U69" i="9" s="1"/>
  <c r="AI66" i="10"/>
  <c r="AH67" i="10" s="1"/>
  <c r="Z62" i="10"/>
  <c r="V63" i="10" s="1"/>
  <c r="U63" i="10" s="1"/>
  <c r="K63" i="10"/>
  <c r="L64" i="10" s="1"/>
  <c r="B55" i="10"/>
  <c r="C56" i="10" s="1"/>
  <c r="F56" i="10"/>
  <c r="E56" i="10" s="1"/>
  <c r="D57" i="10" s="1"/>
  <c r="P64" i="10"/>
  <c r="N54" i="9"/>
  <c r="M55" i="9" s="1"/>
  <c r="Y69" i="9"/>
  <c r="X69" i="9" s="1"/>
  <c r="W70" i="9" s="1"/>
  <c r="C81" i="9"/>
  <c r="B81" i="9" s="1"/>
  <c r="E81" i="9"/>
  <c r="D82" i="9" s="1"/>
  <c r="F82" i="9" s="1"/>
  <c r="C46" i="3"/>
  <c r="D47" i="3" s="1"/>
  <c r="F46" i="3"/>
  <c r="E47" i="3" s="1"/>
  <c r="Q61" i="3"/>
  <c r="M61" i="3" s="1"/>
  <c r="AG52" i="3"/>
  <c r="AH53" i="3" s="1"/>
  <c r="M47" i="6"/>
  <c r="N48" i="6" s="1"/>
  <c r="F47" i="6"/>
  <c r="E48" i="6" s="1"/>
  <c r="G48" i="6" s="1"/>
  <c r="BK51" i="3"/>
  <c r="BL52" i="3" s="1"/>
  <c r="M74" i="4"/>
  <c r="N75" i="4" s="1"/>
  <c r="Q75" i="4"/>
  <c r="P75" i="4" s="1"/>
  <c r="O76" i="4" s="1"/>
  <c r="M54" i="5"/>
  <c r="N55" i="5" s="1"/>
  <c r="Q55" i="5"/>
  <c r="P55" i="5" s="1"/>
  <c r="O56" i="5" s="1"/>
  <c r="F51" i="5"/>
  <c r="E52" i="5" s="1"/>
  <c r="C85" i="4"/>
  <c r="D86" i="4" s="1"/>
  <c r="G86" i="4"/>
  <c r="F86" i="4" s="1"/>
  <c r="E87" i="4" s="1"/>
  <c r="AQ69" i="3"/>
  <c r="AR70" i="3" s="1"/>
  <c r="AT70" i="3"/>
  <c r="AS71" i="3" s="1"/>
  <c r="AU71" i="3" s="1"/>
  <c r="BD51" i="3"/>
  <c r="BC52" i="3" s="1"/>
  <c r="BE52" i="3" s="1"/>
  <c r="Z46" i="3"/>
  <c r="DM66" i="12" l="1"/>
  <c r="DL66" i="12" s="1"/>
  <c r="DK67" i="12" s="1"/>
  <c r="DH65" i="12"/>
  <c r="DI66" i="12" s="1"/>
  <c r="DH66" i="12" s="1"/>
  <c r="DI67" i="12" s="1"/>
  <c r="BD62" i="12"/>
  <c r="BC63" i="12" s="1"/>
  <c r="BE63" i="12" s="1"/>
  <c r="AZ63" i="12" s="1"/>
  <c r="BA64" i="12" s="1"/>
  <c r="DW54" i="12"/>
  <c r="DR54" i="12" s="1"/>
  <c r="DS55" i="12" s="1"/>
  <c r="DC55" i="12"/>
  <c r="CX55" i="12" s="1"/>
  <c r="CY56" i="12" s="1"/>
  <c r="CS76" i="12"/>
  <c r="CN76" i="12" s="1"/>
  <c r="CO77" i="12" s="1"/>
  <c r="CD69" i="12"/>
  <c r="CE70" i="12" s="1"/>
  <c r="CI70" i="12"/>
  <c r="CH70" i="12" s="1"/>
  <c r="CG71" i="12" s="1"/>
  <c r="BD63" i="12"/>
  <c r="BC64" i="12" s="1"/>
  <c r="Q61" i="12"/>
  <c r="L61" i="12" s="1"/>
  <c r="M62" i="12" s="1"/>
  <c r="AF58" i="12"/>
  <c r="AG59" i="12" s="1"/>
  <c r="AK59" i="12"/>
  <c r="AJ59" i="12" s="1"/>
  <c r="AI60" i="12" s="1"/>
  <c r="BX71" i="12"/>
  <c r="BW72" i="12" s="1"/>
  <c r="BO71" i="12"/>
  <c r="BJ71" i="12" s="1"/>
  <c r="BK72" i="12" s="1"/>
  <c r="AT59" i="12"/>
  <c r="AS60" i="12" s="1"/>
  <c r="AA63" i="12"/>
  <c r="Z63" i="12" s="1"/>
  <c r="Y64" i="12" s="1"/>
  <c r="V62" i="12"/>
  <c r="W63" i="12" s="1"/>
  <c r="F77" i="12"/>
  <c r="E78" i="12" s="1"/>
  <c r="B52" i="11"/>
  <c r="C53" i="11" s="1"/>
  <c r="F52" i="11"/>
  <c r="E53" i="11" s="1"/>
  <c r="P57" i="11"/>
  <c r="O58" i="11" s="1"/>
  <c r="T69" i="9"/>
  <c r="U70" i="9" s="1"/>
  <c r="AJ67" i="10"/>
  <c r="AE67" i="10" s="1"/>
  <c r="AF68" i="10" s="1"/>
  <c r="Y62" i="10"/>
  <c r="X63" i="10" s="1"/>
  <c r="K64" i="10"/>
  <c r="L65" i="10" s="1"/>
  <c r="B56" i="10"/>
  <c r="C57" i="10" s="1"/>
  <c r="O64" i="10"/>
  <c r="N65" i="10" s="1"/>
  <c r="F57" i="10"/>
  <c r="E57" i="10" s="1"/>
  <c r="D58" i="10" s="1"/>
  <c r="O55" i="9"/>
  <c r="K55" i="9" s="1"/>
  <c r="L56" i="9" s="1"/>
  <c r="Y70" i="9"/>
  <c r="E82" i="9"/>
  <c r="D83" i="9" s="1"/>
  <c r="F83" i="9" s="1"/>
  <c r="C82" i="9"/>
  <c r="B82" i="9" s="1"/>
  <c r="N62" i="3"/>
  <c r="G47" i="3"/>
  <c r="P61" i="3"/>
  <c r="O62" i="3" s="1"/>
  <c r="AJ52" i="3"/>
  <c r="AI53" i="3" s="1"/>
  <c r="AK53" i="3" s="1"/>
  <c r="P47" i="6"/>
  <c r="O48" i="6" s="1"/>
  <c r="Q48" i="6" s="1"/>
  <c r="C48" i="6"/>
  <c r="D49" i="6" s="1"/>
  <c r="BN51" i="3"/>
  <c r="BM52" i="3" s="1"/>
  <c r="BO52" i="3" s="1"/>
  <c r="Q76" i="4"/>
  <c r="P76" i="4" s="1"/>
  <c r="O77" i="4" s="1"/>
  <c r="M75" i="4"/>
  <c r="N76" i="4" s="1"/>
  <c r="Q56" i="5"/>
  <c r="P56" i="5" s="1"/>
  <c r="O57" i="5" s="1"/>
  <c r="M55" i="5"/>
  <c r="N56" i="5" s="1"/>
  <c r="G52" i="5"/>
  <c r="C52" i="5" s="1"/>
  <c r="D53" i="5" s="1"/>
  <c r="G87" i="4"/>
  <c r="F87" i="4" s="1"/>
  <c r="E88" i="4" s="1"/>
  <c r="C86" i="4"/>
  <c r="D87" i="4" s="1"/>
  <c r="AQ70" i="3"/>
  <c r="AR71" i="3" s="1"/>
  <c r="AT71" i="3"/>
  <c r="AS72" i="3" s="1"/>
  <c r="AU72" i="3" s="1"/>
  <c r="BA52" i="3"/>
  <c r="BB53" i="3" s="1"/>
  <c r="W46" i="3"/>
  <c r="X47" i="3" s="1"/>
  <c r="Y47" i="3"/>
  <c r="AA47" i="3" s="1"/>
  <c r="DM67" i="12" l="1"/>
  <c r="DL67" i="12" s="1"/>
  <c r="DK68" i="12" s="1"/>
  <c r="DH67" i="12"/>
  <c r="DI68" i="12" s="1"/>
  <c r="V63" i="12"/>
  <c r="W64" i="12" s="1"/>
  <c r="DV54" i="12"/>
  <c r="DU55" i="12" s="1"/>
  <c r="DB55" i="12"/>
  <c r="DA56" i="12" s="1"/>
  <c r="DC56" i="12"/>
  <c r="DB56" i="12" s="1"/>
  <c r="DA57" i="12" s="1"/>
  <c r="CR76" i="12"/>
  <c r="CQ77" i="12" s="1"/>
  <c r="CI71" i="12"/>
  <c r="CH71" i="12" s="1"/>
  <c r="CG72" i="12" s="1"/>
  <c r="CD70" i="12"/>
  <c r="CE71" i="12" s="1"/>
  <c r="BE64" i="12"/>
  <c r="AZ64" i="12" s="1"/>
  <c r="BA65" i="12" s="1"/>
  <c r="P61" i="12"/>
  <c r="O62" i="12" s="1"/>
  <c r="AF59" i="12"/>
  <c r="AG60" i="12" s="1"/>
  <c r="AK60" i="12"/>
  <c r="AJ60" i="12" s="1"/>
  <c r="AI61" i="12" s="1"/>
  <c r="BY72" i="12"/>
  <c r="BT72" i="12" s="1"/>
  <c r="BU73" i="12" s="1"/>
  <c r="BN71" i="12"/>
  <c r="BM72" i="12" s="1"/>
  <c r="AU60" i="12"/>
  <c r="AP60" i="12" s="1"/>
  <c r="AQ61" i="12" s="1"/>
  <c r="AA64" i="12"/>
  <c r="Z64" i="12" s="1"/>
  <c r="Y65" i="12" s="1"/>
  <c r="G78" i="12"/>
  <c r="B78" i="12" s="1"/>
  <c r="C79" i="12" s="1"/>
  <c r="G53" i="11"/>
  <c r="Q58" i="11"/>
  <c r="L58" i="11" s="1"/>
  <c r="M59" i="11" s="1"/>
  <c r="T70" i="9"/>
  <c r="U71" i="9" s="1"/>
  <c r="AI67" i="10"/>
  <c r="AH68" i="10" s="1"/>
  <c r="Z63" i="10"/>
  <c r="V64" i="10" s="1"/>
  <c r="U64" i="10" s="1"/>
  <c r="B57" i="10"/>
  <c r="C58" i="10" s="1"/>
  <c r="F58" i="10"/>
  <c r="E58" i="10" s="1"/>
  <c r="D59" i="10" s="1"/>
  <c r="P65" i="10"/>
  <c r="K65" i="10" s="1"/>
  <c r="L66" i="10" s="1"/>
  <c r="N55" i="9"/>
  <c r="M56" i="9" s="1"/>
  <c r="X70" i="9"/>
  <c r="W71" i="9" s="1"/>
  <c r="C83" i="9"/>
  <c r="B83" i="9" s="1"/>
  <c r="E83" i="9"/>
  <c r="D84" i="9" s="1"/>
  <c r="F84" i="9" s="1"/>
  <c r="C47" i="3"/>
  <c r="D48" i="3" s="1"/>
  <c r="F47" i="3"/>
  <c r="E48" i="3" s="1"/>
  <c r="Q62" i="3"/>
  <c r="M62" i="3" s="1"/>
  <c r="AG53" i="3"/>
  <c r="AH54" i="3" s="1"/>
  <c r="M48" i="6"/>
  <c r="N49" i="6" s="1"/>
  <c r="F48" i="6"/>
  <c r="E49" i="6" s="1"/>
  <c r="G49" i="6" s="1"/>
  <c r="BK52" i="3"/>
  <c r="BL53" i="3" s="1"/>
  <c r="M76" i="4"/>
  <c r="N77" i="4" s="1"/>
  <c r="Q77" i="4"/>
  <c r="P77" i="4" s="1"/>
  <c r="O78" i="4" s="1"/>
  <c r="M56" i="5"/>
  <c r="N57" i="5" s="1"/>
  <c r="Q57" i="5"/>
  <c r="P57" i="5" s="1"/>
  <c r="O58" i="5" s="1"/>
  <c r="F52" i="5"/>
  <c r="E53" i="5" s="1"/>
  <c r="G88" i="4"/>
  <c r="F88" i="4" s="1"/>
  <c r="E89" i="4" s="1"/>
  <c r="C87" i="4"/>
  <c r="D88" i="4" s="1"/>
  <c r="AQ71" i="3"/>
  <c r="AR72" i="3" s="1"/>
  <c r="AT72" i="3"/>
  <c r="AS73" i="3" s="1"/>
  <c r="AU73" i="3" s="1"/>
  <c r="BD52" i="3"/>
  <c r="BC53" i="3" s="1"/>
  <c r="BE53" i="3" s="1"/>
  <c r="DM68" i="12" l="1"/>
  <c r="DL68" i="12" s="1"/>
  <c r="DK69" i="12" s="1"/>
  <c r="DW55" i="12"/>
  <c r="DR55" i="12" s="1"/>
  <c r="DS56" i="12" s="1"/>
  <c r="CX56" i="12"/>
  <c r="CY57" i="12" s="1"/>
  <c r="AF60" i="12"/>
  <c r="AG61" i="12" s="1"/>
  <c r="DC57" i="12"/>
  <c r="DB57" i="12" s="1"/>
  <c r="DA58" i="12" s="1"/>
  <c r="CS77" i="12"/>
  <c r="CN77" i="12" s="1"/>
  <c r="CO78" i="12" s="1"/>
  <c r="CD71" i="12"/>
  <c r="CE72" i="12" s="1"/>
  <c r="CI72" i="12"/>
  <c r="CH72" i="12" s="1"/>
  <c r="CG73" i="12" s="1"/>
  <c r="BD64" i="12"/>
  <c r="BC65" i="12" s="1"/>
  <c r="Q62" i="12"/>
  <c r="L62" i="12" s="1"/>
  <c r="M63" i="12" s="1"/>
  <c r="AT60" i="12"/>
  <c r="AS61" i="12" s="1"/>
  <c r="AU61" i="12" s="1"/>
  <c r="AT61" i="12" s="1"/>
  <c r="AS62" i="12" s="1"/>
  <c r="AK61" i="12"/>
  <c r="AJ61" i="12" s="1"/>
  <c r="AI62" i="12" s="1"/>
  <c r="BX72" i="12"/>
  <c r="BW73" i="12" s="1"/>
  <c r="BO72" i="12"/>
  <c r="BJ72" i="12" s="1"/>
  <c r="BK73" i="12" s="1"/>
  <c r="AA65" i="12"/>
  <c r="Z65" i="12" s="1"/>
  <c r="Y66" i="12" s="1"/>
  <c r="V64" i="12"/>
  <c r="W65" i="12" s="1"/>
  <c r="F78" i="12"/>
  <c r="E79" i="12" s="1"/>
  <c r="B53" i="11"/>
  <c r="C54" i="11" s="1"/>
  <c r="P58" i="11"/>
  <c r="O59" i="11" s="1"/>
  <c r="F53" i="11"/>
  <c r="E54" i="11" s="1"/>
  <c r="AJ68" i="10"/>
  <c r="AE68" i="10" s="1"/>
  <c r="AF69" i="10" s="1"/>
  <c r="Y63" i="10"/>
  <c r="X64" i="10" s="1"/>
  <c r="F59" i="10"/>
  <c r="E59" i="10" s="1"/>
  <c r="D60" i="10" s="1"/>
  <c r="O65" i="10"/>
  <c r="N66" i="10" s="1"/>
  <c r="B58" i="10"/>
  <c r="C59" i="10" s="1"/>
  <c r="O56" i="9"/>
  <c r="K56" i="9" s="1"/>
  <c r="L57" i="9" s="1"/>
  <c r="Y71" i="9"/>
  <c r="C84" i="9"/>
  <c r="B84" i="9" s="1"/>
  <c r="E84" i="9"/>
  <c r="D85" i="9" s="1"/>
  <c r="F85" i="9" s="1"/>
  <c r="N63" i="3"/>
  <c r="G48" i="3"/>
  <c r="P62" i="3"/>
  <c r="O63" i="3" s="1"/>
  <c r="AJ53" i="3"/>
  <c r="AI54" i="3" s="1"/>
  <c r="AK54" i="3" s="1"/>
  <c r="C49" i="6"/>
  <c r="D50" i="6" s="1"/>
  <c r="P48" i="6"/>
  <c r="O49" i="6" s="1"/>
  <c r="Q49" i="6" s="1"/>
  <c r="BN52" i="3"/>
  <c r="BM53" i="3" s="1"/>
  <c r="BO53" i="3" s="1"/>
  <c r="Q78" i="4"/>
  <c r="P78" i="4" s="1"/>
  <c r="O79" i="4" s="1"/>
  <c r="M77" i="4"/>
  <c r="N78" i="4" s="1"/>
  <c r="M57" i="5"/>
  <c r="N58" i="5" s="1"/>
  <c r="Q58" i="5"/>
  <c r="P58" i="5" s="1"/>
  <c r="O59" i="5" s="1"/>
  <c r="G53" i="5"/>
  <c r="C53" i="5" s="1"/>
  <c r="D54" i="5" s="1"/>
  <c r="G89" i="4"/>
  <c r="F89" i="4" s="1"/>
  <c r="E90" i="4" s="1"/>
  <c r="C88" i="4"/>
  <c r="D89" i="4" s="1"/>
  <c r="AQ72" i="3"/>
  <c r="AR73" i="3" s="1"/>
  <c r="AT73" i="3"/>
  <c r="AS74" i="3" s="1"/>
  <c r="AU74" i="3" s="1"/>
  <c r="BA53" i="3"/>
  <c r="BB54" i="3" s="1"/>
  <c r="W47" i="3"/>
  <c r="X48" i="3" s="1"/>
  <c r="Z47" i="3"/>
  <c r="Y48" i="3" s="1"/>
  <c r="AA48" i="3" s="1"/>
  <c r="DM69" i="12" l="1"/>
  <c r="DL69" i="12" s="1"/>
  <c r="DK70" i="12" s="1"/>
  <c r="DH68" i="12"/>
  <c r="DI69" i="12" s="1"/>
  <c r="DV55" i="12"/>
  <c r="DU56" i="12" s="1"/>
  <c r="DC58" i="12"/>
  <c r="DB58" i="12" s="1"/>
  <c r="DA59" i="12" s="1"/>
  <c r="CX57" i="12"/>
  <c r="CY58" i="12" s="1"/>
  <c r="CX58" i="12" s="1"/>
  <c r="CY59" i="12" s="1"/>
  <c r="CR77" i="12"/>
  <c r="CQ78" i="12" s="1"/>
  <c r="CD72" i="12"/>
  <c r="CE73" i="12" s="1"/>
  <c r="CI73" i="12"/>
  <c r="CH73" i="12" s="1"/>
  <c r="CG74" i="12" s="1"/>
  <c r="BE65" i="12"/>
  <c r="AZ65" i="12" s="1"/>
  <c r="BA66" i="12" s="1"/>
  <c r="P62" i="12"/>
  <c r="O63" i="12" s="1"/>
  <c r="AF61" i="12"/>
  <c r="AG62" i="12" s="1"/>
  <c r="AP61" i="12"/>
  <c r="AQ62" i="12" s="1"/>
  <c r="AK62" i="12"/>
  <c r="AJ62" i="12" s="1"/>
  <c r="AI63" i="12" s="1"/>
  <c r="BY73" i="12"/>
  <c r="BT73" i="12" s="1"/>
  <c r="BU74" i="12" s="1"/>
  <c r="BN72" i="12"/>
  <c r="BM73" i="12" s="1"/>
  <c r="AU62" i="12"/>
  <c r="AA66" i="12"/>
  <c r="Z66" i="12" s="1"/>
  <c r="Y67" i="12" s="1"/>
  <c r="V65" i="12"/>
  <c r="W66" i="12" s="1"/>
  <c r="G79" i="12"/>
  <c r="B79" i="12" s="1"/>
  <c r="C80" i="12" s="1"/>
  <c r="G54" i="11"/>
  <c r="F54" i="11" s="1"/>
  <c r="E55" i="11" s="1"/>
  <c r="Q59" i="11"/>
  <c r="L59" i="11" s="1"/>
  <c r="M60" i="11" s="1"/>
  <c r="T71" i="9"/>
  <c r="U72" i="9" s="1"/>
  <c r="AI68" i="10"/>
  <c r="AH69" i="10" s="1"/>
  <c r="Z64" i="10"/>
  <c r="V65" i="10" s="1"/>
  <c r="U65" i="10" s="1"/>
  <c r="B59" i="10"/>
  <c r="C60" i="10" s="1"/>
  <c r="P66" i="10"/>
  <c r="K66" i="10" s="1"/>
  <c r="L67" i="10" s="1"/>
  <c r="F60" i="10"/>
  <c r="E60" i="10" s="1"/>
  <c r="D61" i="10" s="1"/>
  <c r="N56" i="9"/>
  <c r="M57" i="9" s="1"/>
  <c r="X71" i="9"/>
  <c r="W72" i="9" s="1"/>
  <c r="C85" i="9"/>
  <c r="B85" i="9" s="1"/>
  <c r="E85" i="9"/>
  <c r="D86" i="9" s="1"/>
  <c r="F86" i="9" s="1"/>
  <c r="C48" i="3"/>
  <c r="D49" i="3" s="1"/>
  <c r="F48" i="3"/>
  <c r="E49" i="3" s="1"/>
  <c r="Q63" i="3"/>
  <c r="AG54" i="3"/>
  <c r="AH55" i="3" s="1"/>
  <c r="F49" i="6"/>
  <c r="E50" i="6" s="1"/>
  <c r="G50" i="6" s="1"/>
  <c r="M49" i="6"/>
  <c r="N50" i="6" s="1"/>
  <c r="BK53" i="3"/>
  <c r="BL54" i="3" s="1"/>
  <c r="Q79" i="4"/>
  <c r="P79" i="4" s="1"/>
  <c r="O80" i="4" s="1"/>
  <c r="M78" i="4"/>
  <c r="N79" i="4" s="1"/>
  <c r="Q59" i="5"/>
  <c r="P59" i="5" s="1"/>
  <c r="O60" i="5" s="1"/>
  <c r="M58" i="5"/>
  <c r="N59" i="5" s="1"/>
  <c r="F53" i="5"/>
  <c r="E54" i="5" s="1"/>
  <c r="G90" i="4"/>
  <c r="F90" i="4" s="1"/>
  <c r="E91" i="4" s="1"/>
  <c r="C89" i="4"/>
  <c r="D90" i="4" s="1"/>
  <c r="AQ73" i="3"/>
  <c r="AR74" i="3" s="1"/>
  <c r="AT74" i="3"/>
  <c r="AS75" i="3" s="1"/>
  <c r="AU75" i="3" s="1"/>
  <c r="BD53" i="3"/>
  <c r="BC54" i="3" s="1"/>
  <c r="BE54" i="3" s="1"/>
  <c r="Z48" i="3"/>
  <c r="DM70" i="12" l="1"/>
  <c r="DL70" i="12" s="1"/>
  <c r="DK71" i="12" s="1"/>
  <c r="DH69" i="12"/>
  <c r="DI70" i="12" s="1"/>
  <c r="DW56" i="12"/>
  <c r="DR56" i="12" s="1"/>
  <c r="DS57" i="12" s="1"/>
  <c r="DC59" i="12"/>
  <c r="DB59" i="12" s="1"/>
  <c r="DA60" i="12" s="1"/>
  <c r="AF62" i="12"/>
  <c r="AG63" i="12" s="1"/>
  <c r="CS78" i="12"/>
  <c r="CN78" i="12" s="1"/>
  <c r="CO79" i="12" s="1"/>
  <c r="CD73" i="12"/>
  <c r="CE74" i="12" s="1"/>
  <c r="CI74" i="12"/>
  <c r="CH74" i="12" s="1"/>
  <c r="CG75" i="12" s="1"/>
  <c r="BD65" i="12"/>
  <c r="BC66" i="12" s="1"/>
  <c r="Q63" i="12"/>
  <c r="L63" i="12" s="1"/>
  <c r="M64" i="12" s="1"/>
  <c r="AP62" i="12"/>
  <c r="AQ63" i="12" s="1"/>
  <c r="V66" i="12"/>
  <c r="W67" i="12" s="1"/>
  <c r="AK63" i="12"/>
  <c r="AJ63" i="12" s="1"/>
  <c r="AI64" i="12" s="1"/>
  <c r="BX73" i="12"/>
  <c r="BW74" i="12" s="1"/>
  <c r="BO73" i="12"/>
  <c r="BJ73" i="12" s="1"/>
  <c r="BK74" i="12" s="1"/>
  <c r="AT62" i="12"/>
  <c r="AS63" i="12" s="1"/>
  <c r="AA67" i="12"/>
  <c r="Z67" i="12" s="1"/>
  <c r="Y68" i="12" s="1"/>
  <c r="F79" i="12"/>
  <c r="E80" i="12" s="1"/>
  <c r="B54" i="11"/>
  <c r="C55" i="11" s="1"/>
  <c r="P59" i="11"/>
  <c r="O60" i="11" s="1"/>
  <c r="G55" i="11"/>
  <c r="AJ69" i="10"/>
  <c r="AE69" i="10" s="1"/>
  <c r="AF70" i="10" s="1"/>
  <c r="Y64" i="10"/>
  <c r="X65" i="10" s="1"/>
  <c r="B60" i="10"/>
  <c r="C61" i="10" s="1"/>
  <c r="F61" i="10"/>
  <c r="E61" i="10" s="1"/>
  <c r="D62" i="10" s="1"/>
  <c r="O66" i="10"/>
  <c r="N67" i="10" s="1"/>
  <c r="O57" i="9"/>
  <c r="K57" i="9" s="1"/>
  <c r="L58" i="9" s="1"/>
  <c r="Y72" i="9"/>
  <c r="C86" i="9"/>
  <c r="B86" i="9" s="1"/>
  <c r="E86" i="9"/>
  <c r="D87" i="9" s="1"/>
  <c r="F87" i="9" s="1"/>
  <c r="M63" i="3"/>
  <c r="N64" i="3" s="1"/>
  <c r="G49" i="3"/>
  <c r="P63" i="3"/>
  <c r="O64" i="3" s="1"/>
  <c r="AJ54" i="3"/>
  <c r="AI55" i="3" s="1"/>
  <c r="AK55" i="3" s="1"/>
  <c r="AQ74" i="3"/>
  <c r="AR75" i="3" s="1"/>
  <c r="P49" i="6"/>
  <c r="O50" i="6" s="1"/>
  <c r="Q50" i="6" s="1"/>
  <c r="C50" i="6"/>
  <c r="D51" i="6" s="1"/>
  <c r="BN53" i="3"/>
  <c r="BM54" i="3" s="1"/>
  <c r="BO54" i="3" s="1"/>
  <c r="Q80" i="4"/>
  <c r="P80" i="4" s="1"/>
  <c r="O81" i="4" s="1"/>
  <c r="M79" i="4"/>
  <c r="N80" i="4" s="1"/>
  <c r="M59" i="5"/>
  <c r="N60" i="5" s="1"/>
  <c r="Q60" i="5"/>
  <c r="P60" i="5" s="1"/>
  <c r="O61" i="5" s="1"/>
  <c r="G54" i="5"/>
  <c r="C54" i="5" s="1"/>
  <c r="D55" i="5" s="1"/>
  <c r="G91" i="4"/>
  <c r="F91" i="4" s="1"/>
  <c r="E92" i="4" s="1"/>
  <c r="C90" i="4"/>
  <c r="D91" i="4" s="1"/>
  <c r="AT75" i="3"/>
  <c r="AS76" i="3" s="1"/>
  <c r="AU76" i="3" s="1"/>
  <c r="BA54" i="3"/>
  <c r="BB55" i="3" s="1"/>
  <c r="W48" i="3"/>
  <c r="X49" i="3" s="1"/>
  <c r="Y49" i="3"/>
  <c r="AA49" i="3" s="1"/>
  <c r="DM71" i="12" l="1"/>
  <c r="DL71" i="12" s="1"/>
  <c r="DK72" i="12" s="1"/>
  <c r="DH70" i="12"/>
  <c r="DI71" i="12" s="1"/>
  <c r="DV56" i="12"/>
  <c r="DU57" i="12" s="1"/>
  <c r="CX59" i="12"/>
  <c r="CY60" i="12" s="1"/>
  <c r="DC60" i="12"/>
  <c r="DB60" i="12" s="1"/>
  <c r="DA61" i="12" s="1"/>
  <c r="CR78" i="12"/>
  <c r="CQ79" i="12" s="1"/>
  <c r="CD74" i="12"/>
  <c r="CE75" i="12" s="1"/>
  <c r="CI75" i="12"/>
  <c r="CH75" i="12" s="1"/>
  <c r="CG76" i="12" s="1"/>
  <c r="BE66" i="12"/>
  <c r="AZ66" i="12" s="1"/>
  <c r="BA67" i="12" s="1"/>
  <c r="P63" i="12"/>
  <c r="O64" i="12" s="1"/>
  <c r="AF63" i="12"/>
  <c r="AG64" i="12" s="1"/>
  <c r="V67" i="12"/>
  <c r="W68" i="12" s="1"/>
  <c r="AK64" i="12"/>
  <c r="AJ64" i="12" s="1"/>
  <c r="AI65" i="12" s="1"/>
  <c r="BY74" i="12"/>
  <c r="BT74" i="12" s="1"/>
  <c r="BU75" i="12" s="1"/>
  <c r="BN73" i="12"/>
  <c r="BM74" i="12" s="1"/>
  <c r="AU63" i="12"/>
  <c r="AP63" i="12" s="1"/>
  <c r="AQ64" i="12" s="1"/>
  <c r="AA68" i="12"/>
  <c r="Z68" i="12" s="1"/>
  <c r="Y69" i="12" s="1"/>
  <c r="G80" i="12"/>
  <c r="B80" i="12" s="1"/>
  <c r="C81" i="12" s="1"/>
  <c r="B55" i="11"/>
  <c r="C56" i="11" s="1"/>
  <c r="F55" i="11"/>
  <c r="E56" i="11" s="1"/>
  <c r="Q60" i="11"/>
  <c r="L60" i="11" s="1"/>
  <c r="M61" i="11" s="1"/>
  <c r="T72" i="9"/>
  <c r="U73" i="9" s="1"/>
  <c r="AI69" i="10"/>
  <c r="AH70" i="10" s="1"/>
  <c r="AJ70" i="10" s="1"/>
  <c r="AI70" i="10" s="1"/>
  <c r="AH71" i="10" s="1"/>
  <c r="Z65" i="10"/>
  <c r="V66" i="10" s="1"/>
  <c r="U66" i="10" s="1"/>
  <c r="B61" i="10"/>
  <c r="C62" i="10" s="1"/>
  <c r="F62" i="10"/>
  <c r="E62" i="10" s="1"/>
  <c r="D63" i="10" s="1"/>
  <c r="P67" i="10"/>
  <c r="K67" i="10" s="1"/>
  <c r="L68" i="10" s="1"/>
  <c r="N57" i="9"/>
  <c r="M58" i="9" s="1"/>
  <c r="X72" i="9"/>
  <c r="W73" i="9" s="1"/>
  <c r="C87" i="9"/>
  <c r="B87" i="9" s="1"/>
  <c r="E87" i="9"/>
  <c r="D88" i="9" s="1"/>
  <c r="F88" i="9" s="1"/>
  <c r="C49" i="3"/>
  <c r="D50" i="3" s="1"/>
  <c r="F49" i="3"/>
  <c r="E50" i="3" s="1"/>
  <c r="Q64" i="3"/>
  <c r="AG55" i="3"/>
  <c r="AH56" i="3" s="1"/>
  <c r="F50" i="6"/>
  <c r="E51" i="6" s="1"/>
  <c r="G51" i="6" s="1"/>
  <c r="M50" i="6"/>
  <c r="N51" i="6" s="1"/>
  <c r="AQ75" i="3"/>
  <c r="AR76" i="3" s="1"/>
  <c r="BK54" i="3"/>
  <c r="BL55" i="3" s="1"/>
  <c r="Q81" i="4"/>
  <c r="P81" i="4" s="1"/>
  <c r="O82" i="4" s="1"/>
  <c r="M80" i="4"/>
  <c r="N81" i="4" s="1"/>
  <c r="Q61" i="5"/>
  <c r="P61" i="5" s="1"/>
  <c r="O62" i="5" s="1"/>
  <c r="M60" i="5"/>
  <c r="N61" i="5" s="1"/>
  <c r="F54" i="5"/>
  <c r="E55" i="5" s="1"/>
  <c r="G92" i="4"/>
  <c r="F92" i="4" s="1"/>
  <c r="E93" i="4" s="1"/>
  <c r="C91" i="4"/>
  <c r="D92" i="4" s="1"/>
  <c r="AT76" i="3"/>
  <c r="AS77" i="3" s="1"/>
  <c r="AU77" i="3" s="1"/>
  <c r="BD54" i="3"/>
  <c r="BC55" i="3" s="1"/>
  <c r="BE55" i="3" s="1"/>
  <c r="Z49" i="3"/>
  <c r="DM72" i="12" l="1"/>
  <c r="DL72" i="12" s="1"/>
  <c r="DK73" i="12" s="1"/>
  <c r="DH71" i="12"/>
  <c r="DI72" i="12" s="1"/>
  <c r="AF64" i="12"/>
  <c r="AG65" i="12" s="1"/>
  <c r="DW57" i="12"/>
  <c r="DR57" i="12" s="1"/>
  <c r="DS58" i="12" s="1"/>
  <c r="DC61" i="12"/>
  <c r="DB61" i="12" s="1"/>
  <c r="DA62" i="12" s="1"/>
  <c r="CX60" i="12"/>
  <c r="CY61" i="12" s="1"/>
  <c r="CX61" i="12" s="1"/>
  <c r="CY62" i="12" s="1"/>
  <c r="CS79" i="12"/>
  <c r="CN79" i="12" s="1"/>
  <c r="CO80" i="12" s="1"/>
  <c r="CD75" i="12"/>
  <c r="CE76" i="12" s="1"/>
  <c r="CI76" i="12"/>
  <c r="CH76" i="12" s="1"/>
  <c r="CG77" i="12" s="1"/>
  <c r="BD66" i="12"/>
  <c r="BC67" i="12" s="1"/>
  <c r="Q64" i="12"/>
  <c r="L64" i="12" s="1"/>
  <c r="M65" i="12" s="1"/>
  <c r="V68" i="12"/>
  <c r="W69" i="12" s="1"/>
  <c r="AK65" i="12"/>
  <c r="AJ65" i="12" s="1"/>
  <c r="AI66" i="12" s="1"/>
  <c r="BX74" i="12"/>
  <c r="BW75" i="12" s="1"/>
  <c r="BO74" i="12"/>
  <c r="BJ74" i="12" s="1"/>
  <c r="BK75" i="12" s="1"/>
  <c r="AT63" i="12"/>
  <c r="AS64" i="12" s="1"/>
  <c r="AA69" i="12"/>
  <c r="F80" i="12"/>
  <c r="E81" i="12" s="1"/>
  <c r="P60" i="11"/>
  <c r="O61" i="11" s="1"/>
  <c r="G56" i="11"/>
  <c r="AJ71" i="10"/>
  <c r="AI71" i="10" s="1"/>
  <c r="AH72" i="10" s="1"/>
  <c r="AE70" i="10"/>
  <c r="AF71" i="10" s="1"/>
  <c r="Y65" i="10"/>
  <c r="X66" i="10" s="1"/>
  <c r="Z66" i="10"/>
  <c r="Y66" i="10" s="1"/>
  <c r="X67" i="10" s="1"/>
  <c r="B62" i="10"/>
  <c r="C63" i="10" s="1"/>
  <c r="F63" i="10"/>
  <c r="E63" i="10" s="1"/>
  <c r="D64" i="10" s="1"/>
  <c r="O67" i="10"/>
  <c r="N68" i="10" s="1"/>
  <c r="O58" i="9"/>
  <c r="K58" i="9" s="1"/>
  <c r="L59" i="9" s="1"/>
  <c r="Y73" i="9"/>
  <c r="C88" i="9"/>
  <c r="B88" i="9" s="1"/>
  <c r="E88" i="9"/>
  <c r="D89" i="9" s="1"/>
  <c r="F89" i="9" s="1"/>
  <c r="M64" i="3"/>
  <c r="N65" i="3" s="1"/>
  <c r="G50" i="3"/>
  <c r="P64" i="3"/>
  <c r="O65" i="3" s="1"/>
  <c r="AJ55" i="3"/>
  <c r="AI56" i="3" s="1"/>
  <c r="AK56" i="3" s="1"/>
  <c r="P50" i="6"/>
  <c r="O51" i="6" s="1"/>
  <c r="Q51" i="6" s="1"/>
  <c r="C51" i="6"/>
  <c r="D52" i="6" s="1"/>
  <c r="BN54" i="3"/>
  <c r="BM55" i="3" s="1"/>
  <c r="BO55" i="3" s="1"/>
  <c r="Q82" i="4"/>
  <c r="P82" i="4" s="1"/>
  <c r="O83" i="4" s="1"/>
  <c r="M81" i="4"/>
  <c r="N82" i="4" s="1"/>
  <c r="M61" i="5"/>
  <c r="N62" i="5" s="1"/>
  <c r="Q62" i="5"/>
  <c r="P62" i="5" s="1"/>
  <c r="O63" i="5" s="1"/>
  <c r="G55" i="5"/>
  <c r="C55" i="5" s="1"/>
  <c r="D56" i="5" s="1"/>
  <c r="C92" i="4"/>
  <c r="D93" i="4" s="1"/>
  <c r="G93" i="4"/>
  <c r="F93" i="4" s="1"/>
  <c r="E94" i="4" s="1"/>
  <c r="AQ76" i="3"/>
  <c r="AR77" i="3" s="1"/>
  <c r="AQ77" i="3" s="1"/>
  <c r="AR78" i="3" s="1"/>
  <c r="AT77" i="3"/>
  <c r="AS78" i="3" s="1"/>
  <c r="AU78" i="3" s="1"/>
  <c r="BA55" i="3"/>
  <c r="BB56" i="3" s="1"/>
  <c r="W49" i="3"/>
  <c r="X50" i="3" s="1"/>
  <c r="Y50" i="3"/>
  <c r="AA50" i="3" s="1"/>
  <c r="DM73" i="12" l="1"/>
  <c r="DL73" i="12" s="1"/>
  <c r="DK74" i="12" s="1"/>
  <c r="DH72" i="12"/>
  <c r="DI73" i="12" s="1"/>
  <c r="DV57" i="12"/>
  <c r="DU58" i="12" s="1"/>
  <c r="DC62" i="12"/>
  <c r="DB62" i="12" s="1"/>
  <c r="DA63" i="12" s="1"/>
  <c r="CR79" i="12"/>
  <c r="CQ80" i="12" s="1"/>
  <c r="CD76" i="12"/>
  <c r="CE77" i="12" s="1"/>
  <c r="CI77" i="12"/>
  <c r="CH77" i="12" s="1"/>
  <c r="CG78" i="12" s="1"/>
  <c r="BE67" i="12"/>
  <c r="AZ67" i="12" s="1"/>
  <c r="BA68" i="12" s="1"/>
  <c r="P64" i="12"/>
  <c r="O65" i="12" s="1"/>
  <c r="V69" i="12"/>
  <c r="W70" i="12" s="1"/>
  <c r="AF65" i="12"/>
  <c r="AG66" i="12" s="1"/>
  <c r="Z69" i="12"/>
  <c r="Y70" i="12" s="1"/>
  <c r="AA70" i="12" s="1"/>
  <c r="AK66" i="12"/>
  <c r="AJ66" i="12" s="1"/>
  <c r="AI67" i="12" s="1"/>
  <c r="BY75" i="12"/>
  <c r="BT75" i="12" s="1"/>
  <c r="BU76" i="12" s="1"/>
  <c r="BN74" i="12"/>
  <c r="BM75" i="12" s="1"/>
  <c r="AU64" i="12"/>
  <c r="AP64" i="12" s="1"/>
  <c r="AQ65" i="12" s="1"/>
  <c r="G81" i="12"/>
  <c r="B81" i="12" s="1"/>
  <c r="C82" i="12" s="1"/>
  <c r="B56" i="11"/>
  <c r="C57" i="11" s="1"/>
  <c r="F56" i="11"/>
  <c r="E57" i="11" s="1"/>
  <c r="Q61" i="11"/>
  <c r="L61" i="11" s="1"/>
  <c r="M62" i="11" s="1"/>
  <c r="T73" i="9"/>
  <c r="U74" i="9" s="1"/>
  <c r="AE71" i="10"/>
  <c r="AF72" i="10" s="1"/>
  <c r="AJ72" i="10"/>
  <c r="AI72" i="10" s="1"/>
  <c r="AH73" i="10" s="1"/>
  <c r="V67" i="10"/>
  <c r="U67" i="10" s="1"/>
  <c r="Z67" i="10"/>
  <c r="Y67" i="10" s="1"/>
  <c r="X68" i="10" s="1"/>
  <c r="B63" i="10"/>
  <c r="C64" i="10" s="1"/>
  <c r="F64" i="10"/>
  <c r="E64" i="10" s="1"/>
  <c r="D65" i="10" s="1"/>
  <c r="P68" i="10"/>
  <c r="K68" i="10" s="1"/>
  <c r="L69" i="10" s="1"/>
  <c r="N58" i="9"/>
  <c r="M59" i="9" s="1"/>
  <c r="X73" i="9"/>
  <c r="W74" i="9" s="1"/>
  <c r="Y74" i="9" s="1"/>
  <c r="X74" i="9" s="1"/>
  <c r="W75" i="9" s="1"/>
  <c r="C89" i="9"/>
  <c r="B89" i="9" s="1"/>
  <c r="E89" i="9"/>
  <c r="D90" i="9" s="1"/>
  <c r="F90" i="9" s="1"/>
  <c r="C50" i="3"/>
  <c r="D51" i="3" s="1"/>
  <c r="F50" i="3"/>
  <c r="E51" i="3" s="1"/>
  <c r="Q65" i="3"/>
  <c r="AG56" i="3"/>
  <c r="AH57" i="3" s="1"/>
  <c r="F51" i="6"/>
  <c r="E52" i="6" s="1"/>
  <c r="G52" i="6" s="1"/>
  <c r="M51" i="6"/>
  <c r="N52" i="6" s="1"/>
  <c r="BK55" i="3"/>
  <c r="BL56" i="3" s="1"/>
  <c r="Q83" i="4"/>
  <c r="P83" i="4" s="1"/>
  <c r="O84" i="4" s="1"/>
  <c r="M82" i="4"/>
  <c r="N83" i="4" s="1"/>
  <c r="Q63" i="5"/>
  <c r="P63" i="5" s="1"/>
  <c r="O64" i="5" s="1"/>
  <c r="M62" i="5"/>
  <c r="N63" i="5" s="1"/>
  <c r="F55" i="5"/>
  <c r="E56" i="5" s="1"/>
  <c r="C93" i="4"/>
  <c r="D94" i="4" s="1"/>
  <c r="G94" i="4"/>
  <c r="F94" i="4" s="1"/>
  <c r="E95" i="4" s="1"/>
  <c r="AT78" i="3"/>
  <c r="AS79" i="3" s="1"/>
  <c r="AU79" i="3" s="1"/>
  <c r="BD55" i="3"/>
  <c r="BC56" i="3" s="1"/>
  <c r="BE56" i="3" s="1"/>
  <c r="Z50" i="3"/>
  <c r="DM74" i="12" l="1"/>
  <c r="DL74" i="12" s="1"/>
  <c r="DK75" i="12" s="1"/>
  <c r="DH73" i="12"/>
  <c r="DI74" i="12" s="1"/>
  <c r="DH74" i="12" s="1"/>
  <c r="DI75" i="12" s="1"/>
  <c r="CX62" i="12"/>
  <c r="CY63" i="12" s="1"/>
  <c r="DW58" i="12"/>
  <c r="DR58" i="12" s="1"/>
  <c r="DS59" i="12" s="1"/>
  <c r="DC63" i="12"/>
  <c r="DB63" i="12" s="1"/>
  <c r="DA64" i="12" s="1"/>
  <c r="CS80" i="12"/>
  <c r="CN80" i="12" s="1"/>
  <c r="CO81" i="12" s="1"/>
  <c r="CD77" i="12"/>
  <c r="CE78" i="12" s="1"/>
  <c r="CI78" i="12"/>
  <c r="CH78" i="12" s="1"/>
  <c r="CG79" i="12" s="1"/>
  <c r="BD67" i="12"/>
  <c r="BC68" i="12" s="1"/>
  <c r="V70" i="12"/>
  <c r="W71" i="12" s="1"/>
  <c r="Q65" i="12"/>
  <c r="L65" i="12" s="1"/>
  <c r="M66" i="12" s="1"/>
  <c r="AF66" i="12"/>
  <c r="AG67" i="12" s="1"/>
  <c r="AK67" i="12"/>
  <c r="AJ67" i="12" s="1"/>
  <c r="AI68" i="12" s="1"/>
  <c r="BX75" i="12"/>
  <c r="BW76" i="12" s="1"/>
  <c r="BO75" i="12"/>
  <c r="BJ75" i="12" s="1"/>
  <c r="BK76" i="12" s="1"/>
  <c r="AT64" i="12"/>
  <c r="AS65" i="12" s="1"/>
  <c r="Z70" i="12"/>
  <c r="Y71" i="12" s="1"/>
  <c r="F81" i="12"/>
  <c r="E82" i="12" s="1"/>
  <c r="G57" i="11"/>
  <c r="P61" i="11"/>
  <c r="O62" i="11" s="1"/>
  <c r="T74" i="9"/>
  <c r="AE72" i="10"/>
  <c r="AF73" i="10" s="1"/>
  <c r="AJ73" i="10"/>
  <c r="Z68" i="10"/>
  <c r="Y68" i="10" s="1"/>
  <c r="X69" i="10" s="1"/>
  <c r="V68" i="10"/>
  <c r="U68" i="10" s="1"/>
  <c r="F65" i="10"/>
  <c r="E65" i="10" s="1"/>
  <c r="D66" i="10" s="1"/>
  <c r="O68" i="10"/>
  <c r="N69" i="10" s="1"/>
  <c r="B64" i="10"/>
  <c r="C65" i="10" s="1"/>
  <c r="O59" i="9"/>
  <c r="K59" i="9" s="1"/>
  <c r="L60" i="9" s="1"/>
  <c r="Y75" i="9"/>
  <c r="X75" i="9" s="1"/>
  <c r="W76" i="9" s="1"/>
  <c r="U75" i="9"/>
  <c r="E90" i="9"/>
  <c r="D91" i="9" s="1"/>
  <c r="F91" i="9" s="1"/>
  <c r="C90" i="9"/>
  <c r="B90" i="9" s="1"/>
  <c r="M65" i="3"/>
  <c r="N66" i="3" s="1"/>
  <c r="G51" i="3"/>
  <c r="P65" i="3"/>
  <c r="O66" i="3" s="1"/>
  <c r="AJ56" i="3"/>
  <c r="AI57" i="3" s="1"/>
  <c r="AK57" i="3" s="1"/>
  <c r="P51" i="6"/>
  <c r="O52" i="6" s="1"/>
  <c r="Q52" i="6" s="1"/>
  <c r="C52" i="6"/>
  <c r="D53" i="6" s="1"/>
  <c r="BN55" i="3"/>
  <c r="BM56" i="3" s="1"/>
  <c r="BO56" i="3" s="1"/>
  <c r="Q84" i="4"/>
  <c r="P84" i="4" s="1"/>
  <c r="O85" i="4" s="1"/>
  <c r="M83" i="4"/>
  <c r="N84" i="4" s="1"/>
  <c r="Q64" i="5"/>
  <c r="P64" i="5" s="1"/>
  <c r="O65" i="5" s="1"/>
  <c r="M63" i="5"/>
  <c r="N64" i="5" s="1"/>
  <c r="G56" i="5"/>
  <c r="C56" i="5" s="1"/>
  <c r="D57" i="5" s="1"/>
  <c r="G95" i="4"/>
  <c r="F95" i="4" s="1"/>
  <c r="E96" i="4" s="1"/>
  <c r="C94" i="4"/>
  <c r="D95" i="4" s="1"/>
  <c r="AQ78" i="3"/>
  <c r="AR79" i="3" s="1"/>
  <c r="AT79" i="3"/>
  <c r="AS80" i="3" s="1"/>
  <c r="AU80" i="3" s="1"/>
  <c r="BA56" i="3"/>
  <c r="BB57" i="3" s="1"/>
  <c r="W50" i="3"/>
  <c r="X51" i="3" s="1"/>
  <c r="Y51" i="3"/>
  <c r="AA51" i="3" s="1"/>
  <c r="DM75" i="12" l="1"/>
  <c r="DL75" i="12" s="1"/>
  <c r="DK76" i="12" s="1"/>
  <c r="DH75" i="12"/>
  <c r="DI76" i="12" s="1"/>
  <c r="DV58" i="12"/>
  <c r="DU59" i="12" s="1"/>
  <c r="DC64" i="12"/>
  <c r="DB64" i="12" s="1"/>
  <c r="DA65" i="12" s="1"/>
  <c r="CX63" i="12"/>
  <c r="CY64" i="12" s="1"/>
  <c r="CR80" i="12"/>
  <c r="CQ81" i="12" s="1"/>
  <c r="CD78" i="12"/>
  <c r="CE79" i="12" s="1"/>
  <c r="CI79" i="12"/>
  <c r="CH79" i="12" s="1"/>
  <c r="CG80" i="12" s="1"/>
  <c r="BE68" i="12"/>
  <c r="AZ68" i="12" s="1"/>
  <c r="BA69" i="12" s="1"/>
  <c r="P65" i="12"/>
  <c r="O66" i="12" s="1"/>
  <c r="AF67" i="12"/>
  <c r="AG68" i="12" s="1"/>
  <c r="AK68" i="12"/>
  <c r="AJ68" i="12" s="1"/>
  <c r="AI69" i="12" s="1"/>
  <c r="BY76" i="12"/>
  <c r="BT76" i="12" s="1"/>
  <c r="BU77" i="12" s="1"/>
  <c r="BN75" i="12"/>
  <c r="BM76" i="12" s="1"/>
  <c r="AU65" i="12"/>
  <c r="AP65" i="12" s="1"/>
  <c r="AQ66" i="12" s="1"/>
  <c r="AA71" i="12"/>
  <c r="V71" i="12" s="1"/>
  <c r="W72" i="12" s="1"/>
  <c r="G82" i="12"/>
  <c r="B82" i="12" s="1"/>
  <c r="C83" i="12" s="1"/>
  <c r="B57" i="11"/>
  <c r="C58" i="11" s="1"/>
  <c r="Q62" i="11"/>
  <c r="L62" i="11" s="1"/>
  <c r="M63" i="11" s="1"/>
  <c r="F57" i="11"/>
  <c r="E58" i="11" s="1"/>
  <c r="T75" i="9"/>
  <c r="U76" i="9" s="1"/>
  <c r="AE73" i="10"/>
  <c r="AF74" i="10" s="1"/>
  <c r="AI73" i="10"/>
  <c r="AH74" i="10" s="1"/>
  <c r="Z69" i="10"/>
  <c r="Y69" i="10" s="1"/>
  <c r="X70" i="10" s="1"/>
  <c r="V69" i="10"/>
  <c r="U69" i="10" s="1"/>
  <c r="B65" i="10"/>
  <c r="C66" i="10" s="1"/>
  <c r="F66" i="10"/>
  <c r="E66" i="10" s="1"/>
  <c r="D67" i="10" s="1"/>
  <c r="P69" i="10"/>
  <c r="K69" i="10" s="1"/>
  <c r="L70" i="10" s="1"/>
  <c r="N59" i="9"/>
  <c r="M60" i="9" s="1"/>
  <c r="Y76" i="9"/>
  <c r="X76" i="9" s="1"/>
  <c r="W77" i="9" s="1"/>
  <c r="C91" i="9"/>
  <c r="B91" i="9" s="1"/>
  <c r="E91" i="9"/>
  <c r="D92" i="9" s="1"/>
  <c r="F92" i="9" s="1"/>
  <c r="C51" i="3"/>
  <c r="D52" i="3" s="1"/>
  <c r="F51" i="3"/>
  <c r="E52" i="3" s="1"/>
  <c r="Q66" i="3"/>
  <c r="AG57" i="3"/>
  <c r="AH58" i="3" s="1"/>
  <c r="F52" i="6"/>
  <c r="E53" i="6" s="1"/>
  <c r="G53" i="6" s="1"/>
  <c r="M52" i="6"/>
  <c r="N53" i="6" s="1"/>
  <c r="BK56" i="3"/>
  <c r="BL57" i="3" s="1"/>
  <c r="Q85" i="4"/>
  <c r="P85" i="4" s="1"/>
  <c r="O86" i="4" s="1"/>
  <c r="M84" i="4"/>
  <c r="N85" i="4" s="1"/>
  <c r="M64" i="5"/>
  <c r="N65" i="5" s="1"/>
  <c r="Q65" i="5"/>
  <c r="F56" i="5"/>
  <c r="E57" i="5" s="1"/>
  <c r="G96" i="4"/>
  <c r="F96" i="4" s="1"/>
  <c r="E97" i="4" s="1"/>
  <c r="C95" i="4"/>
  <c r="D96" i="4" s="1"/>
  <c r="AQ79" i="3"/>
  <c r="AR80" i="3" s="1"/>
  <c r="AQ80" i="3" s="1"/>
  <c r="AR81" i="3" s="1"/>
  <c r="AT80" i="3"/>
  <c r="AS81" i="3" s="1"/>
  <c r="AU81" i="3" s="1"/>
  <c r="BD56" i="3"/>
  <c r="BC57" i="3" s="1"/>
  <c r="BE57" i="3" s="1"/>
  <c r="Z51" i="3"/>
  <c r="DM76" i="12" l="1"/>
  <c r="DL76" i="12" s="1"/>
  <c r="DK77" i="12" s="1"/>
  <c r="CX64" i="12"/>
  <c r="CY65" i="12" s="1"/>
  <c r="DW59" i="12"/>
  <c r="DR59" i="12" s="1"/>
  <c r="DS60" i="12" s="1"/>
  <c r="DC65" i="12"/>
  <c r="DB65" i="12" s="1"/>
  <c r="DA66" i="12" s="1"/>
  <c r="CS81" i="12"/>
  <c r="CN81" i="12" s="1"/>
  <c r="CO82" i="12" s="1"/>
  <c r="CD79" i="12"/>
  <c r="CE80" i="12" s="1"/>
  <c r="CI80" i="12"/>
  <c r="CH80" i="12" s="1"/>
  <c r="CG81" i="12" s="1"/>
  <c r="BD68" i="12"/>
  <c r="BC69" i="12" s="1"/>
  <c r="Q66" i="12"/>
  <c r="L66" i="12" s="1"/>
  <c r="M67" i="12" s="1"/>
  <c r="AF68" i="12"/>
  <c r="AG69" i="12" s="1"/>
  <c r="Z71" i="12"/>
  <c r="Y72" i="12" s="1"/>
  <c r="AA72" i="12" s="1"/>
  <c r="V72" i="12" s="1"/>
  <c r="W73" i="12" s="1"/>
  <c r="AK69" i="12"/>
  <c r="AJ69" i="12" s="1"/>
  <c r="AI70" i="12" s="1"/>
  <c r="BX76" i="12"/>
  <c r="BW77" i="12" s="1"/>
  <c r="BO76" i="12"/>
  <c r="BJ76" i="12" s="1"/>
  <c r="BK77" i="12" s="1"/>
  <c r="AT65" i="12"/>
  <c r="AS66" i="12" s="1"/>
  <c r="F82" i="12"/>
  <c r="E83" i="12" s="1"/>
  <c r="G58" i="11"/>
  <c r="P62" i="11"/>
  <c r="O63" i="11" s="1"/>
  <c r="T76" i="9"/>
  <c r="U77" i="9" s="1"/>
  <c r="AJ74" i="10"/>
  <c r="AE74" i="10" s="1"/>
  <c r="AF75" i="10" s="1"/>
  <c r="V70" i="10"/>
  <c r="U70" i="10" s="1"/>
  <c r="Z70" i="10"/>
  <c r="Y70" i="10"/>
  <c r="X71" i="10" s="1"/>
  <c r="B66" i="10"/>
  <c r="C67" i="10" s="1"/>
  <c r="F67" i="10"/>
  <c r="E67" i="10" s="1"/>
  <c r="D68" i="10" s="1"/>
  <c r="O69" i="10"/>
  <c r="N70" i="10" s="1"/>
  <c r="O60" i="9"/>
  <c r="K60" i="9" s="1"/>
  <c r="L61" i="9" s="1"/>
  <c r="Y77" i="9"/>
  <c r="X77" i="9" s="1"/>
  <c r="W78" i="9" s="1"/>
  <c r="C92" i="9"/>
  <c r="B92" i="9" s="1"/>
  <c r="E92" i="9"/>
  <c r="D93" i="9" s="1"/>
  <c r="F93" i="9" s="1"/>
  <c r="M66" i="3"/>
  <c r="N67" i="3" s="1"/>
  <c r="G52" i="3"/>
  <c r="P66" i="3"/>
  <c r="O67" i="3" s="1"/>
  <c r="AJ57" i="3"/>
  <c r="AI58" i="3" s="1"/>
  <c r="AK58" i="3" s="1"/>
  <c r="C53" i="6"/>
  <c r="D54" i="6" s="1"/>
  <c r="P52" i="6"/>
  <c r="O53" i="6" s="1"/>
  <c r="Q53" i="6" s="1"/>
  <c r="BN56" i="3"/>
  <c r="BM57" i="3" s="1"/>
  <c r="BO57" i="3" s="1"/>
  <c r="M65" i="5"/>
  <c r="N66" i="5" s="1"/>
  <c r="Q86" i="4"/>
  <c r="P86" i="4" s="1"/>
  <c r="O87" i="4" s="1"/>
  <c r="M85" i="4"/>
  <c r="N86" i="4" s="1"/>
  <c r="P65" i="5"/>
  <c r="O66" i="5" s="1"/>
  <c r="G57" i="5"/>
  <c r="C57" i="5" s="1"/>
  <c r="D58" i="5" s="1"/>
  <c r="G97" i="4"/>
  <c r="F97" i="4" s="1"/>
  <c r="E98" i="4" s="1"/>
  <c r="C96" i="4"/>
  <c r="D97" i="4" s="1"/>
  <c r="AT81" i="3"/>
  <c r="AS82" i="3" s="1"/>
  <c r="AU82" i="3" s="1"/>
  <c r="BA57" i="3"/>
  <c r="BB58" i="3" s="1"/>
  <c r="W51" i="3"/>
  <c r="X52" i="3" s="1"/>
  <c r="Y52" i="3"/>
  <c r="AA52" i="3" s="1"/>
  <c r="DM77" i="12" l="1"/>
  <c r="DL77" i="12"/>
  <c r="DK78" i="12" s="1"/>
  <c r="DH76" i="12"/>
  <c r="DI77" i="12" s="1"/>
  <c r="DH77" i="12" s="1"/>
  <c r="DI78" i="12" s="1"/>
  <c r="DV59" i="12"/>
  <c r="DU60" i="12" s="1"/>
  <c r="DC66" i="12"/>
  <c r="DB66" i="12" s="1"/>
  <c r="DA67" i="12" s="1"/>
  <c r="CX65" i="12"/>
  <c r="CY66" i="12" s="1"/>
  <c r="CX66" i="12" s="1"/>
  <c r="CY67" i="12" s="1"/>
  <c r="CR81" i="12"/>
  <c r="CQ82" i="12" s="1"/>
  <c r="CI81" i="12"/>
  <c r="CH81" i="12" s="1"/>
  <c r="CG82" i="12" s="1"/>
  <c r="CD80" i="12"/>
  <c r="CE81" i="12" s="1"/>
  <c r="BE69" i="12"/>
  <c r="AZ69" i="12" s="1"/>
  <c r="BA70" i="12" s="1"/>
  <c r="P66" i="12"/>
  <c r="O67" i="12" s="1"/>
  <c r="Z72" i="12"/>
  <c r="Y73" i="12" s="1"/>
  <c r="AA73" i="12" s="1"/>
  <c r="Z73" i="12" s="1"/>
  <c r="Y74" i="12" s="1"/>
  <c r="AF69" i="12"/>
  <c r="AG70" i="12" s="1"/>
  <c r="AK70" i="12"/>
  <c r="AJ70" i="12" s="1"/>
  <c r="AI71" i="12" s="1"/>
  <c r="BY77" i="12"/>
  <c r="BT77" i="12" s="1"/>
  <c r="BU78" i="12" s="1"/>
  <c r="BN76" i="12"/>
  <c r="BM77" i="12" s="1"/>
  <c r="AU66" i="12"/>
  <c r="AP66" i="12" s="1"/>
  <c r="AQ67" i="12" s="1"/>
  <c r="G83" i="12"/>
  <c r="B83" i="12" s="1"/>
  <c r="C84" i="12" s="1"/>
  <c r="B58" i="11"/>
  <c r="C59" i="11" s="1"/>
  <c r="Q63" i="11"/>
  <c r="L63" i="11" s="1"/>
  <c r="M64" i="11" s="1"/>
  <c r="F58" i="11"/>
  <c r="E59" i="11" s="1"/>
  <c r="T77" i="9"/>
  <c r="AI74" i="10"/>
  <c r="AH75" i="10" s="1"/>
  <c r="V71" i="10"/>
  <c r="U71" i="10" s="1"/>
  <c r="Z71" i="10"/>
  <c r="F68" i="10"/>
  <c r="E68" i="10" s="1"/>
  <c r="D69" i="10" s="1"/>
  <c r="P70" i="10"/>
  <c r="K70" i="10" s="1"/>
  <c r="L71" i="10" s="1"/>
  <c r="B67" i="10"/>
  <c r="C68" i="10" s="1"/>
  <c r="N60" i="9"/>
  <c r="M61" i="9" s="1"/>
  <c r="U78" i="9"/>
  <c r="Y78" i="9"/>
  <c r="X78" i="9" s="1"/>
  <c r="W79" i="9" s="1"/>
  <c r="C93" i="9"/>
  <c r="B93" i="9" s="1"/>
  <c r="E93" i="9"/>
  <c r="D94" i="9" s="1"/>
  <c r="F94" i="9" s="1"/>
  <c r="C52" i="3"/>
  <c r="D53" i="3" s="1"/>
  <c r="F52" i="3"/>
  <c r="E53" i="3" s="1"/>
  <c r="Q67" i="3"/>
  <c r="AG58" i="3"/>
  <c r="AH59" i="3" s="1"/>
  <c r="M53" i="6"/>
  <c r="N54" i="6" s="1"/>
  <c r="F53" i="6"/>
  <c r="E54" i="6" s="1"/>
  <c r="G54" i="6" s="1"/>
  <c r="BK57" i="3"/>
  <c r="BL58" i="3" s="1"/>
  <c r="Q87" i="4"/>
  <c r="P87" i="4" s="1"/>
  <c r="O88" i="4" s="1"/>
  <c r="M86" i="4"/>
  <c r="N87" i="4" s="1"/>
  <c r="Q66" i="5"/>
  <c r="M66" i="5" s="1"/>
  <c r="N67" i="5" s="1"/>
  <c r="F57" i="5"/>
  <c r="E58" i="5" s="1"/>
  <c r="G98" i="4"/>
  <c r="F98" i="4" s="1"/>
  <c r="E99" i="4" s="1"/>
  <c r="C97" i="4"/>
  <c r="D98" i="4" s="1"/>
  <c r="AT82" i="3"/>
  <c r="AS83" i="3" s="1"/>
  <c r="AU83" i="3" s="1"/>
  <c r="AQ81" i="3"/>
  <c r="AR82" i="3" s="1"/>
  <c r="BD57" i="3"/>
  <c r="BC58" i="3" s="1"/>
  <c r="BE58" i="3" s="1"/>
  <c r="Z52" i="3"/>
  <c r="DM78" i="12" l="1"/>
  <c r="DH78" i="12" s="1"/>
  <c r="DI79" i="12" s="1"/>
  <c r="DW60" i="12"/>
  <c r="DR60" i="12" s="1"/>
  <c r="DS61" i="12" s="1"/>
  <c r="DC67" i="12"/>
  <c r="DB67" i="12" s="1"/>
  <c r="DA68" i="12" s="1"/>
  <c r="BD69" i="12"/>
  <c r="BC70" i="12" s="1"/>
  <c r="CS82" i="12"/>
  <c r="CN82" i="12" s="1"/>
  <c r="CO83" i="12" s="1"/>
  <c r="CD81" i="12"/>
  <c r="CE82" i="12" s="1"/>
  <c r="CI82" i="12"/>
  <c r="CH82" i="12" s="1"/>
  <c r="CG83" i="12" s="1"/>
  <c r="BE70" i="12"/>
  <c r="BD70" i="12" s="1"/>
  <c r="BC71" i="12" s="1"/>
  <c r="Q67" i="12"/>
  <c r="L67" i="12" s="1"/>
  <c r="M68" i="12" s="1"/>
  <c r="AF70" i="12"/>
  <c r="AG71" i="12" s="1"/>
  <c r="V73" i="12"/>
  <c r="W74" i="12" s="1"/>
  <c r="AK71" i="12"/>
  <c r="AJ71" i="12" s="1"/>
  <c r="AI72" i="12" s="1"/>
  <c r="BX77" i="12"/>
  <c r="BW78" i="12" s="1"/>
  <c r="BO77" i="12"/>
  <c r="BJ77" i="12" s="1"/>
  <c r="BK78" i="12" s="1"/>
  <c r="AT66" i="12"/>
  <c r="AS67" i="12" s="1"/>
  <c r="AA74" i="12"/>
  <c r="Z74" i="12" s="1"/>
  <c r="Y75" i="12" s="1"/>
  <c r="F83" i="12"/>
  <c r="E84" i="12" s="1"/>
  <c r="G59" i="11"/>
  <c r="F59" i="11" s="1"/>
  <c r="E60" i="11" s="1"/>
  <c r="P63" i="11"/>
  <c r="O64" i="11" s="1"/>
  <c r="T78" i="9"/>
  <c r="U79" i="9" s="1"/>
  <c r="AJ75" i="10"/>
  <c r="AE75" i="10" s="1"/>
  <c r="AF76" i="10" s="1"/>
  <c r="V72" i="10"/>
  <c r="U72" i="10" s="1"/>
  <c r="Y71" i="10"/>
  <c r="X72" i="10" s="1"/>
  <c r="B68" i="10"/>
  <c r="C69" i="10" s="1"/>
  <c r="F69" i="10"/>
  <c r="E69" i="10" s="1"/>
  <c r="D70" i="10" s="1"/>
  <c r="O70" i="10"/>
  <c r="N71" i="10" s="1"/>
  <c r="O61" i="9"/>
  <c r="K61" i="9" s="1"/>
  <c r="L62" i="9" s="1"/>
  <c r="Y79" i="9"/>
  <c r="X79" i="9" s="1"/>
  <c r="W80" i="9" s="1"/>
  <c r="C94" i="9"/>
  <c r="B94" i="9" s="1"/>
  <c r="E94" i="9"/>
  <c r="D95" i="9" s="1"/>
  <c r="F95" i="9" s="1"/>
  <c r="M67" i="3"/>
  <c r="N68" i="3" s="1"/>
  <c r="G53" i="3"/>
  <c r="C53" i="3" s="1"/>
  <c r="P67" i="3"/>
  <c r="O68" i="3" s="1"/>
  <c r="AJ58" i="3"/>
  <c r="AI59" i="3" s="1"/>
  <c r="AK59" i="3" s="1"/>
  <c r="C54" i="6"/>
  <c r="D55" i="6" s="1"/>
  <c r="P53" i="6"/>
  <c r="O54" i="6" s="1"/>
  <c r="Q54" i="6" s="1"/>
  <c r="BN57" i="3"/>
  <c r="BM58" i="3" s="1"/>
  <c r="BO58" i="3" s="1"/>
  <c r="Q88" i="4"/>
  <c r="P88" i="4" s="1"/>
  <c r="O89" i="4" s="1"/>
  <c r="M87" i="4"/>
  <c r="N88" i="4" s="1"/>
  <c r="P66" i="5"/>
  <c r="O67" i="5" s="1"/>
  <c r="G58" i="5"/>
  <c r="C58" i="5" s="1"/>
  <c r="D59" i="5" s="1"/>
  <c r="G99" i="4"/>
  <c r="F99" i="4" s="1"/>
  <c r="E100" i="4" s="1"/>
  <c r="C98" i="4"/>
  <c r="D99" i="4" s="1"/>
  <c r="AQ82" i="3"/>
  <c r="AR83" i="3" s="1"/>
  <c r="AT83" i="3"/>
  <c r="AS84" i="3" s="1"/>
  <c r="AU84" i="3" s="1"/>
  <c r="BA58" i="3"/>
  <c r="BB59" i="3" s="1"/>
  <c r="W52" i="3"/>
  <c r="X53" i="3" s="1"/>
  <c r="Y53" i="3"/>
  <c r="AA53" i="3" s="1"/>
  <c r="DL78" i="12" l="1"/>
  <c r="DK79" i="12" s="1"/>
  <c r="DV60" i="12"/>
  <c r="DU61" i="12" s="1"/>
  <c r="DW61" i="12" s="1"/>
  <c r="DV61" i="12" s="1"/>
  <c r="DU62" i="12" s="1"/>
  <c r="CX67" i="12"/>
  <c r="CY68" i="12" s="1"/>
  <c r="DC68" i="12"/>
  <c r="DB68" i="12" s="1"/>
  <c r="DA69" i="12" s="1"/>
  <c r="AZ70" i="12"/>
  <c r="BA71" i="12" s="1"/>
  <c r="CR82" i="12"/>
  <c r="CQ83" i="12" s="1"/>
  <c r="CD82" i="12"/>
  <c r="CE83" i="12" s="1"/>
  <c r="CI83" i="12"/>
  <c r="CH83" i="12" s="1"/>
  <c r="CG84" i="12" s="1"/>
  <c r="BE71" i="12"/>
  <c r="P67" i="12"/>
  <c r="O68" i="12" s="1"/>
  <c r="AF71" i="12"/>
  <c r="AG72" i="12" s="1"/>
  <c r="V74" i="12"/>
  <c r="W75" i="12" s="1"/>
  <c r="AK72" i="12"/>
  <c r="AJ72" i="12" s="1"/>
  <c r="AI73" i="12" s="1"/>
  <c r="BY78" i="12"/>
  <c r="BT78" i="12" s="1"/>
  <c r="BU79" i="12" s="1"/>
  <c r="BN77" i="12"/>
  <c r="BM78" i="12" s="1"/>
  <c r="AU67" i="12"/>
  <c r="AP67" i="12" s="1"/>
  <c r="AQ68" i="12" s="1"/>
  <c r="AA75" i="12"/>
  <c r="Z75" i="12" s="1"/>
  <c r="Y76" i="12" s="1"/>
  <c r="G84" i="12"/>
  <c r="B84" i="12" s="1"/>
  <c r="C85" i="12" s="1"/>
  <c r="B59" i="11"/>
  <c r="C60" i="11" s="1"/>
  <c r="Q64" i="11"/>
  <c r="L64" i="11" s="1"/>
  <c r="M65" i="11" s="1"/>
  <c r="G60" i="11"/>
  <c r="F60" i="11" s="1"/>
  <c r="E61" i="11" s="1"/>
  <c r="T79" i="9"/>
  <c r="U80" i="9" s="1"/>
  <c r="AI75" i="10"/>
  <c r="AH76" i="10" s="1"/>
  <c r="Z72" i="10"/>
  <c r="V73" i="10" s="1"/>
  <c r="U73" i="10" s="1"/>
  <c r="F70" i="10"/>
  <c r="E70" i="10" s="1"/>
  <c r="D71" i="10" s="1"/>
  <c r="P71" i="10"/>
  <c r="K71" i="10" s="1"/>
  <c r="L72" i="10" s="1"/>
  <c r="B69" i="10"/>
  <c r="C70" i="10" s="1"/>
  <c r="N61" i="9"/>
  <c r="M62" i="9" s="1"/>
  <c r="Y80" i="9"/>
  <c r="X80" i="9" s="1"/>
  <c r="W81" i="9" s="1"/>
  <c r="E95" i="9"/>
  <c r="D96" i="9" s="1"/>
  <c r="F96" i="9" s="1"/>
  <c r="C95" i="9"/>
  <c r="B95" i="9" s="1"/>
  <c r="D54" i="3"/>
  <c r="F53" i="3"/>
  <c r="E54" i="3" s="1"/>
  <c r="Q68" i="3"/>
  <c r="AG59" i="3"/>
  <c r="AH60" i="3" s="1"/>
  <c r="F54" i="6"/>
  <c r="E55" i="6" s="1"/>
  <c r="G55" i="6" s="1"/>
  <c r="M54" i="6"/>
  <c r="N55" i="6" s="1"/>
  <c r="BK58" i="3"/>
  <c r="BL59" i="3" s="1"/>
  <c r="Q89" i="4"/>
  <c r="P89" i="4" s="1"/>
  <c r="O90" i="4" s="1"/>
  <c r="M88" i="4"/>
  <c r="N89" i="4" s="1"/>
  <c r="Q67" i="5"/>
  <c r="M67" i="5" s="1"/>
  <c r="N68" i="5" s="1"/>
  <c r="F58" i="5"/>
  <c r="E59" i="5" s="1"/>
  <c r="G100" i="4"/>
  <c r="F100" i="4" s="1"/>
  <c r="E101" i="4" s="1"/>
  <c r="C99" i="4"/>
  <c r="D100" i="4" s="1"/>
  <c r="AT84" i="3"/>
  <c r="AS85" i="3" s="1"/>
  <c r="AU85" i="3" s="1"/>
  <c r="AQ83" i="3"/>
  <c r="AR84" i="3" s="1"/>
  <c r="BD58" i="3"/>
  <c r="BC59" i="3" s="1"/>
  <c r="BE59" i="3" s="1"/>
  <c r="Z53" i="3"/>
  <c r="DM79" i="12" l="1"/>
  <c r="DH79" i="12" s="1"/>
  <c r="DI80" i="12" s="1"/>
  <c r="DL79" i="12"/>
  <c r="DK80" i="12" s="1"/>
  <c r="DW62" i="12"/>
  <c r="DV62" i="12" s="1"/>
  <c r="DU63" i="12" s="1"/>
  <c r="DR61" i="12"/>
  <c r="DS62" i="12" s="1"/>
  <c r="AZ71" i="12"/>
  <c r="BA72" i="12" s="1"/>
  <c r="DC69" i="12"/>
  <c r="DB69" i="12" s="1"/>
  <c r="DA70" i="12" s="1"/>
  <c r="CX68" i="12"/>
  <c r="CY69" i="12" s="1"/>
  <c r="CX69" i="12" s="1"/>
  <c r="CY70" i="12" s="1"/>
  <c r="CS83" i="12"/>
  <c r="CN83" i="12" s="1"/>
  <c r="CO84" i="12" s="1"/>
  <c r="CD83" i="12"/>
  <c r="CE84" i="12" s="1"/>
  <c r="CI84" i="12"/>
  <c r="CH84" i="12" s="1"/>
  <c r="CG85" i="12" s="1"/>
  <c r="BD71" i="12"/>
  <c r="BC72" i="12" s="1"/>
  <c r="Q68" i="12"/>
  <c r="L68" i="12" s="1"/>
  <c r="M69" i="12" s="1"/>
  <c r="V75" i="12"/>
  <c r="W76" i="12" s="1"/>
  <c r="AF72" i="12"/>
  <c r="AG73" i="12" s="1"/>
  <c r="AK73" i="12"/>
  <c r="AJ73" i="12" s="1"/>
  <c r="AI74" i="12" s="1"/>
  <c r="BX78" i="12"/>
  <c r="BW79" i="12" s="1"/>
  <c r="BO78" i="12"/>
  <c r="BJ78" i="12" s="1"/>
  <c r="BK79" i="12" s="1"/>
  <c r="AT67" i="12"/>
  <c r="AS68" i="12" s="1"/>
  <c r="AA76" i="12"/>
  <c r="Z76" i="12" s="1"/>
  <c r="Y77" i="12" s="1"/>
  <c r="F84" i="12"/>
  <c r="E85" i="12" s="1"/>
  <c r="B60" i="11"/>
  <c r="C61" i="11" s="1"/>
  <c r="G61" i="11"/>
  <c r="F61" i="11" s="1"/>
  <c r="E62" i="11" s="1"/>
  <c r="P64" i="11"/>
  <c r="O65" i="11" s="1"/>
  <c r="T80" i="9"/>
  <c r="U81" i="9" s="1"/>
  <c r="AJ76" i="10"/>
  <c r="AE76" i="10" s="1"/>
  <c r="AF77" i="10" s="1"/>
  <c r="Y72" i="10"/>
  <c r="X73" i="10" s="1"/>
  <c r="B70" i="10"/>
  <c r="C71" i="10" s="1"/>
  <c r="O71" i="10"/>
  <c r="F71" i="10"/>
  <c r="E71" i="10" s="1"/>
  <c r="D72" i="10" s="1"/>
  <c r="O62" i="9"/>
  <c r="K62" i="9" s="1"/>
  <c r="L63" i="9" s="1"/>
  <c r="Y81" i="9"/>
  <c r="X81" i="9" s="1"/>
  <c r="W82" i="9" s="1"/>
  <c r="C96" i="9"/>
  <c r="B96" i="9" s="1"/>
  <c r="E96" i="9"/>
  <c r="D97" i="9" s="1"/>
  <c r="F97" i="9" s="1"/>
  <c r="M68" i="3"/>
  <c r="N69" i="3" s="1"/>
  <c r="G54" i="3"/>
  <c r="C54" i="3" s="1"/>
  <c r="P68" i="3"/>
  <c r="O69" i="3" s="1"/>
  <c r="AJ59" i="3"/>
  <c r="AI60" i="3" s="1"/>
  <c r="AK60" i="3" s="1"/>
  <c r="P54" i="6"/>
  <c r="O55" i="6" s="1"/>
  <c r="Q55" i="6" s="1"/>
  <c r="C55" i="6"/>
  <c r="D56" i="6" s="1"/>
  <c r="BN58" i="3"/>
  <c r="BM59" i="3" s="1"/>
  <c r="BO59" i="3" s="1"/>
  <c r="Q90" i="4"/>
  <c r="P90" i="4" s="1"/>
  <c r="O91" i="4" s="1"/>
  <c r="M89" i="4"/>
  <c r="N90" i="4" s="1"/>
  <c r="P67" i="5"/>
  <c r="O68" i="5" s="1"/>
  <c r="G59" i="5"/>
  <c r="C59" i="5" s="1"/>
  <c r="D60" i="5" s="1"/>
  <c r="G101" i="4"/>
  <c r="F101" i="4" s="1"/>
  <c r="E102" i="4" s="1"/>
  <c r="C100" i="4"/>
  <c r="D101" i="4" s="1"/>
  <c r="AQ84" i="3"/>
  <c r="AR85" i="3" s="1"/>
  <c r="AT85" i="3"/>
  <c r="AS86" i="3" s="1"/>
  <c r="AU86" i="3" s="1"/>
  <c r="BA59" i="3"/>
  <c r="BB60" i="3" s="1"/>
  <c r="W53" i="3"/>
  <c r="X54" i="3" s="1"/>
  <c r="Y54" i="3"/>
  <c r="AA54" i="3" s="1"/>
  <c r="DM80" i="12" l="1"/>
  <c r="DH80" i="12" s="1"/>
  <c r="DI81" i="12" s="1"/>
  <c r="DL80" i="12"/>
  <c r="DK81" i="12" s="1"/>
  <c r="DR62" i="12"/>
  <c r="DS63" i="12" s="1"/>
  <c r="DW63" i="12"/>
  <c r="DC70" i="12"/>
  <c r="DB70" i="12" s="1"/>
  <c r="DA71" i="12" s="1"/>
  <c r="CR83" i="12"/>
  <c r="CQ84" i="12" s="1"/>
  <c r="CI85" i="12"/>
  <c r="CH85" i="12" s="1"/>
  <c r="CG86" i="12" s="1"/>
  <c r="CD84" i="12"/>
  <c r="CE85" i="12" s="1"/>
  <c r="BE72" i="12"/>
  <c r="AZ72" i="12" s="1"/>
  <c r="BA73" i="12" s="1"/>
  <c r="P68" i="12"/>
  <c r="O69" i="12" s="1"/>
  <c r="AF73" i="12"/>
  <c r="AG74" i="12" s="1"/>
  <c r="BN78" i="12"/>
  <c r="BM79" i="12" s="1"/>
  <c r="BO79" i="12" s="1"/>
  <c r="BN79" i="12" s="1"/>
  <c r="BM80" i="12" s="1"/>
  <c r="AK74" i="12"/>
  <c r="AJ74" i="12" s="1"/>
  <c r="AI75" i="12" s="1"/>
  <c r="BY79" i="12"/>
  <c r="BT79" i="12" s="1"/>
  <c r="BU80" i="12" s="1"/>
  <c r="AU68" i="12"/>
  <c r="AP68" i="12" s="1"/>
  <c r="AQ69" i="12" s="1"/>
  <c r="AA77" i="12"/>
  <c r="Z77" i="12" s="1"/>
  <c r="Y78" i="12" s="1"/>
  <c r="V76" i="12"/>
  <c r="W77" i="12" s="1"/>
  <c r="V77" i="12" s="1"/>
  <c r="W78" i="12" s="1"/>
  <c r="G85" i="12"/>
  <c r="B85" i="12" s="1"/>
  <c r="C86" i="12" s="1"/>
  <c r="B61" i="11"/>
  <c r="C62" i="11" s="1"/>
  <c r="G62" i="11"/>
  <c r="F62" i="11" s="1"/>
  <c r="E63" i="11" s="1"/>
  <c r="Q65" i="11"/>
  <c r="L65" i="11" s="1"/>
  <c r="M66" i="11" s="1"/>
  <c r="T81" i="9"/>
  <c r="U82" i="9" s="1"/>
  <c r="AI76" i="10"/>
  <c r="AH77" i="10" s="1"/>
  <c r="N72" i="10"/>
  <c r="P72" i="10" s="1"/>
  <c r="Z73" i="10"/>
  <c r="V74" i="10" s="1"/>
  <c r="U74" i="10" s="1"/>
  <c r="B71" i="10"/>
  <c r="C72" i="10" s="1"/>
  <c r="F72" i="10"/>
  <c r="E72" i="10" s="1"/>
  <c r="D73" i="10" s="1"/>
  <c r="N62" i="9"/>
  <c r="M63" i="9" s="1"/>
  <c r="O63" i="9" s="1"/>
  <c r="N63" i="9" s="1"/>
  <c r="M64" i="9" s="1"/>
  <c r="Y82" i="9"/>
  <c r="X82" i="9" s="1"/>
  <c r="W83" i="9" s="1"/>
  <c r="C97" i="9"/>
  <c r="B97" i="9" s="1"/>
  <c r="E97" i="9"/>
  <c r="D98" i="9" s="1"/>
  <c r="F98" i="9" s="1"/>
  <c r="D55" i="3"/>
  <c r="F54" i="3"/>
  <c r="E55" i="3" s="1"/>
  <c r="Q69" i="3"/>
  <c r="M69" i="3" s="1"/>
  <c r="AG60" i="3"/>
  <c r="AH61" i="3" s="1"/>
  <c r="F55" i="6"/>
  <c r="E56" i="6" s="1"/>
  <c r="G56" i="6" s="1"/>
  <c r="M55" i="6"/>
  <c r="N56" i="6" s="1"/>
  <c r="BK59" i="3"/>
  <c r="BL60" i="3" s="1"/>
  <c r="Q91" i="4"/>
  <c r="P91" i="4" s="1"/>
  <c r="O92" i="4" s="1"/>
  <c r="M90" i="4"/>
  <c r="N91" i="4" s="1"/>
  <c r="Q68" i="5"/>
  <c r="M68" i="5" s="1"/>
  <c r="N69" i="5" s="1"/>
  <c r="F59" i="5"/>
  <c r="E60" i="5" s="1"/>
  <c r="G102" i="4"/>
  <c r="F102" i="4" s="1"/>
  <c r="E103" i="4" s="1"/>
  <c r="C101" i="4"/>
  <c r="D102" i="4" s="1"/>
  <c r="AT86" i="3"/>
  <c r="AS87" i="3" s="1"/>
  <c r="AU87" i="3" s="1"/>
  <c r="AQ85" i="3"/>
  <c r="AR86" i="3" s="1"/>
  <c r="BD59" i="3"/>
  <c r="BC60" i="3" s="1"/>
  <c r="BE60" i="3" s="1"/>
  <c r="Z54" i="3"/>
  <c r="DH81" i="12" l="1"/>
  <c r="DI82" i="12" s="1"/>
  <c r="DM81" i="12"/>
  <c r="DL81" i="12" s="1"/>
  <c r="DK82" i="12" s="1"/>
  <c r="DR63" i="12"/>
  <c r="DS64" i="12" s="1"/>
  <c r="DV63" i="12"/>
  <c r="DU64" i="12" s="1"/>
  <c r="DC71" i="12"/>
  <c r="DB71" i="12" s="1"/>
  <c r="DA72" i="12" s="1"/>
  <c r="CX70" i="12"/>
  <c r="CY71" i="12" s="1"/>
  <c r="CS84" i="12"/>
  <c r="CN84" i="12" s="1"/>
  <c r="CO85" i="12" s="1"/>
  <c r="CD85" i="12"/>
  <c r="CE86" i="12" s="1"/>
  <c r="CI86" i="12"/>
  <c r="CH86" i="12" s="1"/>
  <c r="CG87" i="12" s="1"/>
  <c r="BD72" i="12"/>
  <c r="BC73" i="12" s="1"/>
  <c r="Q69" i="12"/>
  <c r="L69" i="12" s="1"/>
  <c r="M70" i="12" s="1"/>
  <c r="AF74" i="12"/>
  <c r="AG75" i="12" s="1"/>
  <c r="BJ79" i="12"/>
  <c r="BK80" i="12" s="1"/>
  <c r="AK75" i="12"/>
  <c r="AJ75" i="12" s="1"/>
  <c r="AI76" i="12" s="1"/>
  <c r="BX79" i="12"/>
  <c r="BW80" i="12" s="1"/>
  <c r="BO80" i="12"/>
  <c r="AT68" i="12"/>
  <c r="AS69" i="12" s="1"/>
  <c r="AA78" i="12"/>
  <c r="Z78" i="12" s="1"/>
  <c r="Y79" i="12" s="1"/>
  <c r="F85" i="12"/>
  <c r="E86" i="12" s="1"/>
  <c r="B62" i="11"/>
  <c r="C63" i="11" s="1"/>
  <c r="G63" i="11"/>
  <c r="F63" i="11" s="1"/>
  <c r="E64" i="11" s="1"/>
  <c r="P65" i="11"/>
  <c r="O66" i="11" s="1"/>
  <c r="T82" i="9"/>
  <c r="AJ77" i="10"/>
  <c r="AE77" i="10" s="1"/>
  <c r="AF78" i="10" s="1"/>
  <c r="O72" i="10"/>
  <c r="N73" i="10" s="1"/>
  <c r="P73" i="10" s="1"/>
  <c r="O73" i="10" s="1"/>
  <c r="N74" i="10" s="1"/>
  <c r="K72" i="10"/>
  <c r="L73" i="10" s="1"/>
  <c r="Y73" i="10"/>
  <c r="X74" i="10" s="1"/>
  <c r="K73" i="10"/>
  <c r="L74" i="10" s="1"/>
  <c r="F73" i="10"/>
  <c r="E73" i="10" s="1"/>
  <c r="D74" i="10" s="1"/>
  <c r="P74" i="10"/>
  <c r="O74" i="10" s="1"/>
  <c r="N75" i="10" s="1"/>
  <c r="B72" i="10"/>
  <c r="C73" i="10" s="1"/>
  <c r="K63" i="9"/>
  <c r="L64" i="9" s="1"/>
  <c r="O64" i="9"/>
  <c r="N64" i="9" s="1"/>
  <c r="M65" i="9" s="1"/>
  <c r="U83" i="9"/>
  <c r="Y83" i="9"/>
  <c r="X83" i="9" s="1"/>
  <c r="W84" i="9" s="1"/>
  <c r="C98" i="9"/>
  <c r="B98" i="9" s="1"/>
  <c r="E98" i="9"/>
  <c r="D99" i="9" s="1"/>
  <c r="F99" i="9" s="1"/>
  <c r="N70" i="3"/>
  <c r="G55" i="3"/>
  <c r="P69" i="3"/>
  <c r="O70" i="3" s="1"/>
  <c r="AJ60" i="3"/>
  <c r="AI61" i="3" s="1"/>
  <c r="AK61" i="3" s="1"/>
  <c r="P55" i="6"/>
  <c r="O56" i="6" s="1"/>
  <c r="Q56" i="6" s="1"/>
  <c r="C56" i="6"/>
  <c r="D57" i="6" s="1"/>
  <c r="BN59" i="3"/>
  <c r="BM60" i="3" s="1"/>
  <c r="BO60" i="3" s="1"/>
  <c r="Q92" i="4"/>
  <c r="P92" i="4" s="1"/>
  <c r="O93" i="4" s="1"/>
  <c r="M91" i="4"/>
  <c r="N92" i="4" s="1"/>
  <c r="P68" i="5"/>
  <c r="O69" i="5" s="1"/>
  <c r="C102" i="4"/>
  <c r="D103" i="4" s="1"/>
  <c r="G60" i="5"/>
  <c r="C60" i="5" s="1"/>
  <c r="D61" i="5" s="1"/>
  <c r="G103" i="4"/>
  <c r="F103" i="4" s="1"/>
  <c r="E104" i="4" s="1"/>
  <c r="AQ86" i="3"/>
  <c r="AR87" i="3" s="1"/>
  <c r="AT87" i="3"/>
  <c r="AS88" i="3" s="1"/>
  <c r="AU88" i="3" s="1"/>
  <c r="BA60" i="3"/>
  <c r="BB61" i="3" s="1"/>
  <c r="W54" i="3"/>
  <c r="X55" i="3" s="1"/>
  <c r="Y55" i="3"/>
  <c r="AA55" i="3" s="1"/>
  <c r="DM82" i="12" l="1"/>
  <c r="DL82" i="12" s="1"/>
  <c r="DK83" i="12" s="1"/>
  <c r="CX71" i="12"/>
  <c r="CY72" i="12" s="1"/>
  <c r="DW64" i="12"/>
  <c r="DR64" i="12" s="1"/>
  <c r="DS65" i="12" s="1"/>
  <c r="DC72" i="12"/>
  <c r="DB72" i="12" s="1"/>
  <c r="DA73" i="12" s="1"/>
  <c r="CR84" i="12"/>
  <c r="CQ85" i="12" s="1"/>
  <c r="CD86" i="12"/>
  <c r="CE87" i="12" s="1"/>
  <c r="CI87" i="12"/>
  <c r="CH87" i="12" s="1"/>
  <c r="CG88" i="12" s="1"/>
  <c r="BE73" i="12"/>
  <c r="AZ73" i="12" s="1"/>
  <c r="BA74" i="12" s="1"/>
  <c r="P69" i="12"/>
  <c r="O70" i="12" s="1"/>
  <c r="BJ80" i="12"/>
  <c r="BK81" i="12" s="1"/>
  <c r="V78" i="12"/>
  <c r="W79" i="12" s="1"/>
  <c r="AF75" i="12"/>
  <c r="AG76" i="12" s="1"/>
  <c r="AK76" i="12"/>
  <c r="AJ76" i="12" s="1"/>
  <c r="AI77" i="12" s="1"/>
  <c r="BY80" i="12"/>
  <c r="BT80" i="12" s="1"/>
  <c r="BU81" i="12" s="1"/>
  <c r="BN80" i="12"/>
  <c r="BM81" i="12" s="1"/>
  <c r="AU69" i="12"/>
  <c r="AP69" i="12" s="1"/>
  <c r="AQ70" i="12" s="1"/>
  <c r="AA79" i="12"/>
  <c r="Z79" i="12" s="1"/>
  <c r="Y80" i="12" s="1"/>
  <c r="G86" i="12"/>
  <c r="B86" i="12" s="1"/>
  <c r="C87" i="12" s="1"/>
  <c r="B63" i="11"/>
  <c r="C64" i="11" s="1"/>
  <c r="G64" i="11"/>
  <c r="F64" i="11" s="1"/>
  <c r="E65" i="11" s="1"/>
  <c r="Q66" i="11"/>
  <c r="L66" i="11" s="1"/>
  <c r="M67" i="11" s="1"/>
  <c r="T83" i="9"/>
  <c r="U84" i="9" s="1"/>
  <c r="AI77" i="10"/>
  <c r="AH78" i="10" s="1"/>
  <c r="Z74" i="10"/>
  <c r="V75" i="10" s="1"/>
  <c r="U75" i="10" s="1"/>
  <c r="B73" i="10"/>
  <c r="C74" i="10" s="1"/>
  <c r="P75" i="10"/>
  <c r="O75" i="10" s="1"/>
  <c r="N76" i="10" s="1"/>
  <c r="K74" i="10"/>
  <c r="L75" i="10" s="1"/>
  <c r="F74" i="10"/>
  <c r="E74" i="10" s="1"/>
  <c r="D75" i="10" s="1"/>
  <c r="O65" i="9"/>
  <c r="N65" i="9" s="1"/>
  <c r="M66" i="9" s="1"/>
  <c r="K64" i="9"/>
  <c r="L65" i="9" s="1"/>
  <c r="Y84" i="9"/>
  <c r="X84" i="9" s="1"/>
  <c r="W85" i="9" s="1"/>
  <c r="E99" i="9"/>
  <c r="D100" i="9" s="1"/>
  <c r="F100" i="9" s="1"/>
  <c r="C99" i="9"/>
  <c r="B99" i="9" s="1"/>
  <c r="C55" i="3"/>
  <c r="D56" i="3" s="1"/>
  <c r="F55" i="3"/>
  <c r="E56" i="3" s="1"/>
  <c r="Q70" i="3"/>
  <c r="AG61" i="3"/>
  <c r="AH62" i="3" s="1"/>
  <c r="F56" i="6"/>
  <c r="E57" i="6" s="1"/>
  <c r="G57" i="6" s="1"/>
  <c r="M56" i="6"/>
  <c r="N57" i="6" s="1"/>
  <c r="BK60" i="3"/>
  <c r="BL61" i="3" s="1"/>
  <c r="Q93" i="4"/>
  <c r="P93" i="4" s="1"/>
  <c r="O94" i="4" s="1"/>
  <c r="M92" i="4"/>
  <c r="N93" i="4" s="1"/>
  <c r="Q69" i="5"/>
  <c r="M69" i="5" s="1"/>
  <c r="N70" i="5" s="1"/>
  <c r="F60" i="5"/>
  <c r="E61" i="5" s="1"/>
  <c r="G104" i="4"/>
  <c r="F104" i="4" s="1"/>
  <c r="E105" i="4" s="1"/>
  <c r="C103" i="4"/>
  <c r="D104" i="4" s="1"/>
  <c r="AQ87" i="3"/>
  <c r="AR88" i="3" s="1"/>
  <c r="AT88" i="3"/>
  <c r="AS89" i="3" s="1"/>
  <c r="AU89" i="3" s="1"/>
  <c r="BD60" i="3"/>
  <c r="BC61" i="3" s="1"/>
  <c r="BE61" i="3" s="1"/>
  <c r="Z55" i="3"/>
  <c r="DM83" i="12" l="1"/>
  <c r="DL83" i="12" s="1"/>
  <c r="DK84" i="12" s="1"/>
  <c r="DH82" i="12"/>
  <c r="DI83" i="12" s="1"/>
  <c r="DH83" i="12" s="1"/>
  <c r="DI84" i="12" s="1"/>
  <c r="DV64" i="12"/>
  <c r="DU65" i="12" s="1"/>
  <c r="DW65" i="12" s="1"/>
  <c r="DR65" i="12" s="1"/>
  <c r="DS66" i="12" s="1"/>
  <c r="DC73" i="12"/>
  <c r="DB73" i="12" s="1"/>
  <c r="DA74" i="12" s="1"/>
  <c r="CX72" i="12"/>
  <c r="CY73" i="12" s="1"/>
  <c r="CX73" i="12" s="1"/>
  <c r="CY74" i="12" s="1"/>
  <c r="BD73" i="12"/>
  <c r="BC74" i="12" s="1"/>
  <c r="CS85" i="12"/>
  <c r="CN85" i="12" s="1"/>
  <c r="CO86" i="12" s="1"/>
  <c r="CD87" i="12"/>
  <c r="CE88" i="12" s="1"/>
  <c r="CI88" i="12"/>
  <c r="CH88" i="12" s="1"/>
  <c r="CG89" i="12" s="1"/>
  <c r="BE74" i="12"/>
  <c r="BD74" i="12" s="1"/>
  <c r="BC75" i="12" s="1"/>
  <c r="Q70" i="12"/>
  <c r="L70" i="12" s="1"/>
  <c r="M71" i="12" s="1"/>
  <c r="V79" i="12"/>
  <c r="W80" i="12" s="1"/>
  <c r="AK77" i="12"/>
  <c r="AJ77" i="12" s="1"/>
  <c r="AI78" i="12" s="1"/>
  <c r="AF76" i="12"/>
  <c r="AG77" i="12" s="1"/>
  <c r="BX80" i="12"/>
  <c r="BW81" i="12" s="1"/>
  <c r="BO81" i="12"/>
  <c r="BJ81" i="12" s="1"/>
  <c r="BK82" i="12" s="1"/>
  <c r="AT69" i="12"/>
  <c r="AS70" i="12" s="1"/>
  <c r="AA80" i="12"/>
  <c r="Z80" i="12" s="1"/>
  <c r="Y81" i="12" s="1"/>
  <c r="F86" i="12"/>
  <c r="E87" i="12" s="1"/>
  <c r="B64" i="11"/>
  <c r="C65" i="11" s="1"/>
  <c r="G65" i="11"/>
  <c r="F65" i="11" s="1"/>
  <c r="E66" i="11" s="1"/>
  <c r="P66" i="11"/>
  <c r="O67" i="11" s="1"/>
  <c r="T84" i="9"/>
  <c r="U85" i="9" s="1"/>
  <c r="AJ78" i="10"/>
  <c r="AE78" i="10" s="1"/>
  <c r="AF79" i="10" s="1"/>
  <c r="Y74" i="10"/>
  <c r="X75" i="10" s="1"/>
  <c r="K75" i="10"/>
  <c r="L76" i="10" s="1"/>
  <c r="F75" i="10"/>
  <c r="E75" i="10" s="1"/>
  <c r="D76" i="10" s="1"/>
  <c r="B74" i="10"/>
  <c r="C75" i="10" s="1"/>
  <c r="P76" i="10"/>
  <c r="O76" i="10" s="1"/>
  <c r="N77" i="10" s="1"/>
  <c r="K65" i="9"/>
  <c r="L66" i="9" s="1"/>
  <c r="O66" i="9"/>
  <c r="N66" i="9" s="1"/>
  <c r="M67" i="9" s="1"/>
  <c r="Y85" i="9"/>
  <c r="X85" i="9" s="1"/>
  <c r="W86" i="9" s="1"/>
  <c r="C100" i="9"/>
  <c r="B100" i="9" s="1"/>
  <c r="E100" i="9"/>
  <c r="D101" i="9" s="1"/>
  <c r="F101" i="9" s="1"/>
  <c r="M70" i="3"/>
  <c r="N71" i="3" s="1"/>
  <c r="G56" i="3"/>
  <c r="P70" i="3"/>
  <c r="O71" i="3" s="1"/>
  <c r="AJ61" i="3"/>
  <c r="AI62" i="3" s="1"/>
  <c r="AK62" i="3" s="1"/>
  <c r="C57" i="6"/>
  <c r="D58" i="6" s="1"/>
  <c r="P56" i="6"/>
  <c r="O57" i="6" s="1"/>
  <c r="Q57" i="6" s="1"/>
  <c r="BN60" i="3"/>
  <c r="BM61" i="3" s="1"/>
  <c r="BO61" i="3" s="1"/>
  <c r="Q94" i="4"/>
  <c r="P94" i="4" s="1"/>
  <c r="O95" i="4" s="1"/>
  <c r="M93" i="4"/>
  <c r="N94" i="4" s="1"/>
  <c r="P69" i="5"/>
  <c r="O70" i="5" s="1"/>
  <c r="G61" i="5"/>
  <c r="C61" i="5" s="1"/>
  <c r="D62" i="5" s="1"/>
  <c r="G105" i="4"/>
  <c r="F105" i="4" s="1"/>
  <c r="E106" i="4" s="1"/>
  <c r="C104" i="4"/>
  <c r="D105" i="4" s="1"/>
  <c r="AQ88" i="3"/>
  <c r="AR89" i="3" s="1"/>
  <c r="AT89" i="3"/>
  <c r="AS90" i="3" s="1"/>
  <c r="AU90" i="3" s="1"/>
  <c r="BA61" i="3"/>
  <c r="BB62" i="3" s="1"/>
  <c r="W55" i="3"/>
  <c r="X56" i="3" s="1"/>
  <c r="Y56" i="3"/>
  <c r="AA56" i="3" s="1"/>
  <c r="DM84" i="12" l="1"/>
  <c r="DL84" i="12" s="1"/>
  <c r="DK85" i="12" s="1"/>
  <c r="DH84" i="12"/>
  <c r="DI85" i="12" s="1"/>
  <c r="DV65" i="12"/>
  <c r="DU66" i="12" s="1"/>
  <c r="DC74" i="12"/>
  <c r="DB74" i="12" s="1"/>
  <c r="DA75" i="12" s="1"/>
  <c r="AF77" i="12"/>
  <c r="AG78" i="12" s="1"/>
  <c r="CR85" i="12"/>
  <c r="CQ86" i="12" s="1"/>
  <c r="CD88" i="12"/>
  <c r="CE89" i="12" s="1"/>
  <c r="CI89" i="12"/>
  <c r="CH89" i="12" s="1"/>
  <c r="CG90" i="12" s="1"/>
  <c r="BE75" i="12"/>
  <c r="BD75" i="12" s="1"/>
  <c r="BC76" i="12" s="1"/>
  <c r="AZ74" i="12"/>
  <c r="BA75" i="12" s="1"/>
  <c r="AZ75" i="12" s="1"/>
  <c r="BA76" i="12" s="1"/>
  <c r="P70" i="12"/>
  <c r="O71" i="12" s="1"/>
  <c r="BN81" i="12"/>
  <c r="BM82" i="12" s="1"/>
  <c r="BO82" i="12" s="1"/>
  <c r="BN82" i="12" s="1"/>
  <c r="BM83" i="12" s="1"/>
  <c r="V80" i="12"/>
  <c r="W81" i="12" s="1"/>
  <c r="AK78" i="12"/>
  <c r="BY81" i="12"/>
  <c r="BT81" i="12" s="1"/>
  <c r="BU82" i="12" s="1"/>
  <c r="AU70" i="12"/>
  <c r="AP70" i="12" s="1"/>
  <c r="AQ71" i="12" s="1"/>
  <c r="AA81" i="12"/>
  <c r="Z81" i="12" s="1"/>
  <c r="Y82" i="12" s="1"/>
  <c r="G87" i="12"/>
  <c r="B87" i="12" s="1"/>
  <c r="C88" i="12" s="1"/>
  <c r="B65" i="11"/>
  <c r="C66" i="11" s="1"/>
  <c r="G66" i="11"/>
  <c r="F66" i="11" s="1"/>
  <c r="E67" i="11" s="1"/>
  <c r="Q67" i="11"/>
  <c r="L67" i="11" s="1"/>
  <c r="M68" i="11" s="1"/>
  <c r="T85" i="9"/>
  <c r="U86" i="9" s="1"/>
  <c r="AI78" i="10"/>
  <c r="AH79" i="10" s="1"/>
  <c r="Z75" i="10"/>
  <c r="V76" i="10" s="1"/>
  <c r="U76" i="10" s="1"/>
  <c r="B75" i="10"/>
  <c r="C76" i="10" s="1"/>
  <c r="P77" i="10"/>
  <c r="O77" i="10" s="1"/>
  <c r="N78" i="10" s="1"/>
  <c r="K76" i="10"/>
  <c r="L77" i="10" s="1"/>
  <c r="K77" i="10" s="1"/>
  <c r="L78" i="10" s="1"/>
  <c r="F76" i="10"/>
  <c r="E76" i="10" s="1"/>
  <c r="D77" i="10" s="1"/>
  <c r="O67" i="9"/>
  <c r="N67" i="9" s="1"/>
  <c r="M68" i="9" s="1"/>
  <c r="K66" i="9"/>
  <c r="L67" i="9" s="1"/>
  <c r="Y86" i="9"/>
  <c r="X86" i="9" s="1"/>
  <c r="W87" i="9" s="1"/>
  <c r="C101" i="9"/>
  <c r="B101" i="9" s="1"/>
  <c r="E101" i="9"/>
  <c r="D102" i="9" s="1"/>
  <c r="F102" i="9" s="1"/>
  <c r="C56" i="3"/>
  <c r="D57" i="3" s="1"/>
  <c r="F56" i="3"/>
  <c r="E57" i="3" s="1"/>
  <c r="Q71" i="3"/>
  <c r="M71" i="3" s="1"/>
  <c r="AG62" i="3"/>
  <c r="AH63" i="3" s="1"/>
  <c r="AQ89" i="3"/>
  <c r="AR90" i="3" s="1"/>
  <c r="M57" i="6"/>
  <c r="N58" i="6" s="1"/>
  <c r="F57" i="6"/>
  <c r="E58" i="6" s="1"/>
  <c r="G58" i="6" s="1"/>
  <c r="BK61" i="3"/>
  <c r="BL62" i="3" s="1"/>
  <c r="Q95" i="4"/>
  <c r="P95" i="4" s="1"/>
  <c r="O96" i="4" s="1"/>
  <c r="M94" i="4"/>
  <c r="N95" i="4" s="1"/>
  <c r="Q70" i="5"/>
  <c r="M70" i="5" s="1"/>
  <c r="N71" i="5" s="1"/>
  <c r="F61" i="5"/>
  <c r="E62" i="5" s="1"/>
  <c r="G106" i="4"/>
  <c r="F106" i="4" s="1"/>
  <c r="E107" i="4" s="1"/>
  <c r="C105" i="4"/>
  <c r="D106" i="4" s="1"/>
  <c r="AT90" i="3"/>
  <c r="AS91" i="3" s="1"/>
  <c r="AU91" i="3" s="1"/>
  <c r="BD61" i="3"/>
  <c r="BC62" i="3" s="1"/>
  <c r="BE62" i="3" s="1"/>
  <c r="Z56" i="3"/>
  <c r="DM85" i="12" l="1"/>
  <c r="DL85" i="12" s="1"/>
  <c r="DK86" i="12" s="1"/>
  <c r="DW66" i="12"/>
  <c r="DR66" i="12" s="1"/>
  <c r="DS67" i="12" s="1"/>
  <c r="DC75" i="12"/>
  <c r="DB75" i="12" s="1"/>
  <c r="DA76" i="12" s="1"/>
  <c r="AF78" i="12"/>
  <c r="AG79" i="12" s="1"/>
  <c r="CX74" i="12"/>
  <c r="CY75" i="12" s="1"/>
  <c r="CX75" i="12" s="1"/>
  <c r="CY76" i="12" s="1"/>
  <c r="CS86" i="12"/>
  <c r="CN86" i="12" s="1"/>
  <c r="CO87" i="12" s="1"/>
  <c r="CD89" i="12"/>
  <c r="CE90" i="12" s="1"/>
  <c r="CI90" i="12"/>
  <c r="CH90" i="12" s="1"/>
  <c r="CG91" i="12" s="1"/>
  <c r="BE76" i="12"/>
  <c r="BD76" i="12" s="1"/>
  <c r="BC77" i="12" s="1"/>
  <c r="Q71" i="12"/>
  <c r="L71" i="12" s="1"/>
  <c r="M72" i="12" s="1"/>
  <c r="BJ82" i="12"/>
  <c r="BK83" i="12" s="1"/>
  <c r="V81" i="12"/>
  <c r="W82" i="12" s="1"/>
  <c r="AJ78" i="12"/>
  <c r="AI79" i="12" s="1"/>
  <c r="BX81" i="12"/>
  <c r="BW82" i="12" s="1"/>
  <c r="BO83" i="12"/>
  <c r="AT70" i="12"/>
  <c r="AS71" i="12" s="1"/>
  <c r="AA82" i="12"/>
  <c r="Z82" i="12" s="1"/>
  <c r="Y83" i="12" s="1"/>
  <c r="F87" i="12"/>
  <c r="E88" i="12" s="1"/>
  <c r="B66" i="11"/>
  <c r="C67" i="11" s="1"/>
  <c r="G67" i="11"/>
  <c r="F67" i="11" s="1"/>
  <c r="E68" i="11" s="1"/>
  <c r="P67" i="11"/>
  <c r="O68" i="11" s="1"/>
  <c r="T86" i="9"/>
  <c r="U87" i="9" s="1"/>
  <c r="AJ79" i="10"/>
  <c r="AE79" i="10" s="1"/>
  <c r="AF80" i="10" s="1"/>
  <c r="Y75" i="10"/>
  <c r="X76" i="10" s="1"/>
  <c r="Z76" i="10" s="1"/>
  <c r="F77" i="10"/>
  <c r="E77" i="10" s="1"/>
  <c r="D78" i="10" s="1"/>
  <c r="P78" i="10"/>
  <c r="O78" i="10" s="1"/>
  <c r="N79" i="10" s="1"/>
  <c r="B76" i="10"/>
  <c r="C77" i="10" s="1"/>
  <c r="K67" i="9"/>
  <c r="L68" i="9" s="1"/>
  <c r="O68" i="9"/>
  <c r="N68" i="9" s="1"/>
  <c r="M69" i="9" s="1"/>
  <c r="Y87" i="9"/>
  <c r="X87" i="9" s="1"/>
  <c r="W88" i="9" s="1"/>
  <c r="C102" i="9"/>
  <c r="B102" i="9" s="1"/>
  <c r="E102" i="9"/>
  <c r="D103" i="9" s="1"/>
  <c r="F103" i="9" s="1"/>
  <c r="N72" i="3"/>
  <c r="G57" i="3"/>
  <c r="P71" i="3"/>
  <c r="O72" i="3" s="1"/>
  <c r="AJ62" i="3"/>
  <c r="AI63" i="3" s="1"/>
  <c r="AK63" i="3" s="1"/>
  <c r="C58" i="6"/>
  <c r="D59" i="6" s="1"/>
  <c r="P57" i="6"/>
  <c r="O58" i="6" s="1"/>
  <c r="Q58" i="6" s="1"/>
  <c r="BN61" i="3"/>
  <c r="BM62" i="3" s="1"/>
  <c r="BO62" i="3" s="1"/>
  <c r="Q96" i="4"/>
  <c r="P96" i="4" s="1"/>
  <c r="O97" i="4" s="1"/>
  <c r="M95" i="4"/>
  <c r="N96" i="4" s="1"/>
  <c r="P70" i="5"/>
  <c r="O71" i="5" s="1"/>
  <c r="G62" i="5"/>
  <c r="C62" i="5" s="1"/>
  <c r="D63" i="5" s="1"/>
  <c r="G107" i="4"/>
  <c r="F107" i="4" s="1"/>
  <c r="E108" i="4" s="1"/>
  <c r="C106" i="4"/>
  <c r="D107" i="4" s="1"/>
  <c r="AQ90" i="3"/>
  <c r="AR91" i="3" s="1"/>
  <c r="AT91" i="3"/>
  <c r="AS92" i="3" s="1"/>
  <c r="AU92" i="3" s="1"/>
  <c r="BA62" i="3"/>
  <c r="BB63" i="3" s="1"/>
  <c r="W56" i="3"/>
  <c r="X57" i="3" s="1"/>
  <c r="Y57" i="3"/>
  <c r="AA57" i="3" s="1"/>
  <c r="DM86" i="12" l="1"/>
  <c r="DL86" i="12" s="1"/>
  <c r="DK87" i="12" s="1"/>
  <c r="DH85" i="12"/>
  <c r="DI86" i="12" s="1"/>
  <c r="DH86" i="12" s="1"/>
  <c r="DI87" i="12" s="1"/>
  <c r="DV66" i="12"/>
  <c r="DU67" i="12" s="1"/>
  <c r="DC76" i="12"/>
  <c r="DB76" i="12" s="1"/>
  <c r="DA77" i="12" s="1"/>
  <c r="AZ76" i="12"/>
  <c r="BA77" i="12" s="1"/>
  <c r="CR86" i="12"/>
  <c r="CQ87" i="12" s="1"/>
  <c r="CD90" i="12"/>
  <c r="CE91" i="12" s="1"/>
  <c r="CI91" i="12"/>
  <c r="CH91" i="12" s="1"/>
  <c r="CG92" i="12" s="1"/>
  <c r="BE77" i="12"/>
  <c r="BD77" i="12" s="1"/>
  <c r="BC78" i="12" s="1"/>
  <c r="P71" i="12"/>
  <c r="O72" i="12" s="1"/>
  <c r="BJ83" i="12"/>
  <c r="BK84" i="12" s="1"/>
  <c r="V82" i="12"/>
  <c r="W83" i="12" s="1"/>
  <c r="AK79" i="12"/>
  <c r="AF79" i="12" s="1"/>
  <c r="AG80" i="12" s="1"/>
  <c r="BY82" i="12"/>
  <c r="BT82" i="12" s="1"/>
  <c r="BU83" i="12" s="1"/>
  <c r="BN83" i="12"/>
  <c r="BM84" i="12" s="1"/>
  <c r="AU71" i="12"/>
  <c r="AP71" i="12" s="1"/>
  <c r="AQ72" i="12" s="1"/>
  <c r="AA83" i="12"/>
  <c r="Z83" i="12" s="1"/>
  <c r="Y84" i="12" s="1"/>
  <c r="G88" i="12"/>
  <c r="B88" i="12" s="1"/>
  <c r="C89" i="12" s="1"/>
  <c r="B67" i="11"/>
  <c r="C68" i="11" s="1"/>
  <c r="G68" i="11"/>
  <c r="F68" i="11" s="1"/>
  <c r="E69" i="11" s="1"/>
  <c r="Q68" i="11"/>
  <c r="L68" i="11" s="1"/>
  <c r="M69" i="11" s="1"/>
  <c r="T87" i="9"/>
  <c r="AI79" i="10"/>
  <c r="AH80" i="10" s="1"/>
  <c r="Y76" i="10"/>
  <c r="X77" i="10" s="1"/>
  <c r="V77" i="10"/>
  <c r="U77" i="10" s="1"/>
  <c r="Z77" i="10"/>
  <c r="Y77" i="10" s="1"/>
  <c r="X78" i="10" s="1"/>
  <c r="B77" i="10"/>
  <c r="C78" i="10" s="1"/>
  <c r="P79" i="10"/>
  <c r="O79" i="10" s="1"/>
  <c r="N80" i="10" s="1"/>
  <c r="F78" i="10"/>
  <c r="E78" i="10" s="1"/>
  <c r="D79" i="10" s="1"/>
  <c r="K78" i="10"/>
  <c r="L79" i="10" s="1"/>
  <c r="O69" i="9"/>
  <c r="N69" i="9" s="1"/>
  <c r="M70" i="9" s="1"/>
  <c r="K68" i="9"/>
  <c r="L69" i="9" s="1"/>
  <c r="U88" i="9"/>
  <c r="Y88" i="9"/>
  <c r="X88" i="9" s="1"/>
  <c r="W89" i="9" s="1"/>
  <c r="C103" i="9"/>
  <c r="B103" i="9" s="1"/>
  <c r="E103" i="9"/>
  <c r="D104" i="9" s="1"/>
  <c r="F104" i="9" s="1"/>
  <c r="C57" i="3"/>
  <c r="D58" i="3" s="1"/>
  <c r="F57" i="3"/>
  <c r="E58" i="3" s="1"/>
  <c r="Q72" i="3"/>
  <c r="AG63" i="3"/>
  <c r="AH64" i="3" s="1"/>
  <c r="M58" i="6"/>
  <c r="N59" i="6" s="1"/>
  <c r="F58" i="6"/>
  <c r="E59" i="6" s="1"/>
  <c r="G59" i="6" s="1"/>
  <c r="BK62" i="3"/>
  <c r="BL63" i="3" s="1"/>
  <c r="Q97" i="4"/>
  <c r="P97" i="4" s="1"/>
  <c r="O98" i="4" s="1"/>
  <c r="M96" i="4"/>
  <c r="N97" i="4" s="1"/>
  <c r="Q71" i="5"/>
  <c r="M71" i="5" s="1"/>
  <c r="N72" i="5" s="1"/>
  <c r="F62" i="5"/>
  <c r="E63" i="5" s="1"/>
  <c r="G108" i="4"/>
  <c r="F108" i="4" s="1"/>
  <c r="E109" i="4" s="1"/>
  <c r="C107" i="4"/>
  <c r="D108" i="4" s="1"/>
  <c r="AT92" i="3"/>
  <c r="AS93" i="3" s="1"/>
  <c r="AU93" i="3" s="1"/>
  <c r="AQ91" i="3"/>
  <c r="AR92" i="3" s="1"/>
  <c r="BD62" i="3"/>
  <c r="BC63" i="3" s="1"/>
  <c r="BE63" i="3" s="1"/>
  <c r="Z57" i="3"/>
  <c r="DM87" i="12" l="1"/>
  <c r="DL87" i="12" s="1"/>
  <c r="DK88" i="12" s="1"/>
  <c r="DH87" i="12"/>
  <c r="DI88" i="12" s="1"/>
  <c r="DW67" i="12"/>
  <c r="DR67" i="12" s="1"/>
  <c r="DS68" i="12" s="1"/>
  <c r="DC77" i="12"/>
  <c r="DB77" i="12" s="1"/>
  <c r="DA78" i="12" s="1"/>
  <c r="CX76" i="12"/>
  <c r="CY77" i="12" s="1"/>
  <c r="CS87" i="12"/>
  <c r="CN87" i="12" s="1"/>
  <c r="CO88" i="12" s="1"/>
  <c r="CD91" i="12"/>
  <c r="CE92" i="12" s="1"/>
  <c r="CI92" i="12"/>
  <c r="CH92" i="12" s="1"/>
  <c r="CG93" i="12" s="1"/>
  <c r="BE78" i="12"/>
  <c r="BD78" i="12" s="1"/>
  <c r="BC79" i="12" s="1"/>
  <c r="AZ77" i="12"/>
  <c r="BA78" i="12" s="1"/>
  <c r="AZ78" i="12" s="1"/>
  <c r="BA79" i="12" s="1"/>
  <c r="Q72" i="12"/>
  <c r="L72" i="12" s="1"/>
  <c r="M73" i="12" s="1"/>
  <c r="V83" i="12"/>
  <c r="W84" i="12" s="1"/>
  <c r="AT71" i="12"/>
  <c r="AS72" i="12" s="1"/>
  <c r="AU72" i="12" s="1"/>
  <c r="AT72" i="12" s="1"/>
  <c r="AS73" i="12" s="1"/>
  <c r="AJ79" i="12"/>
  <c r="AI80" i="12" s="1"/>
  <c r="BX82" i="12"/>
  <c r="BW83" i="12" s="1"/>
  <c r="BO84" i="12"/>
  <c r="BJ84" i="12" s="1"/>
  <c r="BK85" i="12" s="1"/>
  <c r="AA84" i="12"/>
  <c r="Z84" i="12" s="1"/>
  <c r="Y85" i="12" s="1"/>
  <c r="F88" i="12"/>
  <c r="E89" i="12" s="1"/>
  <c r="B68" i="11"/>
  <c r="C69" i="11" s="1"/>
  <c r="G69" i="11"/>
  <c r="F69" i="11" s="1"/>
  <c r="E70" i="11" s="1"/>
  <c r="P68" i="11"/>
  <c r="O69" i="11" s="1"/>
  <c r="T88" i="9"/>
  <c r="U89" i="9" s="1"/>
  <c r="AJ80" i="10"/>
  <c r="AE80" i="10" s="1"/>
  <c r="AF81" i="10" s="1"/>
  <c r="K79" i="10"/>
  <c r="L80" i="10" s="1"/>
  <c r="Z78" i="10"/>
  <c r="Y78" i="10" s="1"/>
  <c r="X79" i="10" s="1"/>
  <c r="V78" i="10"/>
  <c r="F79" i="10"/>
  <c r="E79" i="10" s="1"/>
  <c r="D80" i="10" s="1"/>
  <c r="P80" i="10"/>
  <c r="O80" i="10" s="1"/>
  <c r="N81" i="10" s="1"/>
  <c r="B78" i="10"/>
  <c r="C79" i="10" s="1"/>
  <c r="K69" i="9"/>
  <c r="L70" i="9" s="1"/>
  <c r="O70" i="9"/>
  <c r="N70" i="9" s="1"/>
  <c r="M71" i="9" s="1"/>
  <c r="Y89" i="9"/>
  <c r="X89" i="9" s="1"/>
  <c r="W90" i="9" s="1"/>
  <c r="C104" i="9"/>
  <c r="B104" i="9" s="1"/>
  <c r="E104" i="9"/>
  <c r="D105" i="9" s="1"/>
  <c r="F105" i="9" s="1"/>
  <c r="M72" i="3"/>
  <c r="N73" i="3" s="1"/>
  <c r="G58" i="3"/>
  <c r="P72" i="3"/>
  <c r="O73" i="3" s="1"/>
  <c r="AJ63" i="3"/>
  <c r="AI64" i="3" s="1"/>
  <c r="AK64" i="3" s="1"/>
  <c r="C59" i="6"/>
  <c r="D60" i="6" s="1"/>
  <c r="P58" i="6"/>
  <c r="O59" i="6" s="1"/>
  <c r="Q59" i="6" s="1"/>
  <c r="BN62" i="3"/>
  <c r="BM63" i="3" s="1"/>
  <c r="BO63" i="3" s="1"/>
  <c r="Q98" i="4"/>
  <c r="P98" i="4" s="1"/>
  <c r="O99" i="4" s="1"/>
  <c r="M97" i="4"/>
  <c r="N98" i="4" s="1"/>
  <c r="P71" i="5"/>
  <c r="O72" i="5" s="1"/>
  <c r="G63" i="5"/>
  <c r="C63" i="5" s="1"/>
  <c r="D64" i="5" s="1"/>
  <c r="G109" i="4"/>
  <c r="F109" i="4" s="1"/>
  <c r="E110" i="4" s="1"/>
  <c r="C108" i="4"/>
  <c r="D109" i="4" s="1"/>
  <c r="AQ92" i="3"/>
  <c r="AR93" i="3" s="1"/>
  <c r="AT93" i="3"/>
  <c r="AS94" i="3" s="1"/>
  <c r="AU94" i="3" s="1"/>
  <c r="BA63" i="3"/>
  <c r="BB64" i="3" s="1"/>
  <c r="W57" i="3"/>
  <c r="X58" i="3" s="1"/>
  <c r="Y58" i="3"/>
  <c r="AA58" i="3" s="1"/>
  <c r="DM88" i="12" l="1"/>
  <c r="DL88" i="12" s="1"/>
  <c r="DK89" i="12" s="1"/>
  <c r="DH88" i="12"/>
  <c r="DI89" i="12" s="1"/>
  <c r="CX77" i="12"/>
  <c r="CY78" i="12" s="1"/>
  <c r="DV67" i="12"/>
  <c r="DU68" i="12" s="1"/>
  <c r="DC78" i="12"/>
  <c r="DB78" i="12" s="1"/>
  <c r="DA79" i="12" s="1"/>
  <c r="CR87" i="12"/>
  <c r="CQ88" i="12" s="1"/>
  <c r="CD92" i="12"/>
  <c r="CE93" i="12" s="1"/>
  <c r="CI93" i="12"/>
  <c r="CH93" i="12" s="1"/>
  <c r="CG94" i="12" s="1"/>
  <c r="BE79" i="12"/>
  <c r="BD79" i="12" s="1"/>
  <c r="BC80" i="12" s="1"/>
  <c r="P72" i="12"/>
  <c r="O73" i="12" s="1"/>
  <c r="BN84" i="12"/>
  <c r="BM85" i="12" s="1"/>
  <c r="BO85" i="12" s="1"/>
  <c r="BN85" i="12" s="1"/>
  <c r="BM86" i="12" s="1"/>
  <c r="V84" i="12"/>
  <c r="W85" i="12" s="1"/>
  <c r="AK80" i="12"/>
  <c r="AF80" i="12" s="1"/>
  <c r="AG81" i="12" s="1"/>
  <c r="BY83" i="12"/>
  <c r="BT83" i="12" s="1"/>
  <c r="BU84" i="12" s="1"/>
  <c r="AU73" i="12"/>
  <c r="AT73" i="12" s="1"/>
  <c r="AS74" i="12" s="1"/>
  <c r="AP72" i="12"/>
  <c r="AQ73" i="12" s="1"/>
  <c r="AA85" i="12"/>
  <c r="Z85" i="12" s="1"/>
  <c r="Y86" i="12" s="1"/>
  <c r="G89" i="12"/>
  <c r="B89" i="12" s="1"/>
  <c r="C90" i="12" s="1"/>
  <c r="B69" i="11"/>
  <c r="C70" i="11" s="1"/>
  <c r="G70" i="11"/>
  <c r="F70" i="11" s="1"/>
  <c r="E71" i="11" s="1"/>
  <c r="Q69" i="11"/>
  <c r="L69" i="11" s="1"/>
  <c r="M70" i="11" s="1"/>
  <c r="T89" i="9"/>
  <c r="U90" i="9" s="1"/>
  <c r="U78" i="10"/>
  <c r="V79" i="10" s="1"/>
  <c r="U79" i="10" s="1"/>
  <c r="AI80" i="10"/>
  <c r="AH81" i="10" s="1"/>
  <c r="Z79" i="10"/>
  <c r="Y79" i="10" s="1"/>
  <c r="X80" i="10" s="1"/>
  <c r="B79" i="10"/>
  <c r="C80" i="10" s="1"/>
  <c r="P81" i="10"/>
  <c r="O81" i="10" s="1"/>
  <c r="N82" i="10" s="1"/>
  <c r="F80" i="10"/>
  <c r="E80" i="10" s="1"/>
  <c r="D81" i="10" s="1"/>
  <c r="K80" i="10"/>
  <c r="L81" i="10" s="1"/>
  <c r="K81" i="10" s="1"/>
  <c r="L82" i="10" s="1"/>
  <c r="O71" i="9"/>
  <c r="N71" i="9" s="1"/>
  <c r="M72" i="9" s="1"/>
  <c r="K70" i="9"/>
  <c r="L71" i="9" s="1"/>
  <c r="Y90" i="9"/>
  <c r="X90" i="9" s="1"/>
  <c r="W91" i="9" s="1"/>
  <c r="C105" i="9"/>
  <c r="B105" i="9" s="1"/>
  <c r="E105" i="9"/>
  <c r="D106" i="9" s="1"/>
  <c r="F106" i="9" s="1"/>
  <c r="C58" i="3"/>
  <c r="D59" i="3" s="1"/>
  <c r="F58" i="3"/>
  <c r="E59" i="3" s="1"/>
  <c r="Q73" i="3"/>
  <c r="AG64" i="3"/>
  <c r="AH65" i="3" s="1"/>
  <c r="M59" i="6"/>
  <c r="N60" i="6" s="1"/>
  <c r="F59" i="6"/>
  <c r="E60" i="6" s="1"/>
  <c r="G60" i="6" s="1"/>
  <c r="BK63" i="3"/>
  <c r="BL64" i="3" s="1"/>
  <c r="M98" i="4"/>
  <c r="N99" i="4" s="1"/>
  <c r="Q99" i="4"/>
  <c r="P99" i="4" s="1"/>
  <c r="O100" i="4" s="1"/>
  <c r="Q72" i="5"/>
  <c r="M72" i="5" s="1"/>
  <c r="N73" i="5" s="1"/>
  <c r="C109" i="4"/>
  <c r="D110" i="4" s="1"/>
  <c r="F63" i="5"/>
  <c r="E64" i="5" s="1"/>
  <c r="G110" i="4"/>
  <c r="F110" i="4" s="1"/>
  <c r="E111" i="4" s="1"/>
  <c r="AT94" i="3"/>
  <c r="AS95" i="3" s="1"/>
  <c r="AU95" i="3" s="1"/>
  <c r="AQ93" i="3"/>
  <c r="AR94" i="3" s="1"/>
  <c r="BD63" i="3"/>
  <c r="BC64" i="3" s="1"/>
  <c r="BE64" i="3" s="1"/>
  <c r="Z58" i="3"/>
  <c r="DM89" i="12" l="1"/>
  <c r="DL89" i="12"/>
  <c r="DK90" i="12" s="1"/>
  <c r="DH89" i="12"/>
  <c r="DI90" i="12" s="1"/>
  <c r="DW68" i="12"/>
  <c r="DR68" i="12" s="1"/>
  <c r="DS69" i="12" s="1"/>
  <c r="DC79" i="12"/>
  <c r="DB79" i="12" s="1"/>
  <c r="DA80" i="12" s="1"/>
  <c r="CX78" i="12"/>
  <c r="CY79" i="12" s="1"/>
  <c r="AZ79" i="12"/>
  <c r="BA80" i="12" s="1"/>
  <c r="CS88" i="12"/>
  <c r="CN88" i="12" s="1"/>
  <c r="CO89" i="12" s="1"/>
  <c r="CD93" i="12"/>
  <c r="CE94" i="12" s="1"/>
  <c r="CI94" i="12"/>
  <c r="CH94" i="12" s="1"/>
  <c r="CG95" i="12" s="1"/>
  <c r="BE80" i="12"/>
  <c r="BD80" i="12" s="1"/>
  <c r="BC81" i="12" s="1"/>
  <c r="Q73" i="12"/>
  <c r="L73" i="12" s="1"/>
  <c r="M74" i="12" s="1"/>
  <c r="V85" i="12"/>
  <c r="W86" i="12" s="1"/>
  <c r="BJ85" i="12"/>
  <c r="BK86" i="12" s="1"/>
  <c r="AP73" i="12"/>
  <c r="AQ74" i="12" s="1"/>
  <c r="AJ80" i="12"/>
  <c r="AI81" i="12" s="1"/>
  <c r="BX83" i="12"/>
  <c r="BW84" i="12" s="1"/>
  <c r="BO86" i="12"/>
  <c r="AU74" i="12"/>
  <c r="AT74" i="12" s="1"/>
  <c r="AS75" i="12" s="1"/>
  <c r="AA86" i="12"/>
  <c r="F89" i="12"/>
  <c r="E90" i="12" s="1"/>
  <c r="P69" i="11"/>
  <c r="O70" i="11" s="1"/>
  <c r="B70" i="11"/>
  <c r="C71" i="11" s="1"/>
  <c r="Q70" i="11"/>
  <c r="P70" i="11" s="1"/>
  <c r="O71" i="11" s="1"/>
  <c r="G71" i="11"/>
  <c r="T90" i="9"/>
  <c r="U91" i="9" s="1"/>
  <c r="AJ81" i="10"/>
  <c r="AE81" i="10" s="1"/>
  <c r="AF82" i="10" s="1"/>
  <c r="Z80" i="10"/>
  <c r="Y80" i="10" s="1"/>
  <c r="X81" i="10" s="1"/>
  <c r="V80" i="10"/>
  <c r="U80" i="10" s="1"/>
  <c r="B80" i="10"/>
  <c r="C81" i="10" s="1"/>
  <c r="F81" i="10"/>
  <c r="E81" i="10" s="1"/>
  <c r="D82" i="10" s="1"/>
  <c r="P82" i="10"/>
  <c r="O82" i="10" s="1"/>
  <c r="N83" i="10" s="1"/>
  <c r="K71" i="9"/>
  <c r="L72" i="9" s="1"/>
  <c r="O72" i="9"/>
  <c r="N72" i="9" s="1"/>
  <c r="M73" i="9" s="1"/>
  <c r="Y91" i="9"/>
  <c r="X91" i="9" s="1"/>
  <c r="W92" i="9" s="1"/>
  <c r="C106" i="9"/>
  <c r="B106" i="9" s="1"/>
  <c r="E106" i="9"/>
  <c r="D107" i="9" s="1"/>
  <c r="F107" i="9" s="1"/>
  <c r="M73" i="3"/>
  <c r="N74" i="3" s="1"/>
  <c r="G59" i="3"/>
  <c r="P73" i="3"/>
  <c r="O74" i="3" s="1"/>
  <c r="AJ64" i="3"/>
  <c r="AI65" i="3" s="1"/>
  <c r="AK65" i="3" s="1"/>
  <c r="C60" i="6"/>
  <c r="D61" i="6" s="1"/>
  <c r="P59" i="6"/>
  <c r="O60" i="6" s="1"/>
  <c r="Q60" i="6" s="1"/>
  <c r="BN63" i="3"/>
  <c r="BM64" i="3" s="1"/>
  <c r="BO64" i="3" s="1"/>
  <c r="Q100" i="4"/>
  <c r="P100" i="4" s="1"/>
  <c r="O101" i="4" s="1"/>
  <c r="M99" i="4"/>
  <c r="N100" i="4" s="1"/>
  <c r="P72" i="5"/>
  <c r="O73" i="5" s="1"/>
  <c r="G64" i="5"/>
  <c r="C64" i="5" s="1"/>
  <c r="D65" i="5" s="1"/>
  <c r="G111" i="4"/>
  <c r="F111" i="4" s="1"/>
  <c r="E112" i="4" s="1"/>
  <c r="C110" i="4"/>
  <c r="D111" i="4" s="1"/>
  <c r="AQ94" i="3"/>
  <c r="AR95" i="3" s="1"/>
  <c r="AT95" i="3"/>
  <c r="AS96" i="3" s="1"/>
  <c r="AU96" i="3" s="1"/>
  <c r="BA64" i="3"/>
  <c r="BB65" i="3" s="1"/>
  <c r="W58" i="3"/>
  <c r="X59" i="3" s="1"/>
  <c r="Y59" i="3"/>
  <c r="AA59" i="3" s="1"/>
  <c r="DM90" i="12" l="1"/>
  <c r="DH90" i="12" s="1"/>
  <c r="DI91" i="12" s="1"/>
  <c r="DV68" i="12"/>
  <c r="DU69" i="12" s="1"/>
  <c r="DC80" i="12"/>
  <c r="DB80" i="12" s="1"/>
  <c r="DA81" i="12" s="1"/>
  <c r="CX79" i="12"/>
  <c r="CY80" i="12" s="1"/>
  <c r="CX80" i="12" s="1"/>
  <c r="CY81" i="12" s="1"/>
  <c r="AZ80" i="12"/>
  <c r="BA81" i="12" s="1"/>
  <c r="CR88" i="12"/>
  <c r="CQ89" i="12" s="1"/>
  <c r="CD94" i="12"/>
  <c r="CE95" i="12" s="1"/>
  <c r="CI95" i="12"/>
  <c r="CH95" i="12" s="1"/>
  <c r="CG96" i="12" s="1"/>
  <c r="BE81" i="12"/>
  <c r="BD81" i="12" s="1"/>
  <c r="BC82" i="12" s="1"/>
  <c r="V86" i="12"/>
  <c r="W87" i="12" s="1"/>
  <c r="P73" i="12"/>
  <c r="O74" i="12" s="1"/>
  <c r="BJ86" i="12"/>
  <c r="BK87" i="12" s="1"/>
  <c r="Z86" i="12"/>
  <c r="Y87" i="12" s="1"/>
  <c r="AA87" i="12" s="1"/>
  <c r="AP74" i="12"/>
  <c r="AQ75" i="12" s="1"/>
  <c r="BN86" i="12"/>
  <c r="BM87" i="12" s="1"/>
  <c r="BO87" i="12" s="1"/>
  <c r="AK81" i="12"/>
  <c r="AF81" i="12" s="1"/>
  <c r="AG82" i="12" s="1"/>
  <c r="BY84" i="12"/>
  <c r="BT84" i="12" s="1"/>
  <c r="BU85" i="12" s="1"/>
  <c r="AU75" i="12"/>
  <c r="AT75" i="12" s="1"/>
  <c r="AS76" i="12" s="1"/>
  <c r="G90" i="12"/>
  <c r="B90" i="12" s="1"/>
  <c r="C91" i="12" s="1"/>
  <c r="B71" i="11"/>
  <c r="C72" i="11" s="1"/>
  <c r="Q71" i="11"/>
  <c r="P71" i="11" s="1"/>
  <c r="O72" i="11" s="1"/>
  <c r="L70" i="11"/>
  <c r="M71" i="11" s="1"/>
  <c r="L71" i="11" s="1"/>
  <c r="M72" i="11" s="1"/>
  <c r="F71" i="11"/>
  <c r="E72" i="11" s="1"/>
  <c r="T91" i="9"/>
  <c r="U92" i="9" s="1"/>
  <c r="AI81" i="10"/>
  <c r="AH82" i="10" s="1"/>
  <c r="V81" i="10"/>
  <c r="U81" i="10" s="1"/>
  <c r="Z81" i="10"/>
  <c r="Y81" i="10" s="1"/>
  <c r="X82" i="10" s="1"/>
  <c r="B81" i="10"/>
  <c r="C82" i="10" s="1"/>
  <c r="K82" i="10"/>
  <c r="L83" i="10" s="1"/>
  <c r="P83" i="10"/>
  <c r="O83" i="10" s="1"/>
  <c r="N84" i="10" s="1"/>
  <c r="F82" i="10"/>
  <c r="E82" i="10" s="1"/>
  <c r="D83" i="10" s="1"/>
  <c r="O73" i="9"/>
  <c r="N73" i="9" s="1"/>
  <c r="M74" i="9" s="1"/>
  <c r="K72" i="9"/>
  <c r="L73" i="9" s="1"/>
  <c r="Y92" i="9"/>
  <c r="X92" i="9" s="1"/>
  <c r="W93" i="9" s="1"/>
  <c r="C107" i="9"/>
  <c r="B107" i="9" s="1"/>
  <c r="E107" i="9"/>
  <c r="D108" i="9" s="1"/>
  <c r="F108" i="9" s="1"/>
  <c r="C59" i="3"/>
  <c r="D60" i="3" s="1"/>
  <c r="F59" i="3"/>
  <c r="E60" i="3" s="1"/>
  <c r="Q74" i="3"/>
  <c r="AG65" i="3"/>
  <c r="AH66" i="3" s="1"/>
  <c r="BN64" i="3"/>
  <c r="BM65" i="3" s="1"/>
  <c r="BO65" i="3" s="1"/>
  <c r="M60" i="6"/>
  <c r="N61" i="6" s="1"/>
  <c r="F60" i="6"/>
  <c r="E61" i="6" s="1"/>
  <c r="G61" i="6" s="1"/>
  <c r="Q101" i="4"/>
  <c r="P101" i="4" s="1"/>
  <c r="O102" i="4" s="1"/>
  <c r="M100" i="4"/>
  <c r="N101" i="4" s="1"/>
  <c r="Q73" i="5"/>
  <c r="M73" i="5" s="1"/>
  <c r="N74" i="5" s="1"/>
  <c r="G112" i="4"/>
  <c r="F112" i="4" s="1"/>
  <c r="E113" i="4" s="1"/>
  <c r="F64" i="5"/>
  <c r="E65" i="5" s="1"/>
  <c r="C111" i="4"/>
  <c r="D112" i="4" s="1"/>
  <c r="AQ95" i="3"/>
  <c r="AR96" i="3" s="1"/>
  <c r="AT96" i="3"/>
  <c r="AS97" i="3" s="1"/>
  <c r="AU97" i="3" s="1"/>
  <c r="BD64" i="3"/>
  <c r="BC65" i="3" s="1"/>
  <c r="BE65" i="3" s="1"/>
  <c r="DL90" i="12" l="1"/>
  <c r="DK91" i="12" s="1"/>
  <c r="DW69" i="12"/>
  <c r="DR69" i="12" s="1"/>
  <c r="DS70" i="12" s="1"/>
  <c r="DC81" i="12"/>
  <c r="DB81" i="12" s="1"/>
  <c r="DA82" i="12" s="1"/>
  <c r="CS89" i="12"/>
  <c r="CN89" i="12" s="1"/>
  <c r="CO90" i="12" s="1"/>
  <c r="CD95" i="12"/>
  <c r="CE96" i="12" s="1"/>
  <c r="CI96" i="12"/>
  <c r="CH96" i="12" s="1"/>
  <c r="CG97" i="12" s="1"/>
  <c r="BE82" i="12"/>
  <c r="BD82" i="12" s="1"/>
  <c r="BC83" i="12" s="1"/>
  <c r="V87" i="12"/>
  <c r="W88" i="12" s="1"/>
  <c r="AZ81" i="12"/>
  <c r="BA82" i="12" s="1"/>
  <c r="Q74" i="12"/>
  <c r="L74" i="12" s="1"/>
  <c r="M75" i="12" s="1"/>
  <c r="BJ87" i="12"/>
  <c r="BK88" i="12" s="1"/>
  <c r="AJ81" i="12"/>
  <c r="AI82" i="12" s="1"/>
  <c r="AP75" i="12"/>
  <c r="AQ76" i="12" s="1"/>
  <c r="Z87" i="12"/>
  <c r="Y88" i="12" s="1"/>
  <c r="AA88" i="12" s="1"/>
  <c r="AK82" i="12"/>
  <c r="AJ82" i="12" s="1"/>
  <c r="AI83" i="12" s="1"/>
  <c r="BX84" i="12"/>
  <c r="BW85" i="12" s="1"/>
  <c r="BN87" i="12"/>
  <c r="BM88" i="12" s="1"/>
  <c r="AU76" i="12"/>
  <c r="AT76" i="12" s="1"/>
  <c r="AS77" i="12" s="1"/>
  <c r="F90" i="12"/>
  <c r="E91" i="12" s="1"/>
  <c r="Q72" i="11"/>
  <c r="P72" i="11" s="1"/>
  <c r="O73" i="11" s="1"/>
  <c r="G72" i="11"/>
  <c r="T92" i="9"/>
  <c r="U93" i="9" s="1"/>
  <c r="AJ82" i="10"/>
  <c r="AE82" i="10" s="1"/>
  <c r="AF83" i="10" s="1"/>
  <c r="Z82" i="10"/>
  <c r="Y82" i="10" s="1"/>
  <c r="X83" i="10" s="1"/>
  <c r="V82" i="10"/>
  <c r="U82" i="10" s="1"/>
  <c r="B82" i="10"/>
  <c r="C83" i="10" s="1"/>
  <c r="K83" i="10"/>
  <c r="L84" i="10" s="1"/>
  <c r="F83" i="10"/>
  <c r="E83" i="10" s="1"/>
  <c r="D84" i="10" s="1"/>
  <c r="P84" i="10"/>
  <c r="O84" i="10" s="1"/>
  <c r="N85" i="10" s="1"/>
  <c r="K73" i="9"/>
  <c r="L74" i="9" s="1"/>
  <c r="O74" i="9"/>
  <c r="N74" i="9" s="1"/>
  <c r="M75" i="9" s="1"/>
  <c r="Y93" i="9"/>
  <c r="X93" i="9" s="1"/>
  <c r="W94" i="9" s="1"/>
  <c r="C108" i="9"/>
  <c r="B108" i="9" s="1"/>
  <c r="E108" i="9"/>
  <c r="D109" i="9" s="1"/>
  <c r="F109" i="9" s="1"/>
  <c r="M74" i="3"/>
  <c r="N75" i="3" s="1"/>
  <c r="G60" i="3"/>
  <c r="P74" i="3"/>
  <c r="O75" i="3" s="1"/>
  <c r="AJ65" i="3"/>
  <c r="AI66" i="3" s="1"/>
  <c r="AK66" i="3" s="1"/>
  <c r="BN65" i="3"/>
  <c r="BM66" i="3" s="1"/>
  <c r="BO66" i="3" s="1"/>
  <c r="BK64" i="3"/>
  <c r="BL65" i="3" s="1"/>
  <c r="BK65" i="3" s="1"/>
  <c r="BL66" i="3" s="1"/>
  <c r="C61" i="6"/>
  <c r="D62" i="6" s="1"/>
  <c r="P60" i="6"/>
  <c r="O61" i="6" s="1"/>
  <c r="Q61" i="6" s="1"/>
  <c r="Q102" i="4"/>
  <c r="P102" i="4" s="1"/>
  <c r="O103" i="4" s="1"/>
  <c r="M101" i="4"/>
  <c r="N102" i="4" s="1"/>
  <c r="P73" i="5"/>
  <c r="O74" i="5" s="1"/>
  <c r="G113" i="4"/>
  <c r="F113" i="4" s="1"/>
  <c r="E114" i="4" s="1"/>
  <c r="C112" i="4"/>
  <c r="D113" i="4" s="1"/>
  <c r="G65" i="5"/>
  <c r="C65" i="5" s="1"/>
  <c r="D66" i="5" s="1"/>
  <c r="AQ96" i="3"/>
  <c r="AR97" i="3" s="1"/>
  <c r="AT97" i="3"/>
  <c r="AS98" i="3" s="1"/>
  <c r="AU98" i="3" s="1"/>
  <c r="BA65" i="3"/>
  <c r="BB66" i="3" s="1"/>
  <c r="W59" i="3"/>
  <c r="X60" i="3" s="1"/>
  <c r="Z59" i="3"/>
  <c r="Y60" i="3" s="1"/>
  <c r="AA60" i="3" s="1"/>
  <c r="DM91" i="12" l="1"/>
  <c r="DH91" i="12" s="1"/>
  <c r="DI92" i="12" s="1"/>
  <c r="AZ82" i="12"/>
  <c r="BA83" i="12" s="1"/>
  <c r="DV69" i="12"/>
  <c r="DU70" i="12" s="1"/>
  <c r="DC82" i="12"/>
  <c r="DB82" i="12" s="1"/>
  <c r="DA83" i="12" s="1"/>
  <c r="CX81" i="12"/>
  <c r="CY82" i="12" s="1"/>
  <c r="AF82" i="12"/>
  <c r="AG83" i="12" s="1"/>
  <c r="CR89" i="12"/>
  <c r="CQ90" i="12" s="1"/>
  <c r="CD96" i="12"/>
  <c r="CE97" i="12" s="1"/>
  <c r="CI97" i="12"/>
  <c r="CH97" i="12" s="1"/>
  <c r="CG98" i="12" s="1"/>
  <c r="BE83" i="12"/>
  <c r="BD83" i="12" s="1"/>
  <c r="BC84" i="12" s="1"/>
  <c r="V88" i="12"/>
  <c r="W89" i="12" s="1"/>
  <c r="P74" i="12"/>
  <c r="O75" i="12" s="1"/>
  <c r="AP76" i="12"/>
  <c r="AQ77" i="12" s="1"/>
  <c r="AK83" i="12"/>
  <c r="BY85" i="12"/>
  <c r="BT85" i="12" s="1"/>
  <c r="BU86" i="12" s="1"/>
  <c r="BO88" i="12"/>
  <c r="BJ88" i="12" s="1"/>
  <c r="BK89" i="12" s="1"/>
  <c r="AU77" i="12"/>
  <c r="Z88" i="12"/>
  <c r="Y89" i="12" s="1"/>
  <c r="G91" i="12"/>
  <c r="B91" i="12" s="1"/>
  <c r="C92" i="12" s="1"/>
  <c r="L72" i="11"/>
  <c r="M73" i="11" s="1"/>
  <c r="B72" i="11"/>
  <c r="C73" i="11" s="1"/>
  <c r="Q73" i="11"/>
  <c r="P73" i="11" s="1"/>
  <c r="O74" i="11" s="1"/>
  <c r="F72" i="11"/>
  <c r="E73" i="11" s="1"/>
  <c r="T93" i="9"/>
  <c r="U94" i="9" s="1"/>
  <c r="AI82" i="10"/>
  <c r="AH83" i="10" s="1"/>
  <c r="V83" i="10"/>
  <c r="U83" i="10" s="1"/>
  <c r="Z83" i="10"/>
  <c r="B83" i="10"/>
  <c r="C84" i="10" s="1"/>
  <c r="P85" i="10"/>
  <c r="O85" i="10" s="1"/>
  <c r="N86" i="10" s="1"/>
  <c r="F84" i="10"/>
  <c r="E84" i="10" s="1"/>
  <c r="D85" i="10" s="1"/>
  <c r="K84" i="10"/>
  <c r="L85" i="10" s="1"/>
  <c r="K85" i="10" s="1"/>
  <c r="L86" i="10" s="1"/>
  <c r="O75" i="9"/>
  <c r="N75" i="9" s="1"/>
  <c r="M76" i="9" s="1"/>
  <c r="K74" i="9"/>
  <c r="L75" i="9" s="1"/>
  <c r="Y94" i="9"/>
  <c r="X94" i="9" s="1"/>
  <c r="W95" i="9" s="1"/>
  <c r="C109" i="9"/>
  <c r="B109" i="9" s="1"/>
  <c r="E109" i="9"/>
  <c r="D110" i="9" s="1"/>
  <c r="F110" i="9" s="1"/>
  <c r="C60" i="3"/>
  <c r="D61" i="3" s="1"/>
  <c r="F60" i="3"/>
  <c r="E61" i="3" s="1"/>
  <c r="Q75" i="3"/>
  <c r="AG66" i="3"/>
  <c r="AH67" i="3" s="1"/>
  <c r="BN66" i="3"/>
  <c r="BM67" i="3" s="1"/>
  <c r="BO67" i="3" s="1"/>
  <c r="M61" i="6"/>
  <c r="N62" i="6" s="1"/>
  <c r="F61" i="6"/>
  <c r="E62" i="6" s="1"/>
  <c r="G62" i="6" s="1"/>
  <c r="Q103" i="4"/>
  <c r="P103" i="4" s="1"/>
  <c r="O104" i="4" s="1"/>
  <c r="M102" i="4"/>
  <c r="N103" i="4" s="1"/>
  <c r="Q74" i="5"/>
  <c r="M74" i="5" s="1"/>
  <c r="N75" i="5" s="1"/>
  <c r="G114" i="4"/>
  <c r="C113" i="4"/>
  <c r="D114" i="4" s="1"/>
  <c r="F65" i="5"/>
  <c r="E66" i="5" s="1"/>
  <c r="AQ97" i="3"/>
  <c r="AR98" i="3" s="1"/>
  <c r="AT98" i="3"/>
  <c r="AS99" i="3" s="1"/>
  <c r="AU99" i="3" s="1"/>
  <c r="BD65" i="3"/>
  <c r="BC66" i="3" s="1"/>
  <c r="BE66" i="3" s="1"/>
  <c r="Z60" i="3"/>
  <c r="DL91" i="12" l="1"/>
  <c r="DK92" i="12" s="1"/>
  <c r="CX82" i="12"/>
  <c r="CY83" i="12" s="1"/>
  <c r="AF83" i="12"/>
  <c r="AG84" i="12" s="1"/>
  <c r="DW70" i="12"/>
  <c r="DR70" i="12" s="1"/>
  <c r="DS71" i="12" s="1"/>
  <c r="DC83" i="12"/>
  <c r="DB83" i="12" s="1"/>
  <c r="DA84" i="12" s="1"/>
  <c r="CS90" i="12"/>
  <c r="CN90" i="12" s="1"/>
  <c r="CO91" i="12" s="1"/>
  <c r="CD97" i="12"/>
  <c r="CE98" i="12" s="1"/>
  <c r="CI98" i="12"/>
  <c r="CH98" i="12" s="1"/>
  <c r="CG99" i="12" s="1"/>
  <c r="BE84" i="12"/>
  <c r="BD84" i="12" s="1"/>
  <c r="BC85" i="12" s="1"/>
  <c r="AZ83" i="12"/>
  <c r="BA84" i="12" s="1"/>
  <c r="AP77" i="12"/>
  <c r="AQ78" i="12" s="1"/>
  <c r="Q75" i="12"/>
  <c r="L75" i="12" s="1"/>
  <c r="M76" i="12" s="1"/>
  <c r="AT77" i="12"/>
  <c r="AS78" i="12" s="1"/>
  <c r="AU78" i="12" s="1"/>
  <c r="AJ83" i="12"/>
  <c r="AI84" i="12" s="1"/>
  <c r="BX85" i="12"/>
  <c r="BW86" i="12" s="1"/>
  <c r="BN88" i="12"/>
  <c r="BM89" i="12" s="1"/>
  <c r="AA89" i="12"/>
  <c r="V89" i="12" s="1"/>
  <c r="W90" i="12" s="1"/>
  <c r="F91" i="12"/>
  <c r="E92" i="12" s="1"/>
  <c r="L73" i="11"/>
  <c r="M74" i="11" s="1"/>
  <c r="L74" i="11" s="1"/>
  <c r="M75" i="11" s="1"/>
  <c r="Q74" i="11"/>
  <c r="P74" i="11" s="1"/>
  <c r="O75" i="11" s="1"/>
  <c r="G73" i="11"/>
  <c r="T94" i="9"/>
  <c r="U95" i="9" s="1"/>
  <c r="AJ83" i="10"/>
  <c r="AE83" i="10" s="1"/>
  <c r="AF84" i="10" s="1"/>
  <c r="V84" i="10"/>
  <c r="U84" i="10" s="1"/>
  <c r="Y83" i="10"/>
  <c r="X84" i="10" s="1"/>
  <c r="B84" i="10"/>
  <c r="C85" i="10" s="1"/>
  <c r="P86" i="10"/>
  <c r="O86" i="10" s="1"/>
  <c r="N87" i="10" s="1"/>
  <c r="F85" i="10"/>
  <c r="E85" i="10" s="1"/>
  <c r="D86" i="10" s="1"/>
  <c r="K75" i="9"/>
  <c r="L76" i="9" s="1"/>
  <c r="O76" i="9"/>
  <c r="N76" i="9" s="1"/>
  <c r="M77" i="9" s="1"/>
  <c r="Y95" i="9"/>
  <c r="X95" i="9" s="1"/>
  <c r="W96" i="9" s="1"/>
  <c r="E110" i="9"/>
  <c r="D111" i="9" s="1"/>
  <c r="F111" i="9" s="1"/>
  <c r="C110" i="9"/>
  <c r="B110" i="9" s="1"/>
  <c r="M75" i="3"/>
  <c r="N76" i="3" s="1"/>
  <c r="G61" i="3"/>
  <c r="P75" i="3"/>
  <c r="O76" i="3" s="1"/>
  <c r="AJ66" i="3"/>
  <c r="AI67" i="3" s="1"/>
  <c r="AK67" i="3" s="1"/>
  <c r="BN67" i="3"/>
  <c r="BM68" i="3" s="1"/>
  <c r="BO68" i="3" s="1"/>
  <c r="BK66" i="3"/>
  <c r="BL67" i="3" s="1"/>
  <c r="BK67" i="3" s="1"/>
  <c r="BL68" i="3" s="1"/>
  <c r="C62" i="6"/>
  <c r="D63" i="6" s="1"/>
  <c r="P61" i="6"/>
  <c r="O62" i="6" s="1"/>
  <c r="Q62" i="6" s="1"/>
  <c r="Q104" i="4"/>
  <c r="P104" i="4" s="1"/>
  <c r="O105" i="4" s="1"/>
  <c r="M103" i="4"/>
  <c r="N104" i="4" s="1"/>
  <c r="P74" i="5"/>
  <c r="O75" i="5" s="1"/>
  <c r="C114" i="4"/>
  <c r="D115" i="4" s="1"/>
  <c r="F114" i="4"/>
  <c r="E115" i="4" s="1"/>
  <c r="G66" i="5"/>
  <c r="C66" i="5" s="1"/>
  <c r="D67" i="5" s="1"/>
  <c r="AQ98" i="3"/>
  <c r="AR99" i="3" s="1"/>
  <c r="AT99" i="3"/>
  <c r="AS100" i="3" s="1"/>
  <c r="AU100" i="3" s="1"/>
  <c r="BA66" i="3"/>
  <c r="BB67" i="3" s="1"/>
  <c r="W60" i="3"/>
  <c r="X61" i="3" s="1"/>
  <c r="Y61" i="3"/>
  <c r="AA61" i="3" s="1"/>
  <c r="DM92" i="12" l="1"/>
  <c r="DH92" i="12" s="1"/>
  <c r="DI93" i="12" s="1"/>
  <c r="DV70" i="12"/>
  <c r="DU71" i="12" s="1"/>
  <c r="DC84" i="12"/>
  <c r="DB84" i="12" s="1"/>
  <c r="DA85" i="12" s="1"/>
  <c r="CX83" i="12"/>
  <c r="CY84" i="12" s="1"/>
  <c r="CX84" i="12" s="1"/>
  <c r="CY85" i="12" s="1"/>
  <c r="AZ84" i="12"/>
  <c r="BA85" i="12" s="1"/>
  <c r="CR90" i="12"/>
  <c r="CQ91" i="12" s="1"/>
  <c r="CD98" i="12"/>
  <c r="CE99" i="12" s="1"/>
  <c r="CI99" i="12"/>
  <c r="CH99" i="12" s="1"/>
  <c r="CG100" i="12" s="1"/>
  <c r="BE85" i="12"/>
  <c r="BD85" i="12" s="1"/>
  <c r="BC86" i="12" s="1"/>
  <c r="AP78" i="12"/>
  <c r="AQ79" i="12" s="1"/>
  <c r="P75" i="12"/>
  <c r="O76" i="12" s="1"/>
  <c r="Q76" i="12" s="1"/>
  <c r="AK84" i="12"/>
  <c r="AF84" i="12" s="1"/>
  <c r="AG85" i="12" s="1"/>
  <c r="BY86" i="12"/>
  <c r="BT86" i="12" s="1"/>
  <c r="BU87" i="12" s="1"/>
  <c r="BO89" i="12"/>
  <c r="BJ89" i="12" s="1"/>
  <c r="BK90" i="12" s="1"/>
  <c r="AT78" i="12"/>
  <c r="AS79" i="12" s="1"/>
  <c r="Z89" i="12"/>
  <c r="Y90" i="12" s="1"/>
  <c r="G92" i="12"/>
  <c r="B92" i="12" s="1"/>
  <c r="C93" i="12" s="1"/>
  <c r="B73" i="11"/>
  <c r="C74" i="11" s="1"/>
  <c r="Q75" i="11"/>
  <c r="P75" i="11" s="1"/>
  <c r="O76" i="11" s="1"/>
  <c r="L75" i="11"/>
  <c r="M76" i="11" s="1"/>
  <c r="F73" i="11"/>
  <c r="E74" i="11" s="1"/>
  <c r="T95" i="9"/>
  <c r="U96" i="9" s="1"/>
  <c r="AI83" i="10"/>
  <c r="AH84" i="10" s="1"/>
  <c r="Z84" i="10"/>
  <c r="V85" i="10" s="1"/>
  <c r="U85" i="10" s="1"/>
  <c r="K86" i="10"/>
  <c r="L87" i="10" s="1"/>
  <c r="F86" i="10"/>
  <c r="E86" i="10" s="1"/>
  <c r="D87" i="10" s="1"/>
  <c r="B85" i="10"/>
  <c r="C86" i="10" s="1"/>
  <c r="P87" i="10"/>
  <c r="O77" i="9"/>
  <c r="N77" i="9" s="1"/>
  <c r="M78" i="9" s="1"/>
  <c r="K76" i="9"/>
  <c r="L77" i="9" s="1"/>
  <c r="Y96" i="9"/>
  <c r="X96" i="9" s="1"/>
  <c r="W97" i="9" s="1"/>
  <c r="C111" i="9"/>
  <c r="B111" i="9" s="1"/>
  <c r="E111" i="9"/>
  <c r="D112" i="9" s="1"/>
  <c r="F112" i="9" s="1"/>
  <c r="C61" i="3"/>
  <c r="D62" i="3" s="1"/>
  <c r="F61" i="3"/>
  <c r="E62" i="3" s="1"/>
  <c r="Q76" i="3"/>
  <c r="AG67" i="3"/>
  <c r="AH68" i="3" s="1"/>
  <c r="BN68" i="3"/>
  <c r="BM69" i="3" s="1"/>
  <c r="BO69" i="3" s="1"/>
  <c r="M62" i="6"/>
  <c r="N63" i="6" s="1"/>
  <c r="F62" i="6"/>
  <c r="E63" i="6" s="1"/>
  <c r="G63" i="6" s="1"/>
  <c r="AQ99" i="3"/>
  <c r="AR100" i="3" s="1"/>
  <c r="Q105" i="4"/>
  <c r="P105" i="4" s="1"/>
  <c r="O106" i="4" s="1"/>
  <c r="M104" i="4"/>
  <c r="N105" i="4" s="1"/>
  <c r="Q75" i="5"/>
  <c r="M75" i="5" s="1"/>
  <c r="N76" i="5" s="1"/>
  <c r="G115" i="4"/>
  <c r="C115" i="4" s="1"/>
  <c r="D116" i="4" s="1"/>
  <c r="F66" i="5"/>
  <c r="E67" i="5" s="1"/>
  <c r="AT100" i="3"/>
  <c r="AS101" i="3" s="1"/>
  <c r="AU101" i="3" s="1"/>
  <c r="BD66" i="3"/>
  <c r="BC67" i="3" s="1"/>
  <c r="BE67" i="3" s="1"/>
  <c r="Z61" i="3"/>
  <c r="DL92" i="12" l="1"/>
  <c r="DK93" i="12" s="1"/>
  <c r="DW71" i="12"/>
  <c r="DR71" i="12" s="1"/>
  <c r="DS72" i="12" s="1"/>
  <c r="DC85" i="12"/>
  <c r="DB85" i="12" s="1"/>
  <c r="DA86" i="12" s="1"/>
  <c r="P76" i="12"/>
  <c r="O77" i="12" s="1"/>
  <c r="Q77" i="12" s="1"/>
  <c r="P77" i="12" s="1"/>
  <c r="O78" i="12" s="1"/>
  <c r="L76" i="12"/>
  <c r="M77" i="12" s="1"/>
  <c r="AZ85" i="12"/>
  <c r="BA86" i="12" s="1"/>
  <c r="CS91" i="12"/>
  <c r="CN91" i="12" s="1"/>
  <c r="CO92" i="12" s="1"/>
  <c r="CD99" i="12"/>
  <c r="CE100" i="12" s="1"/>
  <c r="CI100" i="12"/>
  <c r="CH100" i="12" s="1"/>
  <c r="CG101" i="12" s="1"/>
  <c r="BE86" i="12"/>
  <c r="BD86" i="12" s="1"/>
  <c r="BC87" i="12" s="1"/>
  <c r="AJ84" i="12"/>
  <c r="AI85" i="12" s="1"/>
  <c r="BX86" i="12"/>
  <c r="BW87" i="12" s="1"/>
  <c r="BN89" i="12"/>
  <c r="BM90" i="12" s="1"/>
  <c r="AU79" i="12"/>
  <c r="AP79" i="12" s="1"/>
  <c r="AQ80" i="12" s="1"/>
  <c r="AA90" i="12"/>
  <c r="V90" i="12" s="1"/>
  <c r="W91" i="12" s="1"/>
  <c r="F92" i="12"/>
  <c r="E93" i="12" s="1"/>
  <c r="Q76" i="11"/>
  <c r="L76" i="11" s="1"/>
  <c r="M77" i="11" s="1"/>
  <c r="G74" i="11"/>
  <c r="T96" i="9"/>
  <c r="U97" i="9" s="1"/>
  <c r="AJ84" i="10"/>
  <c r="AE84" i="10" s="1"/>
  <c r="AF85" i="10" s="1"/>
  <c r="Y84" i="10"/>
  <c r="X85" i="10" s="1"/>
  <c r="K87" i="10"/>
  <c r="L88" i="10" s="1"/>
  <c r="B86" i="10"/>
  <c r="C87" i="10" s="1"/>
  <c r="O87" i="10"/>
  <c r="N88" i="10" s="1"/>
  <c r="F87" i="10"/>
  <c r="K77" i="9"/>
  <c r="L78" i="9" s="1"/>
  <c r="O78" i="9"/>
  <c r="N78" i="9" s="1"/>
  <c r="M79" i="9" s="1"/>
  <c r="Y97" i="9"/>
  <c r="X97" i="9" s="1"/>
  <c r="W98" i="9" s="1"/>
  <c r="E112" i="9"/>
  <c r="D113" i="9" s="1"/>
  <c r="F113" i="9" s="1"/>
  <c r="C112" i="9"/>
  <c r="B112" i="9" s="1"/>
  <c r="M76" i="3"/>
  <c r="N77" i="3" s="1"/>
  <c r="G62" i="3"/>
  <c r="P76" i="3"/>
  <c r="O77" i="3" s="1"/>
  <c r="AJ67" i="3"/>
  <c r="AI68" i="3" s="1"/>
  <c r="AK68" i="3" s="1"/>
  <c r="BN69" i="3"/>
  <c r="BM70" i="3" s="1"/>
  <c r="BO70" i="3" s="1"/>
  <c r="BK68" i="3"/>
  <c r="BL69" i="3" s="1"/>
  <c r="BK69" i="3" s="1"/>
  <c r="BL70" i="3" s="1"/>
  <c r="C63" i="6"/>
  <c r="D64" i="6" s="1"/>
  <c r="P62" i="6"/>
  <c r="O63" i="6" s="1"/>
  <c r="Q63" i="6" s="1"/>
  <c r="Q106" i="4"/>
  <c r="P106" i="4" s="1"/>
  <c r="O107" i="4" s="1"/>
  <c r="M105" i="4"/>
  <c r="N106" i="4" s="1"/>
  <c r="P75" i="5"/>
  <c r="O76" i="5" s="1"/>
  <c r="F115" i="4"/>
  <c r="E116" i="4" s="1"/>
  <c r="G67" i="5"/>
  <c r="C67" i="5" s="1"/>
  <c r="D68" i="5" s="1"/>
  <c r="AQ100" i="3"/>
  <c r="AR101" i="3" s="1"/>
  <c r="AQ101" i="3" s="1"/>
  <c r="AR102" i="3" s="1"/>
  <c r="BA67" i="3"/>
  <c r="BB68" i="3" s="1"/>
  <c r="AT101" i="3"/>
  <c r="AS102" i="3" s="1"/>
  <c r="AU102" i="3" s="1"/>
  <c r="W61" i="3"/>
  <c r="X62" i="3" s="1"/>
  <c r="Y62" i="3"/>
  <c r="AA62" i="3" s="1"/>
  <c r="DM93" i="12" l="1"/>
  <c r="DH93" i="12" s="1"/>
  <c r="DI94" i="12" s="1"/>
  <c r="DV71" i="12"/>
  <c r="DU72" i="12" s="1"/>
  <c r="AZ86" i="12"/>
  <c r="BA87" i="12" s="1"/>
  <c r="DC86" i="12"/>
  <c r="DB86" i="12" s="1"/>
  <c r="DA87" i="12" s="1"/>
  <c r="CX85" i="12"/>
  <c r="CY86" i="12" s="1"/>
  <c r="CX86" i="12" s="1"/>
  <c r="CY87" i="12" s="1"/>
  <c r="CR91" i="12"/>
  <c r="CQ92" i="12" s="1"/>
  <c r="CD100" i="12"/>
  <c r="CE101" i="12" s="1"/>
  <c r="CI101" i="12"/>
  <c r="CH101" i="12" s="1"/>
  <c r="CG102" i="12" s="1"/>
  <c r="BE87" i="12"/>
  <c r="BD87" i="12" s="1"/>
  <c r="BC88" i="12" s="1"/>
  <c r="L77" i="12"/>
  <c r="M78" i="12" s="1"/>
  <c r="Q78" i="12"/>
  <c r="P78" i="12" s="1"/>
  <c r="O79" i="12" s="1"/>
  <c r="AK85" i="12"/>
  <c r="AF85" i="12" s="1"/>
  <c r="AG86" i="12" s="1"/>
  <c r="BY87" i="12"/>
  <c r="BT87" i="12" s="1"/>
  <c r="BU88" i="12" s="1"/>
  <c r="BO90" i="12"/>
  <c r="BJ90" i="12" s="1"/>
  <c r="BK91" i="12" s="1"/>
  <c r="AT79" i="12"/>
  <c r="AS80" i="12" s="1"/>
  <c r="Z90" i="12"/>
  <c r="Y91" i="12" s="1"/>
  <c r="G93" i="12"/>
  <c r="B93" i="12" s="1"/>
  <c r="C94" i="12" s="1"/>
  <c r="P76" i="11"/>
  <c r="O77" i="11" s="1"/>
  <c r="B74" i="11"/>
  <c r="C75" i="11" s="1"/>
  <c r="F74" i="11"/>
  <c r="E75" i="11" s="1"/>
  <c r="Q77" i="11"/>
  <c r="L77" i="11" s="1"/>
  <c r="M78" i="11" s="1"/>
  <c r="T97" i="9"/>
  <c r="AI84" i="10"/>
  <c r="AH85" i="10" s="1"/>
  <c r="Z85" i="10"/>
  <c r="V86" i="10" s="1"/>
  <c r="U86" i="10" s="1"/>
  <c r="B87" i="10"/>
  <c r="C88" i="10" s="1"/>
  <c r="E87" i="10"/>
  <c r="D88" i="10" s="1"/>
  <c r="P88" i="10"/>
  <c r="K88" i="10" s="1"/>
  <c r="L89" i="10" s="1"/>
  <c r="K78" i="9"/>
  <c r="L79" i="9" s="1"/>
  <c r="O79" i="9"/>
  <c r="N79" i="9" s="1"/>
  <c r="M80" i="9" s="1"/>
  <c r="U98" i="9"/>
  <c r="Y98" i="9"/>
  <c r="X98" i="9" s="1"/>
  <c r="W99" i="9" s="1"/>
  <c r="C113" i="9"/>
  <c r="B113" i="9" s="1"/>
  <c r="E113" i="9"/>
  <c r="D114" i="9" s="1"/>
  <c r="F114" i="9" s="1"/>
  <c r="C62" i="3"/>
  <c r="D63" i="3" s="1"/>
  <c r="F62" i="3"/>
  <c r="E63" i="3" s="1"/>
  <c r="Q77" i="3"/>
  <c r="AG68" i="3"/>
  <c r="AH69" i="3" s="1"/>
  <c r="BN70" i="3"/>
  <c r="BM71" i="3" s="1"/>
  <c r="BO71" i="3" s="1"/>
  <c r="M63" i="6"/>
  <c r="N64" i="6" s="1"/>
  <c r="F63" i="6"/>
  <c r="E64" i="6" s="1"/>
  <c r="G64" i="6" s="1"/>
  <c r="M106" i="4"/>
  <c r="N107" i="4" s="1"/>
  <c r="Q107" i="4"/>
  <c r="P107" i="4" s="1"/>
  <c r="O108" i="4" s="1"/>
  <c r="Q76" i="5"/>
  <c r="M76" i="5" s="1"/>
  <c r="N77" i="5" s="1"/>
  <c r="G116" i="4"/>
  <c r="C116" i="4" s="1"/>
  <c r="D117" i="4" s="1"/>
  <c r="F67" i="5"/>
  <c r="E68" i="5" s="1"/>
  <c r="BD67" i="3"/>
  <c r="BC68" i="3" s="1"/>
  <c r="BE68" i="3" s="1"/>
  <c r="Z62" i="3"/>
  <c r="DL93" i="12" l="1"/>
  <c r="DK94" i="12" s="1"/>
  <c r="DW72" i="12"/>
  <c r="DR72" i="12" s="1"/>
  <c r="DS73" i="12" s="1"/>
  <c r="DC87" i="12"/>
  <c r="DB87" i="12" s="1"/>
  <c r="DA88" i="12" s="1"/>
  <c r="CS92" i="12"/>
  <c r="CN92" i="12" s="1"/>
  <c r="CO93" i="12" s="1"/>
  <c r="CD101" i="12"/>
  <c r="CE102" i="12" s="1"/>
  <c r="CI102" i="12"/>
  <c r="BE88" i="12"/>
  <c r="BD88" i="12" s="1"/>
  <c r="BC89" i="12" s="1"/>
  <c r="AZ87" i="12"/>
  <c r="BA88" i="12" s="1"/>
  <c r="Q79" i="12"/>
  <c r="P79" i="12" s="1"/>
  <c r="O80" i="12" s="1"/>
  <c r="L78" i="12"/>
  <c r="M79" i="12" s="1"/>
  <c r="AJ85" i="12"/>
  <c r="AI86" i="12" s="1"/>
  <c r="AK86" i="12" s="1"/>
  <c r="AJ86" i="12" s="1"/>
  <c r="AI87" i="12" s="1"/>
  <c r="BN90" i="12"/>
  <c r="BM91" i="12" s="1"/>
  <c r="BO91" i="12" s="1"/>
  <c r="BN91" i="12" s="1"/>
  <c r="BM92" i="12" s="1"/>
  <c r="BX87" i="12"/>
  <c r="BW88" i="12" s="1"/>
  <c r="AU80" i="12"/>
  <c r="AP80" i="12" s="1"/>
  <c r="AQ81" i="12" s="1"/>
  <c r="AA91" i="12"/>
  <c r="V91" i="12" s="1"/>
  <c r="W92" i="12" s="1"/>
  <c r="F93" i="12"/>
  <c r="E94" i="12" s="1"/>
  <c r="P77" i="11"/>
  <c r="O78" i="11" s="1"/>
  <c r="G75" i="11"/>
  <c r="T98" i="9"/>
  <c r="AJ85" i="10"/>
  <c r="AE85" i="10" s="1"/>
  <c r="AF86" i="10" s="1"/>
  <c r="Y85" i="10"/>
  <c r="X86" i="10" s="1"/>
  <c r="O88" i="10"/>
  <c r="N89" i="10" s="1"/>
  <c r="F88" i="10"/>
  <c r="B88" i="10" s="1"/>
  <c r="C89" i="10" s="1"/>
  <c r="K79" i="9"/>
  <c r="L80" i="9" s="1"/>
  <c r="O80" i="9"/>
  <c r="N80" i="9" s="1"/>
  <c r="M81" i="9" s="1"/>
  <c r="Y99" i="9"/>
  <c r="X99" i="9" s="1"/>
  <c r="W100" i="9" s="1"/>
  <c r="U99" i="9"/>
  <c r="C114" i="9"/>
  <c r="B114" i="9" s="1"/>
  <c r="E114" i="9"/>
  <c r="D115" i="9" s="1"/>
  <c r="F115" i="9" s="1"/>
  <c r="M77" i="3"/>
  <c r="N78" i="3" s="1"/>
  <c r="G63" i="3"/>
  <c r="P77" i="3"/>
  <c r="O78" i="3" s="1"/>
  <c r="AJ68" i="3"/>
  <c r="AI69" i="3" s="1"/>
  <c r="AK69" i="3" s="1"/>
  <c r="BN71" i="3"/>
  <c r="BM72" i="3" s="1"/>
  <c r="BO72" i="3" s="1"/>
  <c r="BK70" i="3"/>
  <c r="BL71" i="3" s="1"/>
  <c r="BK71" i="3" s="1"/>
  <c r="BL72" i="3" s="1"/>
  <c r="C64" i="6"/>
  <c r="D65" i="6" s="1"/>
  <c r="P63" i="6"/>
  <c r="O64" i="6" s="1"/>
  <c r="Q64" i="6" s="1"/>
  <c r="Q108" i="4"/>
  <c r="P108" i="4" s="1"/>
  <c r="O109" i="4" s="1"/>
  <c r="M107" i="4"/>
  <c r="N108" i="4" s="1"/>
  <c r="P76" i="5"/>
  <c r="O77" i="5" s="1"/>
  <c r="F116" i="4"/>
  <c r="E117" i="4" s="1"/>
  <c r="G117" i="4" s="1"/>
  <c r="C117" i="4" s="1"/>
  <c r="D118" i="4" s="1"/>
  <c r="G68" i="5"/>
  <c r="C68" i="5" s="1"/>
  <c r="D69" i="5" s="1"/>
  <c r="BA68" i="3"/>
  <c r="BB69" i="3" s="1"/>
  <c r="AQ102" i="3"/>
  <c r="AR103" i="3" s="1"/>
  <c r="AT102" i="3"/>
  <c r="AS103" i="3" s="1"/>
  <c r="AU103" i="3" s="1"/>
  <c r="W62" i="3"/>
  <c r="X63" i="3" s="1"/>
  <c r="Y63" i="3"/>
  <c r="AA63" i="3" s="1"/>
  <c r="DM94" i="12" l="1"/>
  <c r="DH94" i="12" s="1"/>
  <c r="DI95" i="12" s="1"/>
  <c r="DV72" i="12"/>
  <c r="DU73" i="12" s="1"/>
  <c r="DC88" i="12"/>
  <c r="DB88" i="12" s="1"/>
  <c r="DA89" i="12" s="1"/>
  <c r="CX87" i="12"/>
  <c r="CY88" i="12" s="1"/>
  <c r="AZ88" i="12"/>
  <c r="BA89" i="12" s="1"/>
  <c r="CR92" i="12"/>
  <c r="CQ93" i="12" s="1"/>
  <c r="CD102" i="12"/>
  <c r="CE103" i="12" s="1"/>
  <c r="CH102" i="12"/>
  <c r="CG103" i="12" s="1"/>
  <c r="CI103" i="12" s="1"/>
  <c r="BE89" i="12"/>
  <c r="BD89" i="12" s="1"/>
  <c r="BC90" i="12" s="1"/>
  <c r="L79" i="12"/>
  <c r="M80" i="12" s="1"/>
  <c r="Q80" i="12"/>
  <c r="AF86" i="12"/>
  <c r="AG87" i="12" s="1"/>
  <c r="AK87" i="12"/>
  <c r="BY88" i="12"/>
  <c r="BT88" i="12" s="1"/>
  <c r="BU89" i="12" s="1"/>
  <c r="BO92" i="12"/>
  <c r="BN92" i="12" s="1"/>
  <c r="BM93" i="12" s="1"/>
  <c r="BJ91" i="12"/>
  <c r="BK92" i="12" s="1"/>
  <c r="AT80" i="12"/>
  <c r="AS81" i="12" s="1"/>
  <c r="Z91" i="12"/>
  <c r="Y92" i="12" s="1"/>
  <c r="G94" i="12"/>
  <c r="B94" i="12" s="1"/>
  <c r="C95" i="12" s="1"/>
  <c r="B75" i="11"/>
  <c r="C76" i="11" s="1"/>
  <c r="Q78" i="11"/>
  <c r="L78" i="11" s="1"/>
  <c r="M79" i="11" s="1"/>
  <c r="F75" i="11"/>
  <c r="E76" i="11" s="1"/>
  <c r="T99" i="9"/>
  <c r="U100" i="9" s="1"/>
  <c r="AI85" i="10"/>
  <c r="AH86" i="10" s="1"/>
  <c r="Z86" i="10"/>
  <c r="V87" i="10" s="1"/>
  <c r="U87" i="10" s="1"/>
  <c r="E88" i="10"/>
  <c r="D89" i="10" s="1"/>
  <c r="F89" i="10" s="1"/>
  <c r="E89" i="10" s="1"/>
  <c r="D90" i="10" s="1"/>
  <c r="P89" i="10"/>
  <c r="K89" i="10" s="1"/>
  <c r="L90" i="10" s="1"/>
  <c r="O81" i="9"/>
  <c r="N81" i="9" s="1"/>
  <c r="M82" i="9" s="1"/>
  <c r="K80" i="9"/>
  <c r="L81" i="9" s="1"/>
  <c r="Y100" i="9"/>
  <c r="X100" i="9" s="1"/>
  <c r="W101" i="9" s="1"/>
  <c r="E115" i="9"/>
  <c r="D116" i="9" s="1"/>
  <c r="F116" i="9" s="1"/>
  <c r="C115" i="9"/>
  <c r="B115" i="9" s="1"/>
  <c r="C63" i="3"/>
  <c r="D64" i="3" s="1"/>
  <c r="F63" i="3"/>
  <c r="E64" i="3" s="1"/>
  <c r="Q78" i="3"/>
  <c r="AG69" i="3"/>
  <c r="AH70" i="3" s="1"/>
  <c r="BN72" i="3"/>
  <c r="BM73" i="3" s="1"/>
  <c r="BO73" i="3" s="1"/>
  <c r="M64" i="6"/>
  <c r="N65" i="6" s="1"/>
  <c r="F64" i="6"/>
  <c r="E65" i="6" s="1"/>
  <c r="G65" i="6" s="1"/>
  <c r="BK72" i="3"/>
  <c r="BL73" i="3" s="1"/>
  <c r="Q109" i="4"/>
  <c r="P109" i="4" s="1"/>
  <c r="O110" i="4" s="1"/>
  <c r="M108" i="4"/>
  <c r="N109" i="4" s="1"/>
  <c r="Q77" i="5"/>
  <c r="M77" i="5" s="1"/>
  <c r="N78" i="5" s="1"/>
  <c r="F117" i="4"/>
  <c r="E118" i="4" s="1"/>
  <c r="F68" i="5"/>
  <c r="E69" i="5" s="1"/>
  <c r="BD68" i="3"/>
  <c r="BC69" i="3" s="1"/>
  <c r="BE69" i="3" s="1"/>
  <c r="Z63" i="3"/>
  <c r="DL94" i="12" l="1"/>
  <c r="DK95" i="12" s="1"/>
  <c r="DW73" i="12"/>
  <c r="DR73" i="12" s="1"/>
  <c r="DS74" i="12" s="1"/>
  <c r="CX88" i="12"/>
  <c r="CY89" i="12" s="1"/>
  <c r="DC89" i="12"/>
  <c r="DB89" i="12" s="1"/>
  <c r="DA90" i="12" s="1"/>
  <c r="BJ92" i="12"/>
  <c r="BK93" i="12" s="1"/>
  <c r="CS93" i="12"/>
  <c r="CN93" i="12" s="1"/>
  <c r="CO94" i="12" s="1"/>
  <c r="CD103" i="12"/>
  <c r="CE104" i="12" s="1"/>
  <c r="CH103" i="12"/>
  <c r="CG104" i="12" s="1"/>
  <c r="BE90" i="12"/>
  <c r="BD90" i="12" s="1"/>
  <c r="BC91" i="12" s="1"/>
  <c r="L80" i="12"/>
  <c r="M81" i="12" s="1"/>
  <c r="AZ89" i="12"/>
  <c r="BA90" i="12" s="1"/>
  <c r="AF87" i="12"/>
  <c r="AG88" i="12" s="1"/>
  <c r="P80" i="12"/>
  <c r="O81" i="12" s="1"/>
  <c r="AJ87" i="12"/>
  <c r="AI88" i="12" s="1"/>
  <c r="BX88" i="12"/>
  <c r="BW89" i="12" s="1"/>
  <c r="BO93" i="12"/>
  <c r="BN93" i="12" s="1"/>
  <c r="BM94" i="12" s="1"/>
  <c r="AU81" i="12"/>
  <c r="AP81" i="12" s="1"/>
  <c r="AQ82" i="12" s="1"/>
  <c r="AA92" i="12"/>
  <c r="V92" i="12" s="1"/>
  <c r="W93" i="12" s="1"/>
  <c r="F94" i="12"/>
  <c r="E95" i="12" s="1"/>
  <c r="G76" i="11"/>
  <c r="F76" i="11" s="1"/>
  <c r="E77" i="11" s="1"/>
  <c r="P78" i="11"/>
  <c r="O79" i="11" s="1"/>
  <c r="T100" i="9"/>
  <c r="U101" i="9" s="1"/>
  <c r="AJ86" i="10"/>
  <c r="AE86" i="10" s="1"/>
  <c r="AF87" i="10" s="1"/>
  <c r="Y86" i="10"/>
  <c r="X87" i="10" s="1"/>
  <c r="B89" i="10"/>
  <c r="C90" i="10" s="1"/>
  <c r="O89" i="10"/>
  <c r="N90" i="10" s="1"/>
  <c r="F90" i="10"/>
  <c r="E90" i="10" s="1"/>
  <c r="D91" i="10" s="1"/>
  <c r="K81" i="9"/>
  <c r="L82" i="9" s="1"/>
  <c r="O82" i="9"/>
  <c r="N82" i="9" s="1"/>
  <c r="M83" i="9" s="1"/>
  <c r="Y101" i="9"/>
  <c r="X101" i="9" s="1"/>
  <c r="W102" i="9" s="1"/>
  <c r="C116" i="9"/>
  <c r="B116" i="9" s="1"/>
  <c r="E116" i="9"/>
  <c r="D117" i="9" s="1"/>
  <c r="F117" i="9" s="1"/>
  <c r="M78" i="3"/>
  <c r="N79" i="3" s="1"/>
  <c r="G64" i="3"/>
  <c r="P78" i="3"/>
  <c r="O79" i="3" s="1"/>
  <c r="AJ69" i="3"/>
  <c r="AI70" i="3" s="1"/>
  <c r="AK70" i="3" s="1"/>
  <c r="BN73" i="3"/>
  <c r="BM74" i="3" s="1"/>
  <c r="BO74" i="3" s="1"/>
  <c r="C65" i="6"/>
  <c r="D66" i="6" s="1"/>
  <c r="P64" i="6"/>
  <c r="O65" i="6" s="1"/>
  <c r="Q65" i="6" s="1"/>
  <c r="Q110" i="4"/>
  <c r="P110" i="4" s="1"/>
  <c r="O111" i="4" s="1"/>
  <c r="M109" i="4"/>
  <c r="N110" i="4" s="1"/>
  <c r="P77" i="5"/>
  <c r="O78" i="5" s="1"/>
  <c r="G118" i="4"/>
  <c r="C118" i="4" s="1"/>
  <c r="D119" i="4" s="1"/>
  <c r="G69" i="5"/>
  <c r="C69" i="5" s="1"/>
  <c r="D70" i="5" s="1"/>
  <c r="BA69" i="3"/>
  <c r="BB70" i="3" s="1"/>
  <c r="AQ103" i="3"/>
  <c r="AR104" i="3" s="1"/>
  <c r="AT103" i="3"/>
  <c r="AS104" i="3" s="1"/>
  <c r="AU104" i="3" s="1"/>
  <c r="W63" i="3"/>
  <c r="X64" i="3" s="1"/>
  <c r="Y64" i="3"/>
  <c r="AA64" i="3" s="1"/>
  <c r="DM95" i="12" l="1"/>
  <c r="DH95" i="12" s="1"/>
  <c r="DI96" i="12" s="1"/>
  <c r="DV73" i="12"/>
  <c r="DU74" i="12" s="1"/>
  <c r="CX89" i="12"/>
  <c r="CY90" i="12" s="1"/>
  <c r="AZ90" i="12"/>
  <c r="BA91" i="12" s="1"/>
  <c r="DC90" i="12"/>
  <c r="DB90" i="12" s="1"/>
  <c r="DA91" i="12" s="1"/>
  <c r="CR93" i="12"/>
  <c r="CQ94" i="12" s="1"/>
  <c r="CI104" i="12"/>
  <c r="CD104" i="12" s="1"/>
  <c r="CE105" i="12" s="1"/>
  <c r="BE91" i="12"/>
  <c r="BD91" i="12" s="1"/>
  <c r="BC92" i="12" s="1"/>
  <c r="Q81" i="12"/>
  <c r="L81" i="12" s="1"/>
  <c r="M82" i="12" s="1"/>
  <c r="BJ93" i="12"/>
  <c r="BK94" i="12" s="1"/>
  <c r="AK88" i="12"/>
  <c r="AF88" i="12" s="1"/>
  <c r="AG89" i="12" s="1"/>
  <c r="BY89" i="12"/>
  <c r="BT89" i="12" s="1"/>
  <c r="BU90" i="12" s="1"/>
  <c r="BO94" i="12"/>
  <c r="AT81" i="12"/>
  <c r="AS82" i="12" s="1"/>
  <c r="Z92" i="12"/>
  <c r="Y93" i="12" s="1"/>
  <c r="G95" i="12"/>
  <c r="B95" i="12" s="1"/>
  <c r="C96" i="12" s="1"/>
  <c r="B76" i="11"/>
  <c r="C77" i="11" s="1"/>
  <c r="Q79" i="11"/>
  <c r="L79" i="11" s="1"/>
  <c r="M80" i="11" s="1"/>
  <c r="G77" i="11"/>
  <c r="F77" i="11" s="1"/>
  <c r="E78" i="11" s="1"/>
  <c r="T101" i="9"/>
  <c r="AI86" i="10"/>
  <c r="AH87" i="10" s="1"/>
  <c r="Z87" i="10"/>
  <c r="V88" i="10" s="1"/>
  <c r="U88" i="10" s="1"/>
  <c r="F91" i="10"/>
  <c r="E91" i="10" s="1"/>
  <c r="D92" i="10" s="1"/>
  <c r="B90" i="10"/>
  <c r="C91" i="10" s="1"/>
  <c r="P90" i="10"/>
  <c r="K90" i="10" s="1"/>
  <c r="L91" i="10" s="1"/>
  <c r="O83" i="9"/>
  <c r="N83" i="9" s="1"/>
  <c r="M84" i="9" s="1"/>
  <c r="K82" i="9"/>
  <c r="L83" i="9" s="1"/>
  <c r="U102" i="9"/>
  <c r="Y102" i="9"/>
  <c r="C117" i="9"/>
  <c r="B117" i="9" s="1"/>
  <c r="E117" i="9"/>
  <c r="D118" i="9" s="1"/>
  <c r="F118" i="9" s="1"/>
  <c r="C64" i="3"/>
  <c r="D65" i="3" s="1"/>
  <c r="F64" i="3"/>
  <c r="E65" i="3" s="1"/>
  <c r="Q79" i="3"/>
  <c r="AG70" i="3"/>
  <c r="AH71" i="3" s="1"/>
  <c r="BN74" i="3"/>
  <c r="BM75" i="3" s="1"/>
  <c r="BO75" i="3" s="1"/>
  <c r="BK73" i="3"/>
  <c r="BL74" i="3" s="1"/>
  <c r="BK74" i="3" s="1"/>
  <c r="BL75" i="3" s="1"/>
  <c r="M65" i="6"/>
  <c r="N66" i="6" s="1"/>
  <c r="F65" i="6"/>
  <c r="E66" i="6" s="1"/>
  <c r="G66" i="6" s="1"/>
  <c r="Q111" i="4"/>
  <c r="P111" i="4" s="1"/>
  <c r="O112" i="4" s="1"/>
  <c r="M110" i="4"/>
  <c r="N111" i="4" s="1"/>
  <c r="Q78" i="5"/>
  <c r="M78" i="5" s="1"/>
  <c r="N79" i="5" s="1"/>
  <c r="F118" i="4"/>
  <c r="E119" i="4" s="1"/>
  <c r="F69" i="5"/>
  <c r="E70" i="5" s="1"/>
  <c r="BD69" i="3"/>
  <c r="BC70" i="3" s="1"/>
  <c r="BE70" i="3" s="1"/>
  <c r="Z64" i="3"/>
  <c r="DL95" i="12" l="1"/>
  <c r="DK96" i="12" s="1"/>
  <c r="DW74" i="12"/>
  <c r="DR74" i="12" s="1"/>
  <c r="DS75" i="12" s="1"/>
  <c r="DC91" i="12"/>
  <c r="DB91" i="12" s="1"/>
  <c r="DA92" i="12" s="1"/>
  <c r="CX90" i="12"/>
  <c r="CY91" i="12" s="1"/>
  <c r="AZ91" i="12"/>
  <c r="BA92" i="12" s="1"/>
  <c r="CS94" i="12"/>
  <c r="CN94" i="12" s="1"/>
  <c r="CO95" i="12" s="1"/>
  <c r="CH104" i="12"/>
  <c r="CG105" i="12" s="1"/>
  <c r="BJ94" i="12"/>
  <c r="BK95" i="12" s="1"/>
  <c r="BE92" i="12"/>
  <c r="BD92" i="12" s="1"/>
  <c r="BC93" i="12" s="1"/>
  <c r="P81" i="12"/>
  <c r="O82" i="12" s="1"/>
  <c r="BN94" i="12"/>
  <c r="BM95" i="12" s="1"/>
  <c r="BO95" i="12" s="1"/>
  <c r="AJ88" i="12"/>
  <c r="AI89" i="12" s="1"/>
  <c r="BX89" i="12"/>
  <c r="BW90" i="12" s="1"/>
  <c r="AU82" i="12"/>
  <c r="AP82" i="12" s="1"/>
  <c r="AQ83" i="12" s="1"/>
  <c r="AA93" i="12"/>
  <c r="V93" i="12" s="1"/>
  <c r="W94" i="12" s="1"/>
  <c r="F95" i="12"/>
  <c r="E96" i="12" s="1"/>
  <c r="B77" i="11"/>
  <c r="C78" i="11" s="1"/>
  <c r="G78" i="11"/>
  <c r="F78" i="11" s="1"/>
  <c r="E79" i="11" s="1"/>
  <c r="P79" i="11"/>
  <c r="O80" i="11" s="1"/>
  <c r="T102" i="9"/>
  <c r="U103" i="9" s="1"/>
  <c r="AJ87" i="10"/>
  <c r="AE87" i="10" s="1"/>
  <c r="AF88" i="10" s="1"/>
  <c r="Y87" i="10"/>
  <c r="X88" i="10" s="1"/>
  <c r="F92" i="10"/>
  <c r="E92" i="10" s="1"/>
  <c r="D93" i="10" s="1"/>
  <c r="O90" i="10"/>
  <c r="N91" i="10" s="1"/>
  <c r="B91" i="10"/>
  <c r="C92" i="10" s="1"/>
  <c r="K83" i="9"/>
  <c r="L84" i="9" s="1"/>
  <c r="O84" i="9"/>
  <c r="N84" i="9" s="1"/>
  <c r="M85" i="9" s="1"/>
  <c r="X102" i="9"/>
  <c r="W103" i="9" s="1"/>
  <c r="C118" i="9"/>
  <c r="B118" i="9" s="1"/>
  <c r="E118" i="9"/>
  <c r="D119" i="9" s="1"/>
  <c r="F119" i="9" s="1"/>
  <c r="M79" i="3"/>
  <c r="N80" i="3" s="1"/>
  <c r="G65" i="3"/>
  <c r="P79" i="3"/>
  <c r="O80" i="3" s="1"/>
  <c r="AJ70" i="3"/>
  <c r="AI71" i="3" s="1"/>
  <c r="AK71" i="3" s="1"/>
  <c r="BN75" i="3"/>
  <c r="BM76" i="3" s="1"/>
  <c r="BO76" i="3" s="1"/>
  <c r="C66" i="6"/>
  <c r="D67" i="6" s="1"/>
  <c r="P65" i="6"/>
  <c r="O66" i="6" s="1"/>
  <c r="Q66" i="6" s="1"/>
  <c r="M111" i="4"/>
  <c r="N112" i="4" s="1"/>
  <c r="Q112" i="4"/>
  <c r="P112" i="4" s="1"/>
  <c r="O113" i="4" s="1"/>
  <c r="P78" i="5"/>
  <c r="O79" i="5" s="1"/>
  <c r="G119" i="4"/>
  <c r="C119" i="4" s="1"/>
  <c r="D120" i="4" s="1"/>
  <c r="G70" i="5"/>
  <c r="C70" i="5" s="1"/>
  <c r="D71" i="5" s="1"/>
  <c r="BA70" i="3"/>
  <c r="BB71" i="3" s="1"/>
  <c r="AQ104" i="3"/>
  <c r="AR105" i="3" s="1"/>
  <c r="AT104" i="3"/>
  <c r="AS105" i="3" s="1"/>
  <c r="AU105" i="3" s="1"/>
  <c r="W64" i="3"/>
  <c r="X65" i="3" s="1"/>
  <c r="Y65" i="3"/>
  <c r="AA65" i="3" s="1"/>
  <c r="DM96" i="12" l="1"/>
  <c r="DH96" i="12" s="1"/>
  <c r="DI97" i="12" s="1"/>
  <c r="DV74" i="12"/>
  <c r="DU75" i="12" s="1"/>
  <c r="DC92" i="12"/>
  <c r="DB92" i="12" s="1"/>
  <c r="DA93" i="12" s="1"/>
  <c r="CX91" i="12"/>
  <c r="CY92" i="12" s="1"/>
  <c r="AZ92" i="12"/>
  <c r="BA93" i="12" s="1"/>
  <c r="CR94" i="12"/>
  <c r="CQ95" i="12" s="1"/>
  <c r="BJ95" i="12"/>
  <c r="BK96" i="12" s="1"/>
  <c r="CI105" i="12"/>
  <c r="CD105" i="12" s="1"/>
  <c r="CE106" i="12" s="1"/>
  <c r="BE93" i="12"/>
  <c r="Q82" i="12"/>
  <c r="L82" i="12" s="1"/>
  <c r="M83" i="12" s="1"/>
  <c r="AK89" i="12"/>
  <c r="AF89" i="12" s="1"/>
  <c r="AG90" i="12" s="1"/>
  <c r="BY90" i="12"/>
  <c r="BT90" i="12" s="1"/>
  <c r="BU91" i="12" s="1"/>
  <c r="BN95" i="12"/>
  <c r="BM96" i="12" s="1"/>
  <c r="AT82" i="12"/>
  <c r="AS83" i="12" s="1"/>
  <c r="Z93" i="12"/>
  <c r="Y94" i="12" s="1"/>
  <c r="G96" i="12"/>
  <c r="B96" i="12" s="1"/>
  <c r="C97" i="12" s="1"/>
  <c r="B78" i="11"/>
  <c r="C79" i="11" s="1"/>
  <c r="G79" i="11"/>
  <c r="F79" i="11" s="1"/>
  <c r="E80" i="11" s="1"/>
  <c r="Q80" i="11"/>
  <c r="L80" i="11" s="1"/>
  <c r="M81" i="11" s="1"/>
  <c r="AI87" i="10"/>
  <c r="AH88" i="10" s="1"/>
  <c r="Z88" i="10"/>
  <c r="V89" i="10" s="1"/>
  <c r="U89" i="10" s="1"/>
  <c r="B92" i="10"/>
  <c r="C93" i="10" s="1"/>
  <c r="P91" i="10"/>
  <c r="K91" i="10" s="1"/>
  <c r="L92" i="10" s="1"/>
  <c r="F93" i="10"/>
  <c r="O85" i="9"/>
  <c r="N85" i="9" s="1"/>
  <c r="M86" i="9" s="1"/>
  <c r="K84" i="9"/>
  <c r="L85" i="9" s="1"/>
  <c r="Y103" i="9"/>
  <c r="C119" i="9"/>
  <c r="B119" i="9" s="1"/>
  <c r="E119" i="9"/>
  <c r="D120" i="9" s="1"/>
  <c r="F120" i="9" s="1"/>
  <c r="C65" i="3"/>
  <c r="D66" i="3" s="1"/>
  <c r="F65" i="3"/>
  <c r="E66" i="3" s="1"/>
  <c r="Q80" i="3"/>
  <c r="AG71" i="3"/>
  <c r="AH72" i="3" s="1"/>
  <c r="BN76" i="3"/>
  <c r="BM77" i="3" s="1"/>
  <c r="BO77" i="3" s="1"/>
  <c r="BK75" i="3"/>
  <c r="BL76" i="3" s="1"/>
  <c r="BK76" i="3" s="1"/>
  <c r="BL77" i="3" s="1"/>
  <c r="F66" i="6"/>
  <c r="E67" i="6" s="1"/>
  <c r="G67" i="6" s="1"/>
  <c r="F67" i="6" s="1"/>
  <c r="E68" i="6" s="1"/>
  <c r="G68" i="6" s="1"/>
  <c r="M66" i="6"/>
  <c r="N67" i="6" s="1"/>
  <c r="Q113" i="4"/>
  <c r="P113" i="4" s="1"/>
  <c r="O114" i="4" s="1"/>
  <c r="M112" i="4"/>
  <c r="N113" i="4" s="1"/>
  <c r="Q79" i="5"/>
  <c r="M79" i="5" s="1"/>
  <c r="N80" i="5" s="1"/>
  <c r="F119" i="4"/>
  <c r="E120" i="4" s="1"/>
  <c r="F70" i="5"/>
  <c r="E71" i="5" s="1"/>
  <c r="BD70" i="3"/>
  <c r="BC71" i="3" s="1"/>
  <c r="BE71" i="3" s="1"/>
  <c r="W65" i="3"/>
  <c r="DL96" i="12" l="1"/>
  <c r="DK97" i="12" s="1"/>
  <c r="CX92" i="12"/>
  <c r="CY93" i="12" s="1"/>
  <c r="DW75" i="12"/>
  <c r="DR75" i="12" s="1"/>
  <c r="DS76" i="12" s="1"/>
  <c r="AZ93" i="12"/>
  <c r="BA94" i="12" s="1"/>
  <c r="DC93" i="12"/>
  <c r="DB93" i="12" s="1"/>
  <c r="DA94" i="12" s="1"/>
  <c r="CS95" i="12"/>
  <c r="CN95" i="12" s="1"/>
  <c r="CO96" i="12" s="1"/>
  <c r="CH105" i="12"/>
  <c r="CG106" i="12" s="1"/>
  <c r="BD93" i="12"/>
  <c r="BC94" i="12" s="1"/>
  <c r="P82" i="12"/>
  <c r="O83" i="12" s="1"/>
  <c r="AJ89" i="12"/>
  <c r="AI90" i="12" s="1"/>
  <c r="AK90" i="12" s="1"/>
  <c r="AJ90" i="12" s="1"/>
  <c r="AI91" i="12" s="1"/>
  <c r="BX90" i="12"/>
  <c r="BW91" i="12" s="1"/>
  <c r="BO96" i="12"/>
  <c r="BJ96" i="12" s="1"/>
  <c r="BK97" i="12" s="1"/>
  <c r="AU83" i="12"/>
  <c r="AP83" i="12" s="1"/>
  <c r="AQ84" i="12" s="1"/>
  <c r="AA94" i="12"/>
  <c r="V94" i="12" s="1"/>
  <c r="W95" i="12" s="1"/>
  <c r="F96" i="12"/>
  <c r="E97" i="12" s="1"/>
  <c r="B79" i="11"/>
  <c r="C80" i="11" s="1"/>
  <c r="G80" i="11"/>
  <c r="F80" i="11" s="1"/>
  <c r="E81" i="11" s="1"/>
  <c r="P80" i="11"/>
  <c r="O81" i="11" s="1"/>
  <c r="T103" i="9"/>
  <c r="U104" i="9" s="1"/>
  <c r="AJ88" i="10"/>
  <c r="AE88" i="10" s="1"/>
  <c r="AF89" i="10" s="1"/>
  <c r="Y88" i="10"/>
  <c r="X89" i="10" s="1"/>
  <c r="B93" i="10"/>
  <c r="C94" i="10" s="1"/>
  <c r="E93" i="10"/>
  <c r="D94" i="10" s="1"/>
  <c r="O91" i="10"/>
  <c r="N92" i="10" s="1"/>
  <c r="K85" i="9"/>
  <c r="L86" i="9" s="1"/>
  <c r="O86" i="9"/>
  <c r="N86" i="9" s="1"/>
  <c r="M87" i="9" s="1"/>
  <c r="X103" i="9"/>
  <c r="W104" i="9" s="1"/>
  <c r="C120" i="9"/>
  <c r="B120" i="9" s="1"/>
  <c r="E120" i="9"/>
  <c r="D121" i="9" s="1"/>
  <c r="F121" i="9" s="1"/>
  <c r="M80" i="3"/>
  <c r="N81" i="3" s="1"/>
  <c r="G66" i="3"/>
  <c r="P80" i="3"/>
  <c r="O81" i="3" s="1"/>
  <c r="AJ71" i="3"/>
  <c r="AI72" i="3" s="1"/>
  <c r="AK72" i="3" s="1"/>
  <c r="BN77" i="3"/>
  <c r="BM78" i="3" s="1"/>
  <c r="BO78" i="3" s="1"/>
  <c r="F68" i="6"/>
  <c r="E69" i="6" s="1"/>
  <c r="G69" i="6" s="1"/>
  <c r="C67" i="6"/>
  <c r="D68" i="6" s="1"/>
  <c r="P66" i="6"/>
  <c r="O67" i="6" s="1"/>
  <c r="Q67" i="6" s="1"/>
  <c r="M113" i="4"/>
  <c r="N114" i="4" s="1"/>
  <c r="Q114" i="4"/>
  <c r="P114" i="4" s="1"/>
  <c r="O115" i="4" s="1"/>
  <c r="P79" i="5"/>
  <c r="O80" i="5" s="1"/>
  <c r="G120" i="4"/>
  <c r="C120" i="4" s="1"/>
  <c r="D121" i="4" s="1"/>
  <c r="G71" i="5"/>
  <c r="C71" i="5" s="1"/>
  <c r="D72" i="5" s="1"/>
  <c r="BA71" i="3"/>
  <c r="BB72" i="3" s="1"/>
  <c r="AQ105" i="3"/>
  <c r="AR106" i="3" s="1"/>
  <c r="AT105" i="3"/>
  <c r="AS106" i="3" s="1"/>
  <c r="AU106" i="3" s="1"/>
  <c r="X66" i="3"/>
  <c r="Z65" i="3"/>
  <c r="Y66" i="3" s="1"/>
  <c r="AA66" i="3" s="1"/>
  <c r="DM97" i="12" l="1"/>
  <c r="DH97" i="12" s="1"/>
  <c r="DI98" i="12" s="1"/>
  <c r="DV75" i="12"/>
  <c r="DU76" i="12" s="1"/>
  <c r="DC94" i="12"/>
  <c r="DB94" i="12" s="1"/>
  <c r="DA95" i="12" s="1"/>
  <c r="CX93" i="12"/>
  <c r="CY94" i="12" s="1"/>
  <c r="CR95" i="12"/>
  <c r="CQ96" i="12" s="1"/>
  <c r="CI106" i="12"/>
  <c r="CD106" i="12" s="1"/>
  <c r="CE107" i="12" s="1"/>
  <c r="BE94" i="12"/>
  <c r="AZ94" i="12" s="1"/>
  <c r="BA95" i="12" s="1"/>
  <c r="Q83" i="12"/>
  <c r="L83" i="12" s="1"/>
  <c r="M84" i="12" s="1"/>
  <c r="AF90" i="12"/>
  <c r="AG91" i="12" s="1"/>
  <c r="AK91" i="12"/>
  <c r="BY91" i="12"/>
  <c r="BT91" i="12" s="1"/>
  <c r="BU92" i="12" s="1"/>
  <c r="BN96" i="12"/>
  <c r="BM97" i="12" s="1"/>
  <c r="AT83" i="12"/>
  <c r="AS84" i="12" s="1"/>
  <c r="Z94" i="12"/>
  <c r="Y95" i="12" s="1"/>
  <c r="G97" i="12"/>
  <c r="B97" i="12" s="1"/>
  <c r="C98" i="12" s="1"/>
  <c r="B80" i="11"/>
  <c r="C81" i="11" s="1"/>
  <c r="G81" i="11"/>
  <c r="F81" i="11" s="1"/>
  <c r="E82" i="11" s="1"/>
  <c r="Q81" i="11"/>
  <c r="L81" i="11" s="1"/>
  <c r="M82" i="11" s="1"/>
  <c r="AI88" i="10"/>
  <c r="AH89" i="10" s="1"/>
  <c r="AJ89" i="10" s="1"/>
  <c r="Z89" i="10"/>
  <c r="V90" i="10" s="1"/>
  <c r="U90" i="10" s="1"/>
  <c r="P92" i="10"/>
  <c r="K92" i="10" s="1"/>
  <c r="L93" i="10" s="1"/>
  <c r="F94" i="10"/>
  <c r="B94" i="10" s="1"/>
  <c r="C95" i="10" s="1"/>
  <c r="K86" i="9"/>
  <c r="L87" i="9" s="1"/>
  <c r="O87" i="9"/>
  <c r="N87" i="9" s="1"/>
  <c r="M88" i="9" s="1"/>
  <c r="Y104" i="9"/>
  <c r="C121" i="9"/>
  <c r="B121" i="9" s="1"/>
  <c r="E121" i="9"/>
  <c r="D122" i="9" s="1"/>
  <c r="F122" i="9" s="1"/>
  <c r="C66" i="3"/>
  <c r="D67" i="3" s="1"/>
  <c r="F66" i="3"/>
  <c r="E67" i="3" s="1"/>
  <c r="Q81" i="3"/>
  <c r="AG72" i="3"/>
  <c r="AH73" i="3" s="1"/>
  <c r="BN78" i="3"/>
  <c r="BM79" i="3" s="1"/>
  <c r="BO79" i="3" s="1"/>
  <c r="BK77" i="3"/>
  <c r="BL78" i="3" s="1"/>
  <c r="BK78" i="3" s="1"/>
  <c r="BL79" i="3" s="1"/>
  <c r="C68" i="6"/>
  <c r="D69" i="6" s="1"/>
  <c r="F69" i="6"/>
  <c r="E70" i="6" s="1"/>
  <c r="G70" i="6" s="1"/>
  <c r="M67" i="6"/>
  <c r="N68" i="6" s="1"/>
  <c r="Q115" i="4"/>
  <c r="P115" i="4" s="1"/>
  <c r="O116" i="4" s="1"/>
  <c r="M114" i="4"/>
  <c r="N115" i="4" s="1"/>
  <c r="Q80" i="5"/>
  <c r="M80" i="5" s="1"/>
  <c r="N81" i="5" s="1"/>
  <c r="F120" i="4"/>
  <c r="E121" i="4" s="1"/>
  <c r="F71" i="5"/>
  <c r="E72" i="5" s="1"/>
  <c r="BD71" i="3"/>
  <c r="BC72" i="3" s="1"/>
  <c r="BE72" i="3" s="1"/>
  <c r="Z66" i="3"/>
  <c r="DL97" i="12" l="1"/>
  <c r="DK98" i="12" s="1"/>
  <c r="CX94" i="12"/>
  <c r="CY95" i="12" s="1"/>
  <c r="BD94" i="12"/>
  <c r="BC95" i="12" s="1"/>
  <c r="DW76" i="12"/>
  <c r="DR76" i="12" s="1"/>
  <c r="DS77" i="12" s="1"/>
  <c r="DC95" i="12"/>
  <c r="DB95" i="12" s="1"/>
  <c r="DA96" i="12" s="1"/>
  <c r="CS96" i="12"/>
  <c r="CN96" i="12" s="1"/>
  <c r="CO97" i="12" s="1"/>
  <c r="CH106" i="12"/>
  <c r="CG107" i="12" s="1"/>
  <c r="BE95" i="12"/>
  <c r="BD95" i="12" s="1"/>
  <c r="BC96" i="12" s="1"/>
  <c r="P83" i="12"/>
  <c r="O84" i="12" s="1"/>
  <c r="Q84" i="12" s="1"/>
  <c r="P84" i="12" s="1"/>
  <c r="O85" i="12" s="1"/>
  <c r="AF91" i="12"/>
  <c r="AG92" i="12" s="1"/>
  <c r="AJ91" i="12"/>
  <c r="AI92" i="12" s="1"/>
  <c r="BX91" i="12"/>
  <c r="BW92" i="12" s="1"/>
  <c r="BO97" i="12"/>
  <c r="BJ97" i="12" s="1"/>
  <c r="BK98" i="12" s="1"/>
  <c r="AU84" i="12"/>
  <c r="AP84" i="12" s="1"/>
  <c r="AQ85" i="12" s="1"/>
  <c r="AA95" i="12"/>
  <c r="V95" i="12" s="1"/>
  <c r="W96" i="12" s="1"/>
  <c r="F97" i="12"/>
  <c r="E98" i="12" s="1"/>
  <c r="B81" i="11"/>
  <c r="C82" i="11" s="1"/>
  <c r="G82" i="11"/>
  <c r="F82" i="11" s="1"/>
  <c r="E83" i="11" s="1"/>
  <c r="P81" i="11"/>
  <c r="O82" i="11" s="1"/>
  <c r="T104" i="9"/>
  <c r="U105" i="9" s="1"/>
  <c r="AI89" i="10"/>
  <c r="AH90" i="10" s="1"/>
  <c r="AJ90" i="10" s="1"/>
  <c r="AI90" i="10" s="1"/>
  <c r="AH91" i="10" s="1"/>
  <c r="AE89" i="10"/>
  <c r="AF90" i="10" s="1"/>
  <c r="Y89" i="10"/>
  <c r="X90" i="10" s="1"/>
  <c r="E94" i="10"/>
  <c r="D95" i="10" s="1"/>
  <c r="O92" i="10"/>
  <c r="N93" i="10" s="1"/>
  <c r="K87" i="9"/>
  <c r="L88" i="9" s="1"/>
  <c r="O88" i="9"/>
  <c r="N88" i="9" s="1"/>
  <c r="M89" i="9" s="1"/>
  <c r="X104" i="9"/>
  <c r="W105" i="9" s="1"/>
  <c r="Y105" i="9" s="1"/>
  <c r="X105" i="9" s="1"/>
  <c r="W106" i="9" s="1"/>
  <c r="C122" i="9"/>
  <c r="B122" i="9" s="1"/>
  <c r="E122" i="9"/>
  <c r="D123" i="9" s="1"/>
  <c r="F123" i="9" s="1"/>
  <c r="M81" i="3"/>
  <c r="N82" i="3" s="1"/>
  <c r="G67" i="3"/>
  <c r="P81" i="3"/>
  <c r="O82" i="3" s="1"/>
  <c r="AJ72" i="3"/>
  <c r="AI73" i="3" s="1"/>
  <c r="AK73" i="3" s="1"/>
  <c r="BN79" i="3"/>
  <c r="BM80" i="3" s="1"/>
  <c r="BO80" i="3" s="1"/>
  <c r="C69" i="6"/>
  <c r="D70" i="6" s="1"/>
  <c r="P67" i="6"/>
  <c r="O68" i="6" s="1"/>
  <c r="Q68" i="6" s="1"/>
  <c r="Q116" i="4"/>
  <c r="P116" i="4" s="1"/>
  <c r="O117" i="4" s="1"/>
  <c r="M115" i="4"/>
  <c r="N116" i="4" s="1"/>
  <c r="P80" i="5"/>
  <c r="O81" i="5" s="1"/>
  <c r="G121" i="4"/>
  <c r="C121" i="4" s="1"/>
  <c r="D122" i="4" s="1"/>
  <c r="G72" i="5"/>
  <c r="C72" i="5" s="1"/>
  <c r="D73" i="5" s="1"/>
  <c r="BA72" i="3"/>
  <c r="BB73" i="3" s="1"/>
  <c r="AQ106" i="3"/>
  <c r="AR107" i="3" s="1"/>
  <c r="AT106" i="3"/>
  <c r="AS107" i="3" s="1"/>
  <c r="AU107" i="3" s="1"/>
  <c r="W66" i="3"/>
  <c r="X67" i="3" s="1"/>
  <c r="Y67" i="3"/>
  <c r="AA67" i="3" s="1"/>
  <c r="DM98" i="12" l="1"/>
  <c r="DH98" i="12" s="1"/>
  <c r="DI99" i="12" s="1"/>
  <c r="DV76" i="12"/>
  <c r="DU77" i="12" s="1"/>
  <c r="DC96" i="12"/>
  <c r="DB96" i="12" s="1"/>
  <c r="DA97" i="12" s="1"/>
  <c r="CX95" i="12"/>
  <c r="CY96" i="12" s="1"/>
  <c r="CX96" i="12" s="1"/>
  <c r="CY97" i="12" s="1"/>
  <c r="CR96" i="12"/>
  <c r="CQ97" i="12" s="1"/>
  <c r="CI107" i="12"/>
  <c r="CD107" i="12" s="1"/>
  <c r="CE108" i="12" s="1"/>
  <c r="BE96" i="12"/>
  <c r="BD96" i="12" s="1"/>
  <c r="BC97" i="12" s="1"/>
  <c r="AZ95" i="12"/>
  <c r="BA96" i="12" s="1"/>
  <c r="Q85" i="12"/>
  <c r="P85" i="12" s="1"/>
  <c r="O86" i="12" s="1"/>
  <c r="L84" i="12"/>
  <c r="M85" i="12" s="1"/>
  <c r="AK92" i="12"/>
  <c r="AF92" i="12" s="1"/>
  <c r="AG93" i="12" s="1"/>
  <c r="BY92" i="12"/>
  <c r="BT92" i="12" s="1"/>
  <c r="BU93" i="12" s="1"/>
  <c r="BN97" i="12"/>
  <c r="BM98" i="12" s="1"/>
  <c r="AT84" i="12"/>
  <c r="AS85" i="12" s="1"/>
  <c r="Z95" i="12"/>
  <c r="Y96" i="12" s="1"/>
  <c r="G98" i="12"/>
  <c r="B98" i="12" s="1"/>
  <c r="C99" i="12" s="1"/>
  <c r="B82" i="11"/>
  <c r="C83" i="11" s="1"/>
  <c r="G83" i="11"/>
  <c r="F83" i="11" s="1"/>
  <c r="E84" i="11" s="1"/>
  <c r="Q82" i="11"/>
  <c r="L82" i="11" s="1"/>
  <c r="M83" i="11" s="1"/>
  <c r="T105" i="9"/>
  <c r="U106" i="9" s="1"/>
  <c r="AJ91" i="10"/>
  <c r="AI91" i="10" s="1"/>
  <c r="AH92" i="10" s="1"/>
  <c r="AE90" i="10"/>
  <c r="AF91" i="10" s="1"/>
  <c r="Z90" i="10"/>
  <c r="V91" i="10" s="1"/>
  <c r="F95" i="10"/>
  <c r="B95" i="10" s="1"/>
  <c r="C96" i="10" s="1"/>
  <c r="P93" i="10"/>
  <c r="K93" i="10" s="1"/>
  <c r="L94" i="10" s="1"/>
  <c r="O89" i="9"/>
  <c r="N89" i="9" s="1"/>
  <c r="M90" i="9" s="1"/>
  <c r="K88" i="9"/>
  <c r="L89" i="9" s="1"/>
  <c r="Y106" i="9"/>
  <c r="X106" i="9" s="1"/>
  <c r="W107" i="9" s="1"/>
  <c r="C123" i="9"/>
  <c r="B123" i="9" s="1"/>
  <c r="E123" i="9"/>
  <c r="D124" i="9" s="1"/>
  <c r="F124" i="9" s="1"/>
  <c r="C67" i="3"/>
  <c r="D68" i="3" s="1"/>
  <c r="F67" i="3"/>
  <c r="E68" i="3" s="1"/>
  <c r="Q82" i="3"/>
  <c r="P82" i="3" s="1"/>
  <c r="O83" i="3" s="1"/>
  <c r="AG73" i="3"/>
  <c r="AH74" i="3" s="1"/>
  <c r="BN80" i="3"/>
  <c r="BM81" i="3" s="1"/>
  <c r="BO81" i="3" s="1"/>
  <c r="BK79" i="3"/>
  <c r="BL80" i="3" s="1"/>
  <c r="BK80" i="3" s="1"/>
  <c r="BL81" i="3" s="1"/>
  <c r="C70" i="6"/>
  <c r="D71" i="6" s="1"/>
  <c r="M68" i="6"/>
  <c r="N69" i="6" s="1"/>
  <c r="F70" i="6"/>
  <c r="E71" i="6" s="1"/>
  <c r="G71" i="6" s="1"/>
  <c r="Q117" i="4"/>
  <c r="P117" i="4" s="1"/>
  <c r="O118" i="4" s="1"/>
  <c r="M116" i="4"/>
  <c r="N117" i="4" s="1"/>
  <c r="Q81" i="5"/>
  <c r="M81" i="5" s="1"/>
  <c r="N82" i="5" s="1"/>
  <c r="F121" i="4"/>
  <c r="E122" i="4" s="1"/>
  <c r="F72" i="5"/>
  <c r="E73" i="5" s="1"/>
  <c r="BD72" i="3"/>
  <c r="BC73" i="3" s="1"/>
  <c r="BE73" i="3" s="1"/>
  <c r="Z67" i="3"/>
  <c r="Y68" i="3" s="1"/>
  <c r="AA68" i="3" s="1"/>
  <c r="DL98" i="12" l="1"/>
  <c r="DK99" i="12" s="1"/>
  <c r="AZ96" i="12"/>
  <c r="BA97" i="12" s="1"/>
  <c r="L85" i="12"/>
  <c r="M86" i="12" s="1"/>
  <c r="DW77" i="12"/>
  <c r="DR77" i="12" s="1"/>
  <c r="DS78" i="12" s="1"/>
  <c r="DC97" i="12"/>
  <c r="DB97" i="12" s="1"/>
  <c r="DA98" i="12" s="1"/>
  <c r="CS97" i="12"/>
  <c r="CN97" i="12" s="1"/>
  <c r="CO98" i="12" s="1"/>
  <c r="CH107" i="12"/>
  <c r="CG108" i="12" s="1"/>
  <c r="BE97" i="12"/>
  <c r="BD97" i="12" s="1"/>
  <c r="BC98" i="12" s="1"/>
  <c r="Q86" i="12"/>
  <c r="P86" i="12" s="1"/>
  <c r="O87" i="12" s="1"/>
  <c r="AJ92" i="12"/>
  <c r="AI93" i="12" s="1"/>
  <c r="BX92" i="12"/>
  <c r="BW93" i="12" s="1"/>
  <c r="BO98" i="12"/>
  <c r="BJ98" i="12" s="1"/>
  <c r="BK99" i="12" s="1"/>
  <c r="AU85" i="12"/>
  <c r="AP85" i="12" s="1"/>
  <c r="AQ86" i="12" s="1"/>
  <c r="AA96" i="12"/>
  <c r="V96" i="12" s="1"/>
  <c r="W97" i="12" s="1"/>
  <c r="F98" i="12"/>
  <c r="E99" i="12" s="1"/>
  <c r="P82" i="11"/>
  <c r="O83" i="11" s="1"/>
  <c r="Q83" i="11" s="1"/>
  <c r="P83" i="11" s="1"/>
  <c r="O84" i="11" s="1"/>
  <c r="B83" i="11"/>
  <c r="C84" i="11" s="1"/>
  <c r="G84" i="11"/>
  <c r="T106" i="9"/>
  <c r="AE91" i="10"/>
  <c r="AF92" i="10" s="1"/>
  <c r="AJ92" i="10"/>
  <c r="AI92" i="10" s="1"/>
  <c r="AH93" i="10" s="1"/>
  <c r="Y90" i="10"/>
  <c r="X91" i="10" s="1"/>
  <c r="E95" i="10"/>
  <c r="D96" i="10" s="1"/>
  <c r="F96" i="10" s="1"/>
  <c r="E96" i="10" s="1"/>
  <c r="D97" i="10" s="1"/>
  <c r="O93" i="10"/>
  <c r="N94" i="10" s="1"/>
  <c r="K89" i="9"/>
  <c r="L90" i="9" s="1"/>
  <c r="O90" i="9"/>
  <c r="N90" i="9" s="1"/>
  <c r="M91" i="9" s="1"/>
  <c r="U107" i="9"/>
  <c r="Y107" i="9"/>
  <c r="X107" i="9" s="1"/>
  <c r="W108" i="9" s="1"/>
  <c r="C124" i="9"/>
  <c r="B124" i="9" s="1"/>
  <c r="E124" i="9"/>
  <c r="D125" i="9" s="1"/>
  <c r="F125" i="9" s="1"/>
  <c r="M82" i="3"/>
  <c r="N83" i="3" s="1"/>
  <c r="G68" i="3"/>
  <c r="Q83" i="3"/>
  <c r="P83" i="3" s="1"/>
  <c r="O84" i="3" s="1"/>
  <c r="AJ73" i="3"/>
  <c r="AI74" i="3" s="1"/>
  <c r="AK74" i="3" s="1"/>
  <c r="BN81" i="3"/>
  <c r="BM82" i="3" s="1"/>
  <c r="BO82" i="3" s="1"/>
  <c r="C71" i="6"/>
  <c r="D72" i="6" s="1"/>
  <c r="P68" i="6"/>
  <c r="O69" i="6" s="1"/>
  <c r="Q69" i="6" s="1"/>
  <c r="Q118" i="4"/>
  <c r="P118" i="4" s="1"/>
  <c r="O119" i="4" s="1"/>
  <c r="M117" i="4"/>
  <c r="N118" i="4" s="1"/>
  <c r="P81" i="5"/>
  <c r="O82" i="5" s="1"/>
  <c r="G122" i="4"/>
  <c r="C122" i="4" s="1"/>
  <c r="D123" i="4" s="1"/>
  <c r="G73" i="5"/>
  <c r="C73" i="5" s="1"/>
  <c r="D74" i="5" s="1"/>
  <c r="BA73" i="3"/>
  <c r="BB74" i="3" s="1"/>
  <c r="AQ107" i="3"/>
  <c r="AR108" i="3" s="1"/>
  <c r="AT107" i="3"/>
  <c r="AS108" i="3" s="1"/>
  <c r="AU108" i="3" s="1"/>
  <c r="W67" i="3"/>
  <c r="X68" i="3" s="1"/>
  <c r="Z68" i="3"/>
  <c r="DM99" i="12" l="1"/>
  <c r="DH99" i="12" s="1"/>
  <c r="DI100" i="12" s="1"/>
  <c r="DV77" i="12"/>
  <c r="DU78" i="12" s="1"/>
  <c r="L86" i="12"/>
  <c r="M87" i="12" s="1"/>
  <c r="DC98" i="12"/>
  <c r="DB98" i="12" s="1"/>
  <c r="DA99" i="12" s="1"/>
  <c r="CX97" i="12"/>
  <c r="CY98" i="12" s="1"/>
  <c r="CX98" i="12" s="1"/>
  <c r="CY99" i="12" s="1"/>
  <c r="CR97" i="12"/>
  <c r="CQ98" i="12" s="1"/>
  <c r="CI108" i="12"/>
  <c r="CD108" i="12" s="1"/>
  <c r="CE109" i="12" s="1"/>
  <c r="BE98" i="12"/>
  <c r="BD98" i="12" s="1"/>
  <c r="BC99" i="12" s="1"/>
  <c r="AZ97" i="12"/>
  <c r="BA98" i="12" s="1"/>
  <c r="Q87" i="12"/>
  <c r="BN98" i="12"/>
  <c r="BM99" i="12" s="1"/>
  <c r="BO99" i="12" s="1"/>
  <c r="AK93" i="12"/>
  <c r="AF93" i="12" s="1"/>
  <c r="AG94" i="12" s="1"/>
  <c r="BY93" i="12"/>
  <c r="BT93" i="12" s="1"/>
  <c r="BU94" i="12" s="1"/>
  <c r="AT85" i="12"/>
  <c r="AS86" i="12" s="1"/>
  <c r="Z96" i="12"/>
  <c r="Y97" i="12" s="1"/>
  <c r="G99" i="12"/>
  <c r="B99" i="12" s="1"/>
  <c r="C100" i="12" s="1"/>
  <c r="B84" i="11"/>
  <c r="C85" i="11" s="1"/>
  <c r="L83" i="11"/>
  <c r="M84" i="11" s="1"/>
  <c r="Q84" i="11"/>
  <c r="P84" i="11" s="1"/>
  <c r="O85" i="11" s="1"/>
  <c r="F84" i="11"/>
  <c r="E85" i="11" s="1"/>
  <c r="T107" i="9"/>
  <c r="U108" i="9" s="1"/>
  <c r="AE92" i="10"/>
  <c r="AF93" i="10" s="1"/>
  <c r="AJ93" i="10"/>
  <c r="AI93" i="10" s="1"/>
  <c r="AH94" i="10" s="1"/>
  <c r="Z91" i="10"/>
  <c r="F97" i="10"/>
  <c r="E97" i="10" s="1"/>
  <c r="D98" i="10" s="1"/>
  <c r="B96" i="10"/>
  <c r="C97" i="10" s="1"/>
  <c r="P94" i="10"/>
  <c r="K94" i="10" s="1"/>
  <c r="L95" i="10" s="1"/>
  <c r="K90" i="9"/>
  <c r="L91" i="9" s="1"/>
  <c r="O91" i="9"/>
  <c r="N91" i="9" s="1"/>
  <c r="M92" i="9" s="1"/>
  <c r="Y108" i="9"/>
  <c r="X108" i="9" s="1"/>
  <c r="W109" i="9" s="1"/>
  <c r="C125" i="9"/>
  <c r="B125" i="9" s="1"/>
  <c r="E125" i="9"/>
  <c r="D126" i="9" s="1"/>
  <c r="F126" i="9" s="1"/>
  <c r="M83" i="3"/>
  <c r="N84" i="3" s="1"/>
  <c r="C68" i="3"/>
  <c r="D69" i="3" s="1"/>
  <c r="F68" i="3"/>
  <c r="E69" i="3" s="1"/>
  <c r="Q84" i="3"/>
  <c r="P84" i="3" s="1"/>
  <c r="O85" i="3" s="1"/>
  <c r="AG74" i="3"/>
  <c r="AH75" i="3" s="1"/>
  <c r="BN82" i="3"/>
  <c r="BM83" i="3" s="1"/>
  <c r="BO83" i="3" s="1"/>
  <c r="BK81" i="3"/>
  <c r="BL82" i="3" s="1"/>
  <c r="BK82" i="3" s="1"/>
  <c r="BL83" i="3" s="1"/>
  <c r="M69" i="6"/>
  <c r="N70" i="6" s="1"/>
  <c r="F71" i="6"/>
  <c r="E72" i="6" s="1"/>
  <c r="G72" i="6" s="1"/>
  <c r="Q119" i="4"/>
  <c r="P119" i="4" s="1"/>
  <c r="O120" i="4" s="1"/>
  <c r="M118" i="4"/>
  <c r="N119" i="4" s="1"/>
  <c r="Q82" i="5"/>
  <c r="M82" i="5" s="1"/>
  <c r="N83" i="5" s="1"/>
  <c r="F122" i="4"/>
  <c r="E123" i="4" s="1"/>
  <c r="G123" i="4" s="1"/>
  <c r="F123" i="4" s="1"/>
  <c r="E124" i="4" s="1"/>
  <c r="G124" i="4" s="1"/>
  <c r="F124" i="4" s="1"/>
  <c r="E125" i="4" s="1"/>
  <c r="G125" i="4" s="1"/>
  <c r="F125" i="4" s="1"/>
  <c r="E126" i="4" s="1"/>
  <c r="G126" i="4" s="1"/>
  <c r="F126" i="4" s="1"/>
  <c r="E127" i="4" s="1"/>
  <c r="F73" i="5"/>
  <c r="E74" i="5" s="1"/>
  <c r="BD73" i="3"/>
  <c r="BC74" i="3" s="1"/>
  <c r="BE74" i="3" s="1"/>
  <c r="W68" i="3"/>
  <c r="X69" i="3" s="1"/>
  <c r="Y69" i="3"/>
  <c r="AA69" i="3" s="1"/>
  <c r="DL99" i="12" l="1"/>
  <c r="DK100" i="12" s="1"/>
  <c r="AZ98" i="12"/>
  <c r="BA99" i="12" s="1"/>
  <c r="L87" i="12"/>
  <c r="M88" i="12" s="1"/>
  <c r="DW78" i="12"/>
  <c r="DR78" i="12" s="1"/>
  <c r="DS79" i="12" s="1"/>
  <c r="DC99" i="12"/>
  <c r="DB99" i="12" s="1"/>
  <c r="DA100" i="12" s="1"/>
  <c r="BN99" i="12"/>
  <c r="BM100" i="12" s="1"/>
  <c r="BO100" i="12" s="1"/>
  <c r="BJ99" i="12"/>
  <c r="BK100" i="12" s="1"/>
  <c r="CS98" i="12"/>
  <c r="CN98" i="12" s="1"/>
  <c r="CO99" i="12" s="1"/>
  <c r="CH108" i="12"/>
  <c r="CG109" i="12" s="1"/>
  <c r="BE99" i="12"/>
  <c r="BD99" i="12" s="1"/>
  <c r="BC100" i="12" s="1"/>
  <c r="P87" i="12"/>
  <c r="O88" i="12" s="1"/>
  <c r="AJ93" i="12"/>
  <c r="AI94" i="12" s="1"/>
  <c r="AK94" i="12" s="1"/>
  <c r="AJ94" i="12" s="1"/>
  <c r="AI95" i="12" s="1"/>
  <c r="BX93" i="12"/>
  <c r="BW94" i="12" s="1"/>
  <c r="AU86" i="12"/>
  <c r="AP86" i="12" s="1"/>
  <c r="AQ87" i="12" s="1"/>
  <c r="AA97" i="12"/>
  <c r="V97" i="12" s="1"/>
  <c r="W98" i="12" s="1"/>
  <c r="F99" i="12"/>
  <c r="E100" i="12" s="1"/>
  <c r="L84" i="11"/>
  <c r="M85" i="11" s="1"/>
  <c r="Q85" i="11"/>
  <c r="P85" i="11" s="1"/>
  <c r="O86" i="11" s="1"/>
  <c r="G85" i="11"/>
  <c r="T108" i="9"/>
  <c r="U91" i="10"/>
  <c r="V92" i="10" s="1"/>
  <c r="AE93" i="10"/>
  <c r="AF94" i="10" s="1"/>
  <c r="AJ94" i="10"/>
  <c r="AI94" i="10" s="1"/>
  <c r="AH95" i="10" s="1"/>
  <c r="Y91" i="10"/>
  <c r="B97" i="10"/>
  <c r="C98" i="10" s="1"/>
  <c r="O94" i="10"/>
  <c r="N95" i="10" s="1"/>
  <c r="F98" i="10"/>
  <c r="K91" i="9"/>
  <c r="L92" i="9" s="1"/>
  <c r="O92" i="9"/>
  <c r="N92" i="9" s="1"/>
  <c r="M93" i="9" s="1"/>
  <c r="U109" i="9"/>
  <c r="Y109" i="9"/>
  <c r="X109" i="9" s="1"/>
  <c r="W110" i="9" s="1"/>
  <c r="C126" i="9"/>
  <c r="B126" i="9" s="1"/>
  <c r="E126" i="9"/>
  <c r="D127" i="9" s="1"/>
  <c r="F127" i="9" s="1"/>
  <c r="M84" i="3"/>
  <c r="N85" i="3" s="1"/>
  <c r="G69" i="3"/>
  <c r="Q85" i="3"/>
  <c r="P85" i="3" s="1"/>
  <c r="O86" i="3" s="1"/>
  <c r="AJ74" i="3"/>
  <c r="AI75" i="3" s="1"/>
  <c r="AK75" i="3" s="1"/>
  <c r="BN83" i="3"/>
  <c r="BM84" i="3" s="1"/>
  <c r="BO84" i="3" s="1"/>
  <c r="C72" i="6"/>
  <c r="D73" i="6" s="1"/>
  <c r="P69" i="6"/>
  <c r="O70" i="6" s="1"/>
  <c r="Q70" i="6" s="1"/>
  <c r="Q120" i="4"/>
  <c r="P120" i="4" s="1"/>
  <c r="O121" i="4" s="1"/>
  <c r="M119" i="4"/>
  <c r="N120" i="4" s="1"/>
  <c r="P82" i="5"/>
  <c r="O83" i="5" s="1"/>
  <c r="C123" i="4"/>
  <c r="D124" i="4" s="1"/>
  <c r="C124" i="4" s="1"/>
  <c r="D125" i="4" s="1"/>
  <c r="C125" i="4" s="1"/>
  <c r="D126" i="4" s="1"/>
  <c r="C126" i="4" s="1"/>
  <c r="D127" i="4" s="1"/>
  <c r="G127" i="4"/>
  <c r="F127" i="4" s="1"/>
  <c r="E128" i="4" s="1"/>
  <c r="G74" i="5"/>
  <c r="C74" i="5" s="1"/>
  <c r="D75" i="5" s="1"/>
  <c r="BA74" i="3"/>
  <c r="BB75" i="3" s="1"/>
  <c r="AQ108" i="3"/>
  <c r="AR109" i="3" s="1"/>
  <c r="AT108" i="3"/>
  <c r="AS109" i="3" s="1"/>
  <c r="AU109" i="3" s="1"/>
  <c r="Z69" i="3"/>
  <c r="DM100" i="12" l="1"/>
  <c r="DH100" i="12" s="1"/>
  <c r="DI101" i="12" s="1"/>
  <c r="DV78" i="12"/>
  <c r="DU79" i="12" s="1"/>
  <c r="DW79" i="12"/>
  <c r="DV79" i="12" s="1"/>
  <c r="DU80" i="12" s="1"/>
  <c r="DC100" i="12"/>
  <c r="DB100" i="12" s="1"/>
  <c r="DA101" i="12" s="1"/>
  <c r="BJ100" i="12"/>
  <c r="BK101" i="12" s="1"/>
  <c r="CX99" i="12"/>
  <c r="CY100" i="12" s="1"/>
  <c r="CX100" i="12" s="1"/>
  <c r="CY101" i="12" s="1"/>
  <c r="AZ99" i="12"/>
  <c r="BA100" i="12" s="1"/>
  <c r="CR98" i="12"/>
  <c r="CQ99" i="12" s="1"/>
  <c r="CI109" i="12"/>
  <c r="CD109" i="12" s="1"/>
  <c r="CE110" i="12" s="1"/>
  <c r="BE100" i="12"/>
  <c r="Q88" i="12"/>
  <c r="L88" i="12" s="1"/>
  <c r="M89" i="12" s="1"/>
  <c r="AF94" i="12"/>
  <c r="AG95" i="12" s="1"/>
  <c r="AK95" i="12"/>
  <c r="AJ95" i="12" s="1"/>
  <c r="AI96" i="12" s="1"/>
  <c r="BY94" i="12"/>
  <c r="BT94" i="12" s="1"/>
  <c r="BU95" i="12" s="1"/>
  <c r="BN100" i="12"/>
  <c r="BM101" i="12" s="1"/>
  <c r="AT86" i="12"/>
  <c r="AS87" i="12" s="1"/>
  <c r="Z97" i="12"/>
  <c r="Y98" i="12" s="1"/>
  <c r="G100" i="12"/>
  <c r="B100" i="12" s="1"/>
  <c r="C101" i="12" s="1"/>
  <c r="F85" i="11"/>
  <c r="E86" i="11" s="1"/>
  <c r="G86" i="11" s="1"/>
  <c r="L85" i="11"/>
  <c r="M86" i="11" s="1"/>
  <c r="B85" i="11"/>
  <c r="C86" i="11" s="1"/>
  <c r="Q86" i="11"/>
  <c r="P86" i="11" s="1"/>
  <c r="O87" i="11" s="1"/>
  <c r="T109" i="9"/>
  <c r="U110" i="9" s="1"/>
  <c r="AE94" i="10"/>
  <c r="AF95" i="10" s="1"/>
  <c r="AJ95" i="10"/>
  <c r="AI95" i="10" s="1"/>
  <c r="AH96" i="10" s="1"/>
  <c r="X92" i="10"/>
  <c r="Z92" i="10" s="1"/>
  <c r="U92" i="10" s="1"/>
  <c r="B98" i="10"/>
  <c r="C99" i="10" s="1"/>
  <c r="E98" i="10"/>
  <c r="D99" i="10" s="1"/>
  <c r="P95" i="10"/>
  <c r="K95" i="10" s="1"/>
  <c r="L96" i="10" s="1"/>
  <c r="O93" i="9"/>
  <c r="N93" i="9" s="1"/>
  <c r="M94" i="9" s="1"/>
  <c r="K92" i="9"/>
  <c r="L93" i="9" s="1"/>
  <c r="Y110" i="9"/>
  <c r="X110" i="9" s="1"/>
  <c r="W111" i="9" s="1"/>
  <c r="C127" i="9"/>
  <c r="B127" i="9" s="1"/>
  <c r="E127" i="9"/>
  <c r="D128" i="9" s="1"/>
  <c r="F128" i="9" s="1"/>
  <c r="M85" i="3"/>
  <c r="C69" i="3"/>
  <c r="D70" i="3" s="1"/>
  <c r="F69" i="3"/>
  <c r="E70" i="3" s="1"/>
  <c r="Q86" i="3"/>
  <c r="P86" i="3" s="1"/>
  <c r="O87" i="3" s="1"/>
  <c r="N86" i="3"/>
  <c r="AG75" i="3"/>
  <c r="AH76" i="3" s="1"/>
  <c r="BN84" i="3"/>
  <c r="BM85" i="3" s="1"/>
  <c r="BO85" i="3" s="1"/>
  <c r="BK83" i="3"/>
  <c r="BL84" i="3" s="1"/>
  <c r="BK84" i="3" s="1"/>
  <c r="BL85" i="3" s="1"/>
  <c r="M70" i="6"/>
  <c r="N71" i="6" s="1"/>
  <c r="F72" i="6"/>
  <c r="E73" i="6" s="1"/>
  <c r="G73" i="6" s="1"/>
  <c r="Q121" i="4"/>
  <c r="P121" i="4" s="1"/>
  <c r="O122" i="4" s="1"/>
  <c r="M120" i="4"/>
  <c r="N121" i="4" s="1"/>
  <c r="Q83" i="5"/>
  <c r="M83" i="5" s="1"/>
  <c r="N84" i="5" s="1"/>
  <c r="C127" i="4"/>
  <c r="D128" i="4" s="1"/>
  <c r="G128" i="4"/>
  <c r="F128" i="4" s="1"/>
  <c r="E129" i="4" s="1"/>
  <c r="F74" i="5"/>
  <c r="E75" i="5" s="1"/>
  <c r="BD74" i="3"/>
  <c r="BC75" i="3" s="1"/>
  <c r="BE75" i="3" s="1"/>
  <c r="W69" i="3"/>
  <c r="X70" i="3" s="1"/>
  <c r="Y70" i="3"/>
  <c r="AA70" i="3" s="1"/>
  <c r="DR79" i="12" l="1"/>
  <c r="DS80" i="12" s="1"/>
  <c r="DL100" i="12"/>
  <c r="DK101" i="12" s="1"/>
  <c r="AZ100" i="12"/>
  <c r="BA101" i="12" s="1"/>
  <c r="DW80" i="12"/>
  <c r="DR80" i="12" s="1"/>
  <c r="DS81" i="12" s="1"/>
  <c r="DC101" i="12"/>
  <c r="DB101" i="12" s="1"/>
  <c r="DA102" i="12" s="1"/>
  <c r="CS99" i="12"/>
  <c r="CN99" i="12" s="1"/>
  <c r="CO100" i="12" s="1"/>
  <c r="CH109" i="12"/>
  <c r="CG110" i="12" s="1"/>
  <c r="BD100" i="12"/>
  <c r="BC101" i="12" s="1"/>
  <c r="P88" i="12"/>
  <c r="O89" i="12" s="1"/>
  <c r="AK96" i="12"/>
  <c r="AJ96" i="12" s="1"/>
  <c r="AI97" i="12" s="1"/>
  <c r="AF95" i="12"/>
  <c r="AG96" i="12" s="1"/>
  <c r="BX94" i="12"/>
  <c r="BW95" i="12" s="1"/>
  <c r="BO101" i="12"/>
  <c r="BJ101" i="12" s="1"/>
  <c r="BK102" i="12" s="1"/>
  <c r="AU87" i="12"/>
  <c r="AP87" i="12" s="1"/>
  <c r="AQ88" i="12" s="1"/>
  <c r="AA98" i="12"/>
  <c r="V98" i="12" s="1"/>
  <c r="W99" i="12" s="1"/>
  <c r="F100" i="12"/>
  <c r="E101" i="12" s="1"/>
  <c r="B86" i="11"/>
  <c r="C87" i="11" s="1"/>
  <c r="Q87" i="11"/>
  <c r="P87" i="11" s="1"/>
  <c r="O88" i="11" s="1"/>
  <c r="F86" i="11"/>
  <c r="E87" i="11" s="1"/>
  <c r="L86" i="11"/>
  <c r="M87" i="11" s="1"/>
  <c r="L87" i="11" s="1"/>
  <c r="M88" i="11" s="1"/>
  <c r="T110" i="9"/>
  <c r="U111" i="9" s="1"/>
  <c r="AJ96" i="10"/>
  <c r="AI96" i="10" s="1"/>
  <c r="AH97" i="10" s="1"/>
  <c r="AE95" i="10"/>
  <c r="AF96" i="10" s="1"/>
  <c r="Y92" i="10"/>
  <c r="X93" i="10" s="1"/>
  <c r="Z93" i="10" s="1"/>
  <c r="Y93" i="10" s="1"/>
  <c r="X94" i="10" s="1"/>
  <c r="Z94" i="10" s="1"/>
  <c r="Y94" i="10" s="1"/>
  <c r="X95" i="10" s="1"/>
  <c r="V93" i="10"/>
  <c r="O95" i="10"/>
  <c r="N96" i="10" s="1"/>
  <c r="F99" i="10"/>
  <c r="B99" i="10" s="1"/>
  <c r="C100" i="10" s="1"/>
  <c r="K93" i="9"/>
  <c r="L94" i="9" s="1"/>
  <c r="O94" i="9"/>
  <c r="N94" i="9" s="1"/>
  <c r="M95" i="9" s="1"/>
  <c r="Y111" i="9"/>
  <c r="X111" i="9" s="1"/>
  <c r="W112" i="9" s="1"/>
  <c r="C128" i="9"/>
  <c r="B128" i="9" s="1"/>
  <c r="E128" i="9"/>
  <c r="D129" i="9" s="1"/>
  <c r="F129" i="9" s="1"/>
  <c r="M86" i="3"/>
  <c r="N87" i="3" s="1"/>
  <c r="G70" i="3"/>
  <c r="Q87" i="3"/>
  <c r="P87" i="3" s="1"/>
  <c r="O88" i="3" s="1"/>
  <c r="AJ75" i="3"/>
  <c r="AI76" i="3" s="1"/>
  <c r="AK76" i="3" s="1"/>
  <c r="BN85" i="3"/>
  <c r="BM86" i="3" s="1"/>
  <c r="BO86" i="3" s="1"/>
  <c r="C73" i="6"/>
  <c r="D74" i="6" s="1"/>
  <c r="P70" i="6"/>
  <c r="O71" i="6" s="1"/>
  <c r="Q71" i="6" s="1"/>
  <c r="Q122" i="4"/>
  <c r="P122" i="4" s="1"/>
  <c r="O123" i="4" s="1"/>
  <c r="M121" i="4"/>
  <c r="N122" i="4" s="1"/>
  <c r="P83" i="5"/>
  <c r="O84" i="5" s="1"/>
  <c r="G129" i="4"/>
  <c r="F129" i="4" s="1"/>
  <c r="E130" i="4" s="1"/>
  <c r="C128" i="4"/>
  <c r="D129" i="4" s="1"/>
  <c r="G75" i="5"/>
  <c r="C75" i="5" s="1"/>
  <c r="D76" i="5" s="1"/>
  <c r="BA75" i="3"/>
  <c r="BB76" i="3" s="1"/>
  <c r="AQ109" i="3"/>
  <c r="AR110" i="3" s="1"/>
  <c r="AT109" i="3"/>
  <c r="AS110" i="3" s="1"/>
  <c r="AU110" i="3" s="1"/>
  <c r="Z70" i="3"/>
  <c r="DM101" i="12" l="1"/>
  <c r="DH101" i="12" s="1"/>
  <c r="DI102" i="12" s="1"/>
  <c r="DL101" i="12"/>
  <c r="DK102" i="12" s="1"/>
  <c r="DV80" i="12"/>
  <c r="DU81" i="12" s="1"/>
  <c r="DW81" i="12" s="1"/>
  <c r="DR81" i="12" s="1"/>
  <c r="DS82" i="12" s="1"/>
  <c r="DC102" i="12"/>
  <c r="DB102" i="12" s="1"/>
  <c r="DA103" i="12" s="1"/>
  <c r="CX101" i="12"/>
  <c r="CY102" i="12" s="1"/>
  <c r="CX102" i="12" s="1"/>
  <c r="CY103" i="12" s="1"/>
  <c r="AF96" i="12"/>
  <c r="AG97" i="12" s="1"/>
  <c r="CR99" i="12"/>
  <c r="CQ100" i="12" s="1"/>
  <c r="CI110" i="12"/>
  <c r="CD110" i="12" s="1"/>
  <c r="CE111" i="12" s="1"/>
  <c r="BE101" i="12"/>
  <c r="AZ101" i="12" s="1"/>
  <c r="BA102" i="12" s="1"/>
  <c r="Q89" i="12"/>
  <c r="L89" i="12" s="1"/>
  <c r="M90" i="12" s="1"/>
  <c r="BN101" i="12"/>
  <c r="BM102" i="12" s="1"/>
  <c r="AK97" i="12"/>
  <c r="AJ97" i="12" s="1"/>
  <c r="AI98" i="12" s="1"/>
  <c r="BY95" i="12"/>
  <c r="BT95" i="12" s="1"/>
  <c r="BU96" i="12" s="1"/>
  <c r="BO102" i="12"/>
  <c r="BN102" i="12" s="1"/>
  <c r="BM103" i="12" s="1"/>
  <c r="AT87" i="12"/>
  <c r="AS88" i="12" s="1"/>
  <c r="Z98" i="12"/>
  <c r="Y99" i="12" s="1"/>
  <c r="G101" i="12"/>
  <c r="B101" i="12" s="1"/>
  <c r="C102" i="12" s="1"/>
  <c r="Q88" i="11"/>
  <c r="P88" i="11" s="1"/>
  <c r="O89" i="11" s="1"/>
  <c r="G87" i="11"/>
  <c r="T111" i="9"/>
  <c r="U112" i="9" s="1"/>
  <c r="U93" i="10"/>
  <c r="V94" i="10" s="1"/>
  <c r="U94" i="10" s="1"/>
  <c r="V95" i="10" s="1"/>
  <c r="AJ97" i="10"/>
  <c r="AI97" i="10" s="1"/>
  <c r="AH98" i="10" s="1"/>
  <c r="AE96" i="10"/>
  <c r="AF97" i="10" s="1"/>
  <c r="Z95" i="10"/>
  <c r="Y95" i="10" s="1"/>
  <c r="X96" i="10" s="1"/>
  <c r="E99" i="10"/>
  <c r="D100" i="10" s="1"/>
  <c r="P96" i="10"/>
  <c r="K96" i="10" s="1"/>
  <c r="L97" i="10" s="1"/>
  <c r="K94" i="9"/>
  <c r="L95" i="9" s="1"/>
  <c r="O95" i="9"/>
  <c r="N95" i="9" s="1"/>
  <c r="M96" i="9" s="1"/>
  <c r="Y112" i="9"/>
  <c r="X112" i="9" s="1"/>
  <c r="W113" i="9" s="1"/>
  <c r="C129" i="9"/>
  <c r="B129" i="9" s="1"/>
  <c r="E129" i="9"/>
  <c r="D130" i="9" s="1"/>
  <c r="F130" i="9" s="1"/>
  <c r="M87" i="3"/>
  <c r="C70" i="3"/>
  <c r="D71" i="3" s="1"/>
  <c r="F70" i="3"/>
  <c r="E71" i="3" s="1"/>
  <c r="Q88" i="3"/>
  <c r="P88" i="3" s="1"/>
  <c r="O89" i="3" s="1"/>
  <c r="N88" i="3"/>
  <c r="AG76" i="3"/>
  <c r="AH77" i="3" s="1"/>
  <c r="BN86" i="3"/>
  <c r="BM87" i="3" s="1"/>
  <c r="BO87" i="3" s="1"/>
  <c r="BK85" i="3"/>
  <c r="BL86" i="3" s="1"/>
  <c r="BK86" i="3" s="1"/>
  <c r="BL87" i="3" s="1"/>
  <c r="M71" i="6"/>
  <c r="N72" i="6" s="1"/>
  <c r="F73" i="6"/>
  <c r="E74" i="6" s="1"/>
  <c r="G74" i="6" s="1"/>
  <c r="Q123" i="4"/>
  <c r="P123" i="4" s="1"/>
  <c r="O124" i="4" s="1"/>
  <c r="M122" i="4"/>
  <c r="N123" i="4" s="1"/>
  <c r="Q84" i="5"/>
  <c r="M84" i="5" s="1"/>
  <c r="N85" i="5" s="1"/>
  <c r="C129" i="4"/>
  <c r="D130" i="4" s="1"/>
  <c r="G130" i="4"/>
  <c r="F130" i="4" s="1"/>
  <c r="E131" i="4" s="1"/>
  <c r="F75" i="5"/>
  <c r="E76" i="5" s="1"/>
  <c r="BD75" i="3"/>
  <c r="BC76" i="3" s="1"/>
  <c r="BE76" i="3" s="1"/>
  <c r="W70" i="3"/>
  <c r="X71" i="3" s="1"/>
  <c r="Y71" i="3"/>
  <c r="AA71" i="3" s="1"/>
  <c r="DM102" i="12" l="1"/>
  <c r="DL102" i="12" s="1"/>
  <c r="DK103" i="12" s="1"/>
  <c r="DV81" i="12"/>
  <c r="DU82" i="12" s="1"/>
  <c r="DC103" i="12"/>
  <c r="CX103" i="12" s="1"/>
  <c r="CY104" i="12" s="1"/>
  <c r="CS100" i="12"/>
  <c r="CN100" i="12" s="1"/>
  <c r="CO101" i="12" s="1"/>
  <c r="CH110" i="12"/>
  <c r="CG111" i="12" s="1"/>
  <c r="BD101" i="12"/>
  <c r="BC102" i="12" s="1"/>
  <c r="P89" i="12"/>
  <c r="O90" i="12" s="1"/>
  <c r="AF97" i="12"/>
  <c r="AG98" i="12" s="1"/>
  <c r="AK98" i="12"/>
  <c r="AJ98" i="12" s="1"/>
  <c r="AI99" i="12" s="1"/>
  <c r="BX95" i="12"/>
  <c r="BW96" i="12" s="1"/>
  <c r="BO103" i="12"/>
  <c r="BN103" i="12" s="1"/>
  <c r="BM104" i="12" s="1"/>
  <c r="BJ102" i="12"/>
  <c r="BK103" i="12" s="1"/>
  <c r="AU88" i="12"/>
  <c r="AP88" i="12" s="1"/>
  <c r="AQ89" i="12" s="1"/>
  <c r="AA99" i="12"/>
  <c r="V99" i="12" s="1"/>
  <c r="W100" i="12" s="1"/>
  <c r="F101" i="12"/>
  <c r="E102" i="12" s="1"/>
  <c r="L88" i="11"/>
  <c r="M89" i="11" s="1"/>
  <c r="B87" i="11"/>
  <c r="C88" i="11" s="1"/>
  <c r="Q89" i="11"/>
  <c r="P89" i="11" s="1"/>
  <c r="O90" i="11" s="1"/>
  <c r="F87" i="11"/>
  <c r="E88" i="11" s="1"/>
  <c r="T112" i="9"/>
  <c r="U113" i="9" s="1"/>
  <c r="U95" i="10"/>
  <c r="V96" i="10" s="1"/>
  <c r="AJ98" i="10"/>
  <c r="AI98" i="10" s="1"/>
  <c r="AH99" i="10" s="1"/>
  <c r="AE97" i="10"/>
  <c r="AF98" i="10" s="1"/>
  <c r="Z96" i="10"/>
  <c r="Y96" i="10" s="1"/>
  <c r="X97" i="10" s="1"/>
  <c r="O96" i="10"/>
  <c r="N97" i="10" s="1"/>
  <c r="F100" i="10"/>
  <c r="B100" i="10" s="1"/>
  <c r="C101" i="10" s="1"/>
  <c r="K95" i="9"/>
  <c r="L96" i="9" s="1"/>
  <c r="O96" i="9"/>
  <c r="N96" i="9" s="1"/>
  <c r="M97" i="9" s="1"/>
  <c r="Y113" i="9"/>
  <c r="X113" i="9" s="1"/>
  <c r="W114" i="9" s="1"/>
  <c r="C130" i="9"/>
  <c r="B130" i="9" s="1"/>
  <c r="E130" i="9"/>
  <c r="D131" i="9" s="1"/>
  <c r="F131" i="9" s="1"/>
  <c r="M88" i="3"/>
  <c r="N89" i="3" s="1"/>
  <c r="G71" i="3"/>
  <c r="Q89" i="3"/>
  <c r="P89" i="3" s="1"/>
  <c r="O90" i="3" s="1"/>
  <c r="AJ76" i="3"/>
  <c r="AI77" i="3" s="1"/>
  <c r="AK77" i="3" s="1"/>
  <c r="BN87" i="3"/>
  <c r="BM88" i="3" s="1"/>
  <c r="BO88" i="3" s="1"/>
  <c r="C74" i="6"/>
  <c r="D75" i="6" s="1"/>
  <c r="P71" i="6"/>
  <c r="O72" i="6" s="1"/>
  <c r="Q72" i="6" s="1"/>
  <c r="M123" i="4"/>
  <c r="N124" i="4" s="1"/>
  <c r="Q124" i="4"/>
  <c r="P124" i="4" s="1"/>
  <c r="O125" i="4" s="1"/>
  <c r="P84" i="5"/>
  <c r="O85" i="5" s="1"/>
  <c r="G131" i="4"/>
  <c r="F131" i="4" s="1"/>
  <c r="E132" i="4" s="1"/>
  <c r="C130" i="4"/>
  <c r="D131" i="4" s="1"/>
  <c r="G76" i="5"/>
  <c r="C76" i="5" s="1"/>
  <c r="D77" i="5" s="1"/>
  <c r="BA76" i="3"/>
  <c r="BB77" i="3" s="1"/>
  <c r="AQ110" i="3"/>
  <c r="AR111" i="3" s="1"/>
  <c r="AT110" i="3"/>
  <c r="AS111" i="3" s="1"/>
  <c r="AU111" i="3" s="1"/>
  <c r="Z71" i="3"/>
  <c r="DM103" i="12" l="1"/>
  <c r="DL103" i="12" s="1"/>
  <c r="DK104" i="12" s="1"/>
  <c r="DH102" i="12"/>
  <c r="DI103" i="12" s="1"/>
  <c r="DH103" i="12" s="1"/>
  <c r="DI104" i="12" s="1"/>
  <c r="DW82" i="12"/>
  <c r="DR82" i="12" s="1"/>
  <c r="DS83" i="12" s="1"/>
  <c r="AF98" i="12"/>
  <c r="AG99" i="12" s="1"/>
  <c r="DB103" i="12"/>
  <c r="DA104" i="12" s="1"/>
  <c r="BJ103" i="12"/>
  <c r="BK104" i="12" s="1"/>
  <c r="CR100" i="12"/>
  <c r="CQ101" i="12" s="1"/>
  <c r="CI111" i="12"/>
  <c r="CD111" i="12" s="1"/>
  <c r="CE112" i="12" s="1"/>
  <c r="BE102" i="12"/>
  <c r="AZ102" i="12" s="1"/>
  <c r="BA103" i="12" s="1"/>
  <c r="Q90" i="12"/>
  <c r="L90" i="12" s="1"/>
  <c r="M91" i="12" s="1"/>
  <c r="AK99" i="12"/>
  <c r="AJ99" i="12" s="1"/>
  <c r="AI100" i="12" s="1"/>
  <c r="BY96" i="12"/>
  <c r="BT96" i="12" s="1"/>
  <c r="BU97" i="12" s="1"/>
  <c r="BO104" i="12"/>
  <c r="AT88" i="12"/>
  <c r="AS89" i="12" s="1"/>
  <c r="Z99" i="12"/>
  <c r="Y100" i="12" s="1"/>
  <c r="G102" i="12"/>
  <c r="B102" i="12" s="1"/>
  <c r="C103" i="12" s="1"/>
  <c r="L89" i="11"/>
  <c r="M90" i="11" s="1"/>
  <c r="L90" i="11" s="1"/>
  <c r="M91" i="11" s="1"/>
  <c r="Q90" i="11"/>
  <c r="P90" i="11" s="1"/>
  <c r="O91" i="11" s="1"/>
  <c r="G88" i="11"/>
  <c r="F88" i="11" s="1"/>
  <c r="E89" i="11" s="1"/>
  <c r="T113" i="9"/>
  <c r="U114" i="9" s="1"/>
  <c r="U96" i="10"/>
  <c r="V97" i="10" s="1"/>
  <c r="AE98" i="10"/>
  <c r="AF99" i="10" s="1"/>
  <c r="AJ99" i="10"/>
  <c r="AI99" i="10" s="1"/>
  <c r="AH100" i="10" s="1"/>
  <c r="Z97" i="10"/>
  <c r="Y97" i="10" s="1"/>
  <c r="X98" i="10" s="1"/>
  <c r="P97" i="10"/>
  <c r="K97" i="10" s="1"/>
  <c r="L98" i="10" s="1"/>
  <c r="E100" i="10"/>
  <c r="D101" i="10" s="1"/>
  <c r="O97" i="9"/>
  <c r="N97" i="9" s="1"/>
  <c r="M98" i="9" s="1"/>
  <c r="K96" i="9"/>
  <c r="L97" i="9" s="1"/>
  <c r="Y114" i="9"/>
  <c r="X114" i="9" s="1"/>
  <c r="W115" i="9" s="1"/>
  <c r="C131" i="9"/>
  <c r="B131" i="9" s="1"/>
  <c r="E131" i="9"/>
  <c r="D132" i="9" s="1"/>
  <c r="F132" i="9" s="1"/>
  <c r="C71" i="3"/>
  <c r="D72" i="3" s="1"/>
  <c r="M89" i="3"/>
  <c r="N90" i="3" s="1"/>
  <c r="F71" i="3"/>
  <c r="E72" i="3" s="1"/>
  <c r="Q90" i="3"/>
  <c r="AG77" i="3"/>
  <c r="AH78" i="3" s="1"/>
  <c r="BN88" i="3"/>
  <c r="BM89" i="3" s="1"/>
  <c r="BO89" i="3" s="1"/>
  <c r="BK87" i="3"/>
  <c r="BL88" i="3" s="1"/>
  <c r="BK88" i="3" s="1"/>
  <c r="BL89" i="3" s="1"/>
  <c r="M72" i="6"/>
  <c r="N73" i="6" s="1"/>
  <c r="F74" i="6"/>
  <c r="E75" i="6" s="1"/>
  <c r="G75" i="6" s="1"/>
  <c r="Q125" i="4"/>
  <c r="P125" i="4" s="1"/>
  <c r="O126" i="4" s="1"/>
  <c r="M124" i="4"/>
  <c r="N125" i="4" s="1"/>
  <c r="Q85" i="5"/>
  <c r="M85" i="5" s="1"/>
  <c r="N86" i="5" s="1"/>
  <c r="G132" i="4"/>
  <c r="F132" i="4" s="1"/>
  <c r="E133" i="4" s="1"/>
  <c r="C131" i="4"/>
  <c r="D132" i="4" s="1"/>
  <c r="F76" i="5"/>
  <c r="E77" i="5" s="1"/>
  <c r="BD76" i="3"/>
  <c r="BC77" i="3" s="1"/>
  <c r="BE77" i="3" s="1"/>
  <c r="W71" i="3"/>
  <c r="X72" i="3" s="1"/>
  <c r="Y72" i="3"/>
  <c r="AA72" i="3" s="1"/>
  <c r="DV82" i="12" l="1"/>
  <c r="DU83" i="12" s="1"/>
  <c r="DM104" i="12"/>
  <c r="DL104" i="12"/>
  <c r="DK105" i="12" s="1"/>
  <c r="DH104" i="12"/>
  <c r="DI105" i="12" s="1"/>
  <c r="DW83" i="12"/>
  <c r="DV83" i="12" s="1"/>
  <c r="DU84" i="12" s="1"/>
  <c r="BJ104" i="12"/>
  <c r="BK105" i="12" s="1"/>
  <c r="DC104" i="12"/>
  <c r="CX104" i="12" s="1"/>
  <c r="CY105" i="12" s="1"/>
  <c r="CS101" i="12"/>
  <c r="CN101" i="12" s="1"/>
  <c r="CO102" i="12" s="1"/>
  <c r="CH111" i="12"/>
  <c r="CG112" i="12" s="1"/>
  <c r="BD102" i="12"/>
  <c r="BC103" i="12" s="1"/>
  <c r="P90" i="12"/>
  <c r="O91" i="12" s="1"/>
  <c r="AF99" i="12"/>
  <c r="AG100" i="12" s="1"/>
  <c r="AK100" i="12"/>
  <c r="AJ100" i="12" s="1"/>
  <c r="AI101" i="12" s="1"/>
  <c r="BX96" i="12"/>
  <c r="BW97" i="12" s="1"/>
  <c r="BN104" i="12"/>
  <c r="BM105" i="12" s="1"/>
  <c r="AU89" i="12"/>
  <c r="AP89" i="12" s="1"/>
  <c r="AQ90" i="12" s="1"/>
  <c r="AA100" i="12"/>
  <c r="V100" i="12" s="1"/>
  <c r="W101" i="12" s="1"/>
  <c r="F102" i="12"/>
  <c r="E103" i="12" s="1"/>
  <c r="B88" i="11"/>
  <c r="C89" i="11" s="1"/>
  <c r="Q91" i="11"/>
  <c r="P91" i="11" s="1"/>
  <c r="O92" i="11" s="1"/>
  <c r="G89" i="11"/>
  <c r="L91" i="11"/>
  <c r="M92" i="11" s="1"/>
  <c r="T114" i="9"/>
  <c r="U115" i="9" s="1"/>
  <c r="U97" i="10"/>
  <c r="V98" i="10" s="1"/>
  <c r="AJ100" i="10"/>
  <c r="AI100" i="10" s="1"/>
  <c r="AH101" i="10" s="1"/>
  <c r="AE99" i="10"/>
  <c r="AF100" i="10" s="1"/>
  <c r="Z98" i="10"/>
  <c r="Y98" i="10" s="1"/>
  <c r="X99" i="10" s="1"/>
  <c r="F101" i="10"/>
  <c r="B101" i="10" s="1"/>
  <c r="C102" i="10" s="1"/>
  <c r="O97" i="10"/>
  <c r="N98" i="10" s="1"/>
  <c r="K97" i="9"/>
  <c r="L98" i="9" s="1"/>
  <c r="O98" i="9"/>
  <c r="N98" i="9" s="1"/>
  <c r="M99" i="9" s="1"/>
  <c r="Y115" i="9"/>
  <c r="C132" i="9"/>
  <c r="B132" i="9" s="1"/>
  <c r="E132" i="9"/>
  <c r="D133" i="9" s="1"/>
  <c r="F133" i="9" s="1"/>
  <c r="M90" i="3"/>
  <c r="N91" i="3" s="1"/>
  <c r="G72" i="3"/>
  <c r="P90" i="3"/>
  <c r="O91" i="3" s="1"/>
  <c r="AJ77" i="3"/>
  <c r="AI78" i="3" s="1"/>
  <c r="AK78" i="3" s="1"/>
  <c r="BN89" i="3"/>
  <c r="BM90" i="3" s="1"/>
  <c r="BO90" i="3" s="1"/>
  <c r="C75" i="6"/>
  <c r="D76" i="6" s="1"/>
  <c r="P72" i="6"/>
  <c r="O73" i="6" s="1"/>
  <c r="Q73" i="6" s="1"/>
  <c r="Q126" i="4"/>
  <c r="P126" i="4" s="1"/>
  <c r="O127" i="4" s="1"/>
  <c r="M125" i="4"/>
  <c r="N126" i="4" s="1"/>
  <c r="P85" i="5"/>
  <c r="O86" i="5" s="1"/>
  <c r="C132" i="4"/>
  <c r="D133" i="4" s="1"/>
  <c r="G133" i="4"/>
  <c r="F133" i="4" s="1"/>
  <c r="E134" i="4" s="1"/>
  <c r="G77" i="5"/>
  <c r="C77" i="5" s="1"/>
  <c r="D78" i="5" s="1"/>
  <c r="BA77" i="3"/>
  <c r="BB78" i="3" s="1"/>
  <c r="AQ111" i="3"/>
  <c r="AR112" i="3" s="1"/>
  <c r="AT111" i="3"/>
  <c r="AS112" i="3" s="1"/>
  <c r="AU112" i="3" s="1"/>
  <c r="Z72" i="3"/>
  <c r="DM105" i="12" l="1"/>
  <c r="DL105" i="12" s="1"/>
  <c r="DK106" i="12" s="1"/>
  <c r="DH105" i="12"/>
  <c r="DI106" i="12" s="1"/>
  <c r="DW84" i="12"/>
  <c r="DV84" i="12" s="1"/>
  <c r="DU85" i="12" s="1"/>
  <c r="DR83" i="12"/>
  <c r="DS84" i="12" s="1"/>
  <c r="DR84" i="12" s="1"/>
  <c r="DS85" i="12" s="1"/>
  <c r="DB104" i="12"/>
  <c r="DA105" i="12" s="1"/>
  <c r="CR101" i="12"/>
  <c r="CQ102" i="12" s="1"/>
  <c r="CI112" i="12"/>
  <c r="CD112" i="12" s="1"/>
  <c r="CE113" i="12" s="1"/>
  <c r="BE103" i="12"/>
  <c r="AZ103" i="12" s="1"/>
  <c r="BA104" i="12" s="1"/>
  <c r="Q91" i="12"/>
  <c r="L91" i="12" s="1"/>
  <c r="M92" i="12" s="1"/>
  <c r="AF100" i="12"/>
  <c r="AG101" i="12" s="1"/>
  <c r="AK101" i="12"/>
  <c r="AJ101" i="12" s="1"/>
  <c r="AI102" i="12" s="1"/>
  <c r="BY97" i="12"/>
  <c r="BT97" i="12" s="1"/>
  <c r="BU98" i="12" s="1"/>
  <c r="BO105" i="12"/>
  <c r="BJ105" i="12" s="1"/>
  <c r="BK106" i="12" s="1"/>
  <c r="AT89" i="12"/>
  <c r="AS90" i="12" s="1"/>
  <c r="Z100" i="12"/>
  <c r="Y101" i="12" s="1"/>
  <c r="G103" i="12"/>
  <c r="B103" i="12" s="1"/>
  <c r="C104" i="12" s="1"/>
  <c r="B89" i="11"/>
  <c r="C90" i="11" s="1"/>
  <c r="Q92" i="11"/>
  <c r="P92" i="11" s="1"/>
  <c r="O93" i="11" s="1"/>
  <c r="F89" i="11"/>
  <c r="E90" i="11" s="1"/>
  <c r="T115" i="9"/>
  <c r="U116" i="9" s="1"/>
  <c r="U98" i="10"/>
  <c r="V99" i="10" s="1"/>
  <c r="AE100" i="10"/>
  <c r="AF101" i="10" s="1"/>
  <c r="AJ101" i="10"/>
  <c r="Z99" i="10"/>
  <c r="Y99" i="10" s="1"/>
  <c r="X100" i="10" s="1"/>
  <c r="P98" i="10"/>
  <c r="K98" i="10" s="1"/>
  <c r="L99" i="10" s="1"/>
  <c r="E101" i="10"/>
  <c r="D102" i="10" s="1"/>
  <c r="O99" i="9"/>
  <c r="N99" i="9" s="1"/>
  <c r="M100" i="9" s="1"/>
  <c r="K98" i="9"/>
  <c r="L99" i="9" s="1"/>
  <c r="X115" i="9"/>
  <c r="W116" i="9" s="1"/>
  <c r="C133" i="9"/>
  <c r="B133" i="9" s="1"/>
  <c r="E133" i="9"/>
  <c r="D134" i="9" s="1"/>
  <c r="F134" i="9" s="1"/>
  <c r="C72" i="3"/>
  <c r="D73" i="3" s="1"/>
  <c r="F72" i="3"/>
  <c r="E73" i="3" s="1"/>
  <c r="Q91" i="3"/>
  <c r="AG78" i="3"/>
  <c r="AH79" i="3" s="1"/>
  <c r="BN90" i="3"/>
  <c r="BM91" i="3" s="1"/>
  <c r="BO91" i="3" s="1"/>
  <c r="BK89" i="3"/>
  <c r="BL90" i="3" s="1"/>
  <c r="BK90" i="3" s="1"/>
  <c r="BL91" i="3" s="1"/>
  <c r="M73" i="6"/>
  <c r="N74" i="6" s="1"/>
  <c r="F75" i="6"/>
  <c r="E76" i="6" s="1"/>
  <c r="G76" i="6" s="1"/>
  <c r="M126" i="4"/>
  <c r="N127" i="4" s="1"/>
  <c r="Q127" i="4"/>
  <c r="P127" i="4" s="1"/>
  <c r="O128" i="4" s="1"/>
  <c r="Q86" i="5"/>
  <c r="M86" i="5" s="1"/>
  <c r="N87" i="5" s="1"/>
  <c r="C133" i="4"/>
  <c r="D134" i="4" s="1"/>
  <c r="G134" i="4"/>
  <c r="F134" i="4" s="1"/>
  <c r="E135" i="4" s="1"/>
  <c r="G135" i="4" s="1"/>
  <c r="F135" i="4" s="1"/>
  <c r="E136" i="4" s="1"/>
  <c r="G136" i="4" s="1"/>
  <c r="F136" i="4" s="1"/>
  <c r="E137" i="4" s="1"/>
  <c r="G137" i="4" s="1"/>
  <c r="F137" i="4" s="1"/>
  <c r="E138" i="4" s="1"/>
  <c r="G138" i="4" s="1"/>
  <c r="F138" i="4" s="1"/>
  <c r="E139" i="4" s="1"/>
  <c r="F77" i="5"/>
  <c r="E78" i="5" s="1"/>
  <c r="BD77" i="3"/>
  <c r="BC78" i="3" s="1"/>
  <c r="BE78" i="3" s="1"/>
  <c r="W72" i="3"/>
  <c r="X73" i="3" s="1"/>
  <c r="Y73" i="3"/>
  <c r="AA73" i="3" s="1"/>
  <c r="DM106" i="12" l="1"/>
  <c r="DL106" i="12" s="1"/>
  <c r="DK107" i="12" s="1"/>
  <c r="DW85" i="12"/>
  <c r="DV85" i="12" s="1"/>
  <c r="DU86" i="12" s="1"/>
  <c r="DC105" i="12"/>
  <c r="CX105" i="12" s="1"/>
  <c r="CY106" i="12" s="1"/>
  <c r="CS102" i="12"/>
  <c r="CN102" i="12" s="1"/>
  <c r="CO103" i="12" s="1"/>
  <c r="CH112" i="12"/>
  <c r="CG113" i="12" s="1"/>
  <c r="BD103" i="12"/>
  <c r="BC104" i="12" s="1"/>
  <c r="P91" i="12"/>
  <c r="O92" i="12" s="1"/>
  <c r="Q92" i="12" s="1"/>
  <c r="AF101" i="12"/>
  <c r="AG102" i="12" s="1"/>
  <c r="AK102" i="12"/>
  <c r="AJ102" i="12" s="1"/>
  <c r="AI103" i="12" s="1"/>
  <c r="BX97" i="12"/>
  <c r="BW98" i="12" s="1"/>
  <c r="BN105" i="12"/>
  <c r="BM106" i="12" s="1"/>
  <c r="AU90" i="12"/>
  <c r="AP90" i="12" s="1"/>
  <c r="AQ91" i="12" s="1"/>
  <c r="AA101" i="12"/>
  <c r="V101" i="12" s="1"/>
  <c r="W102" i="12" s="1"/>
  <c r="F103" i="12"/>
  <c r="E104" i="12" s="1"/>
  <c r="Q93" i="11"/>
  <c r="P93" i="11" s="1"/>
  <c r="O94" i="11" s="1"/>
  <c r="G90" i="11"/>
  <c r="L92" i="11"/>
  <c r="M93" i="11" s="1"/>
  <c r="U99" i="10"/>
  <c r="V100" i="10" s="1"/>
  <c r="AE101" i="10"/>
  <c r="AF102" i="10" s="1"/>
  <c r="AI101" i="10"/>
  <c r="AH102" i="10" s="1"/>
  <c r="AJ102" i="10" s="1"/>
  <c r="Z100" i="10"/>
  <c r="Y100" i="10" s="1"/>
  <c r="X101" i="10" s="1"/>
  <c r="F102" i="10"/>
  <c r="B102" i="10" s="1"/>
  <c r="C103" i="10" s="1"/>
  <c r="O98" i="10"/>
  <c r="N99" i="10" s="1"/>
  <c r="K99" i="9"/>
  <c r="L100" i="9" s="1"/>
  <c r="O100" i="9"/>
  <c r="Y116" i="9"/>
  <c r="C134" i="9"/>
  <c r="B134" i="9" s="1"/>
  <c r="E134" i="9"/>
  <c r="D135" i="9" s="1"/>
  <c r="F135" i="9" s="1"/>
  <c r="P91" i="3"/>
  <c r="O92" i="3" s="1"/>
  <c r="M91" i="3"/>
  <c r="N92" i="3" s="1"/>
  <c r="G73" i="3"/>
  <c r="Q92" i="3"/>
  <c r="P92" i="3" s="1"/>
  <c r="O93" i="3" s="1"/>
  <c r="AJ78" i="3"/>
  <c r="AI79" i="3" s="1"/>
  <c r="AK79" i="3" s="1"/>
  <c r="BN91" i="3"/>
  <c r="BM92" i="3" s="1"/>
  <c r="BO92" i="3" s="1"/>
  <c r="C76" i="6"/>
  <c r="D77" i="6" s="1"/>
  <c r="P73" i="6"/>
  <c r="O74" i="6" s="1"/>
  <c r="Q74" i="6" s="1"/>
  <c r="Q128" i="4"/>
  <c r="P128" i="4" s="1"/>
  <c r="O129" i="4" s="1"/>
  <c r="M127" i="4"/>
  <c r="N128" i="4" s="1"/>
  <c r="P86" i="5"/>
  <c r="O87" i="5" s="1"/>
  <c r="G139" i="4"/>
  <c r="F139" i="4" s="1"/>
  <c r="E140" i="4" s="1"/>
  <c r="C134" i="4"/>
  <c r="D135" i="4" s="1"/>
  <c r="C135" i="4" s="1"/>
  <c r="D136" i="4" s="1"/>
  <c r="C136" i="4" s="1"/>
  <c r="D137" i="4" s="1"/>
  <c r="C137" i="4" s="1"/>
  <c r="D138" i="4" s="1"/>
  <c r="C138" i="4" s="1"/>
  <c r="D139" i="4" s="1"/>
  <c r="G78" i="5"/>
  <c r="C78" i="5" s="1"/>
  <c r="D79" i="5" s="1"/>
  <c r="BA78" i="3"/>
  <c r="BB79" i="3" s="1"/>
  <c r="AQ112" i="3"/>
  <c r="AR113" i="3" s="1"/>
  <c r="AT112" i="3"/>
  <c r="AS113" i="3" s="1"/>
  <c r="AU113" i="3" s="1"/>
  <c r="Z73" i="3"/>
  <c r="DR85" i="12" l="1"/>
  <c r="DS86" i="12" s="1"/>
  <c r="DM107" i="12"/>
  <c r="DL107" i="12"/>
  <c r="DK108" i="12" s="1"/>
  <c r="DH106" i="12"/>
  <c r="DI107" i="12" s="1"/>
  <c r="DH107" i="12" s="1"/>
  <c r="DI108" i="12" s="1"/>
  <c r="DW86" i="12"/>
  <c r="DV86" i="12" s="1"/>
  <c r="DU87" i="12" s="1"/>
  <c r="DB105" i="12"/>
  <c r="DA106" i="12" s="1"/>
  <c r="P92" i="12"/>
  <c r="O93" i="12" s="1"/>
  <c r="Q93" i="12" s="1"/>
  <c r="L92" i="12"/>
  <c r="M93" i="12" s="1"/>
  <c r="CR102" i="12"/>
  <c r="CQ103" i="12" s="1"/>
  <c r="CI113" i="12"/>
  <c r="CD113" i="12" s="1"/>
  <c r="CE114" i="12" s="1"/>
  <c r="BE104" i="12"/>
  <c r="AZ104" i="12" s="1"/>
  <c r="BA105" i="12" s="1"/>
  <c r="AF102" i="12"/>
  <c r="AG103" i="12" s="1"/>
  <c r="AK103" i="12"/>
  <c r="AJ103" i="12" s="1"/>
  <c r="AI104" i="12" s="1"/>
  <c r="BY98" i="12"/>
  <c r="BT98" i="12" s="1"/>
  <c r="BU99" i="12" s="1"/>
  <c r="BO106" i="12"/>
  <c r="BJ106" i="12" s="1"/>
  <c r="BK107" i="12" s="1"/>
  <c r="AT90" i="12"/>
  <c r="AS91" i="12" s="1"/>
  <c r="Z101" i="12"/>
  <c r="Y102" i="12" s="1"/>
  <c r="G104" i="12"/>
  <c r="B104" i="12" s="1"/>
  <c r="C105" i="12" s="1"/>
  <c r="L93" i="11"/>
  <c r="M94" i="11" s="1"/>
  <c r="B90" i="11"/>
  <c r="C91" i="11" s="1"/>
  <c r="Q94" i="11"/>
  <c r="P94" i="11" s="1"/>
  <c r="O95" i="11" s="1"/>
  <c r="F90" i="11"/>
  <c r="E91" i="11" s="1"/>
  <c r="T116" i="9"/>
  <c r="U117" i="9" s="1"/>
  <c r="U100" i="10"/>
  <c r="V101" i="10" s="1"/>
  <c r="AE102" i="10"/>
  <c r="AF103" i="10" s="1"/>
  <c r="AI102" i="10"/>
  <c r="AH103" i="10" s="1"/>
  <c r="Z101" i="10"/>
  <c r="Y101" i="10" s="1"/>
  <c r="X102" i="10" s="1"/>
  <c r="P99" i="10"/>
  <c r="K99" i="10" s="1"/>
  <c r="L100" i="10" s="1"/>
  <c r="E102" i="10"/>
  <c r="D103" i="10" s="1"/>
  <c r="K100" i="9"/>
  <c r="L101" i="9" s="1"/>
  <c r="N100" i="9"/>
  <c r="M101" i="9" s="1"/>
  <c r="X116" i="9"/>
  <c r="W117" i="9" s="1"/>
  <c r="C135" i="9"/>
  <c r="B135" i="9" s="1"/>
  <c r="E135" i="9"/>
  <c r="D136" i="9" s="1"/>
  <c r="F136" i="9" s="1"/>
  <c r="M92" i="3"/>
  <c r="C73" i="3"/>
  <c r="D74" i="3" s="1"/>
  <c r="F73" i="3"/>
  <c r="E74" i="3" s="1"/>
  <c r="Q93" i="3"/>
  <c r="P93" i="3" s="1"/>
  <c r="O94" i="3" s="1"/>
  <c r="N93" i="3"/>
  <c r="AG79" i="3"/>
  <c r="AH80" i="3" s="1"/>
  <c r="BN92" i="3"/>
  <c r="BM93" i="3" s="1"/>
  <c r="BO93" i="3" s="1"/>
  <c r="BK91" i="3"/>
  <c r="BL92" i="3" s="1"/>
  <c r="BK92" i="3" s="1"/>
  <c r="BL93" i="3" s="1"/>
  <c r="C139" i="4"/>
  <c r="D140" i="4" s="1"/>
  <c r="M74" i="6"/>
  <c r="N75" i="6" s="1"/>
  <c r="F76" i="6"/>
  <c r="E77" i="6" s="1"/>
  <c r="G77" i="6" s="1"/>
  <c r="Q129" i="4"/>
  <c r="P129" i="4" s="1"/>
  <c r="O130" i="4" s="1"/>
  <c r="M128" i="4"/>
  <c r="N129" i="4" s="1"/>
  <c r="Q87" i="5"/>
  <c r="M87" i="5" s="1"/>
  <c r="N88" i="5" s="1"/>
  <c r="G140" i="4"/>
  <c r="F140" i="4" s="1"/>
  <c r="E141" i="4" s="1"/>
  <c r="F78" i="5"/>
  <c r="E79" i="5" s="1"/>
  <c r="BD78" i="3"/>
  <c r="BC79" i="3" s="1"/>
  <c r="BE79" i="3" s="1"/>
  <c r="AQ113" i="3"/>
  <c r="W73" i="3"/>
  <c r="X74" i="3" s="1"/>
  <c r="Y74" i="3"/>
  <c r="AA74" i="3" s="1"/>
  <c r="DM108" i="12" l="1"/>
  <c r="DH108" i="12" s="1"/>
  <c r="DI109" i="12" s="1"/>
  <c r="DL108" i="12"/>
  <c r="DK109" i="12" s="1"/>
  <c r="DR86" i="12"/>
  <c r="DS87" i="12" s="1"/>
  <c r="DW87" i="12"/>
  <c r="DV87" i="12" s="1"/>
  <c r="DU88" i="12" s="1"/>
  <c r="DC106" i="12"/>
  <c r="CX106" i="12" s="1"/>
  <c r="CY107" i="12" s="1"/>
  <c r="P93" i="12"/>
  <c r="O94" i="12" s="1"/>
  <c r="Q94" i="12" s="1"/>
  <c r="P94" i="12" s="1"/>
  <c r="O95" i="12" s="1"/>
  <c r="L93" i="12"/>
  <c r="M94" i="12" s="1"/>
  <c r="CS103" i="12"/>
  <c r="CN103" i="12" s="1"/>
  <c r="CO104" i="12" s="1"/>
  <c r="CH113" i="12"/>
  <c r="CG114" i="12" s="1"/>
  <c r="BD104" i="12"/>
  <c r="BC105" i="12" s="1"/>
  <c r="AF103" i="12"/>
  <c r="AG104" i="12" s="1"/>
  <c r="AK104" i="12"/>
  <c r="AJ104" i="12" s="1"/>
  <c r="AI105" i="12" s="1"/>
  <c r="BX98" i="12"/>
  <c r="BW99" i="12" s="1"/>
  <c r="BN106" i="12"/>
  <c r="BM107" i="12" s="1"/>
  <c r="AU91" i="12"/>
  <c r="AP91" i="12" s="1"/>
  <c r="AQ92" i="12" s="1"/>
  <c r="AA102" i="12"/>
  <c r="V102" i="12" s="1"/>
  <c r="W103" i="12" s="1"/>
  <c r="F104" i="12"/>
  <c r="E105" i="12" s="1"/>
  <c r="Q95" i="11"/>
  <c r="P95" i="11" s="1"/>
  <c r="O96" i="11" s="1"/>
  <c r="L94" i="11"/>
  <c r="M95" i="11" s="1"/>
  <c r="G91" i="11"/>
  <c r="U101" i="10"/>
  <c r="V102" i="10" s="1"/>
  <c r="AJ103" i="10"/>
  <c r="AE103" i="10" s="1"/>
  <c r="AF104" i="10" s="1"/>
  <c r="Z102" i="10"/>
  <c r="Y102" i="10" s="1"/>
  <c r="X103" i="10" s="1"/>
  <c r="F103" i="10"/>
  <c r="B103" i="10" s="1"/>
  <c r="C104" i="10" s="1"/>
  <c r="O99" i="10"/>
  <c r="N100" i="10" s="1"/>
  <c r="O101" i="9"/>
  <c r="K101" i="9" s="1"/>
  <c r="L102" i="9" s="1"/>
  <c r="Y117" i="9"/>
  <c r="C136" i="9"/>
  <c r="B136" i="9" s="1"/>
  <c r="E136" i="9"/>
  <c r="D137" i="9" s="1"/>
  <c r="F137" i="9" s="1"/>
  <c r="M93" i="3"/>
  <c r="N94" i="3" s="1"/>
  <c r="G74" i="3"/>
  <c r="Q94" i="3"/>
  <c r="P94" i="3" s="1"/>
  <c r="O95" i="3" s="1"/>
  <c r="AJ79" i="3"/>
  <c r="AI80" i="3" s="1"/>
  <c r="AK80" i="3" s="1"/>
  <c r="BN93" i="3"/>
  <c r="BM94" i="3" s="1"/>
  <c r="BO94" i="3" s="1"/>
  <c r="C77" i="6"/>
  <c r="D78" i="6" s="1"/>
  <c r="P74" i="6"/>
  <c r="O75" i="6" s="1"/>
  <c r="Q75" i="6" s="1"/>
  <c r="M129" i="4"/>
  <c r="N130" i="4" s="1"/>
  <c r="Q130" i="4"/>
  <c r="P130" i="4" s="1"/>
  <c r="O131" i="4" s="1"/>
  <c r="P87" i="5"/>
  <c r="O88" i="5" s="1"/>
  <c r="C140" i="4"/>
  <c r="D141" i="4" s="1"/>
  <c r="G141" i="4"/>
  <c r="G79" i="5"/>
  <c r="C79" i="5" s="1"/>
  <c r="D80" i="5" s="1"/>
  <c r="BA79" i="3"/>
  <c r="BB80" i="3" s="1"/>
  <c r="AT113" i="3"/>
  <c r="Z74" i="3"/>
  <c r="DM109" i="12" l="1"/>
  <c r="DH109" i="12" s="1"/>
  <c r="DI110" i="12" s="1"/>
  <c r="DR87" i="12"/>
  <c r="DS88" i="12" s="1"/>
  <c r="DW88" i="12"/>
  <c r="DV88" i="12" s="1"/>
  <c r="DU89" i="12" s="1"/>
  <c r="DB106" i="12"/>
  <c r="DA107" i="12" s="1"/>
  <c r="CR103" i="12"/>
  <c r="CQ104" i="12" s="1"/>
  <c r="CI114" i="12"/>
  <c r="CD114" i="12" s="1"/>
  <c r="CE115" i="12" s="1"/>
  <c r="BE105" i="12"/>
  <c r="AZ105" i="12" s="1"/>
  <c r="BA106" i="12" s="1"/>
  <c r="Q95" i="12"/>
  <c r="P95" i="12" s="1"/>
  <c r="O96" i="12" s="1"/>
  <c r="L94" i="12"/>
  <c r="M95" i="12" s="1"/>
  <c r="AK105" i="12"/>
  <c r="AJ105" i="12" s="1"/>
  <c r="AI106" i="12" s="1"/>
  <c r="AF104" i="12"/>
  <c r="AG105" i="12" s="1"/>
  <c r="BY99" i="12"/>
  <c r="BT99" i="12" s="1"/>
  <c r="BU100" i="12" s="1"/>
  <c r="BO107" i="12"/>
  <c r="BJ107" i="12" s="1"/>
  <c r="BK108" i="12" s="1"/>
  <c r="AT91" i="12"/>
  <c r="AS92" i="12" s="1"/>
  <c r="Z102" i="12"/>
  <c r="Y103" i="12" s="1"/>
  <c r="G105" i="12"/>
  <c r="B105" i="12" s="1"/>
  <c r="C106" i="12" s="1"/>
  <c r="L95" i="11"/>
  <c r="M96" i="11" s="1"/>
  <c r="B91" i="11"/>
  <c r="C92" i="11" s="1"/>
  <c r="Q96" i="11"/>
  <c r="P96" i="11" s="1"/>
  <c r="O97" i="11" s="1"/>
  <c r="F91" i="11"/>
  <c r="E92" i="11" s="1"/>
  <c r="T117" i="9"/>
  <c r="U118" i="9" s="1"/>
  <c r="U102" i="10"/>
  <c r="V103" i="10" s="1"/>
  <c r="AI103" i="10"/>
  <c r="AH104" i="10" s="1"/>
  <c r="Z103" i="10"/>
  <c r="Y103" i="10" s="1"/>
  <c r="X104" i="10" s="1"/>
  <c r="P100" i="10"/>
  <c r="K100" i="10" s="1"/>
  <c r="L101" i="10" s="1"/>
  <c r="E103" i="10"/>
  <c r="D104" i="10" s="1"/>
  <c r="N101" i="9"/>
  <c r="M102" i="9" s="1"/>
  <c r="X117" i="9"/>
  <c r="W118" i="9" s="1"/>
  <c r="C137" i="9"/>
  <c r="B137" i="9" s="1"/>
  <c r="E137" i="9"/>
  <c r="D138" i="9" s="1"/>
  <c r="F138" i="9" s="1"/>
  <c r="M94" i="3"/>
  <c r="N95" i="3" s="1"/>
  <c r="C74" i="3"/>
  <c r="D75" i="3" s="1"/>
  <c r="F74" i="3"/>
  <c r="E75" i="3" s="1"/>
  <c r="Q95" i="3"/>
  <c r="P95" i="3" s="1"/>
  <c r="O96" i="3" s="1"/>
  <c r="AG80" i="3"/>
  <c r="AH81" i="3" s="1"/>
  <c r="BN94" i="3"/>
  <c r="BM95" i="3" s="1"/>
  <c r="BO95" i="3" s="1"/>
  <c r="BK93" i="3"/>
  <c r="BL94" i="3" s="1"/>
  <c r="BK94" i="3" s="1"/>
  <c r="BL95" i="3" s="1"/>
  <c r="M75" i="6"/>
  <c r="N76" i="6" s="1"/>
  <c r="F77" i="6"/>
  <c r="E78" i="6" s="1"/>
  <c r="G78" i="6" s="1"/>
  <c r="Q131" i="4"/>
  <c r="P131" i="4" s="1"/>
  <c r="O132" i="4" s="1"/>
  <c r="M130" i="4"/>
  <c r="N131" i="4" s="1"/>
  <c r="Q88" i="5"/>
  <c r="M88" i="5" s="1"/>
  <c r="N89" i="5" s="1"/>
  <c r="C141" i="4"/>
  <c r="F141" i="4"/>
  <c r="F79" i="5"/>
  <c r="E80" i="5" s="1"/>
  <c r="BD79" i="3"/>
  <c r="BC80" i="3" s="1"/>
  <c r="BE80" i="3" s="1"/>
  <c r="W74" i="3"/>
  <c r="X75" i="3" s="1"/>
  <c r="Y75" i="3"/>
  <c r="AA75" i="3" s="1"/>
  <c r="DL109" i="12" l="1"/>
  <c r="DK110" i="12" s="1"/>
  <c r="AF105" i="12"/>
  <c r="AG106" i="12" s="1"/>
  <c r="DR88" i="12"/>
  <c r="DS89" i="12" s="1"/>
  <c r="L95" i="12"/>
  <c r="M96" i="12" s="1"/>
  <c r="DW89" i="12"/>
  <c r="DV89" i="12" s="1"/>
  <c r="DU90" i="12" s="1"/>
  <c r="DC107" i="12"/>
  <c r="CX107" i="12" s="1"/>
  <c r="CY108" i="12" s="1"/>
  <c r="BD105" i="12"/>
  <c r="BC106" i="12" s="1"/>
  <c r="BE106" i="12" s="1"/>
  <c r="BD106" i="12" s="1"/>
  <c r="BC107" i="12" s="1"/>
  <c r="CS104" i="12"/>
  <c r="CN104" i="12" s="1"/>
  <c r="CO105" i="12" s="1"/>
  <c r="CH114" i="12"/>
  <c r="CG115" i="12" s="1"/>
  <c r="BX99" i="12"/>
  <c r="BW100" i="12" s="1"/>
  <c r="BY100" i="12" s="1"/>
  <c r="BX100" i="12" s="1"/>
  <c r="BW101" i="12" s="1"/>
  <c r="Q96" i="12"/>
  <c r="BN107" i="12"/>
  <c r="BM108" i="12" s="1"/>
  <c r="BO108" i="12" s="1"/>
  <c r="BN108" i="12" s="1"/>
  <c r="BM109" i="12" s="1"/>
  <c r="AK106" i="12"/>
  <c r="AJ106" i="12" s="1"/>
  <c r="AI107" i="12" s="1"/>
  <c r="AU92" i="12"/>
  <c r="AP92" i="12" s="1"/>
  <c r="AQ93" i="12" s="1"/>
  <c r="AA103" i="12"/>
  <c r="V103" i="12" s="1"/>
  <c r="W104" i="12" s="1"/>
  <c r="F105" i="12"/>
  <c r="E106" i="12" s="1"/>
  <c r="L96" i="11"/>
  <c r="M97" i="11" s="1"/>
  <c r="Q97" i="11"/>
  <c r="P97" i="11" s="1"/>
  <c r="O98" i="11" s="1"/>
  <c r="G92" i="11"/>
  <c r="U103" i="10"/>
  <c r="V104" i="10" s="1"/>
  <c r="AJ104" i="10"/>
  <c r="AE104" i="10" s="1"/>
  <c r="AF105" i="10" s="1"/>
  <c r="Z104" i="10"/>
  <c r="F104" i="10"/>
  <c r="B104" i="10" s="1"/>
  <c r="C105" i="10" s="1"/>
  <c r="O100" i="10"/>
  <c r="N101" i="10" s="1"/>
  <c r="O102" i="9"/>
  <c r="K102" i="9" s="1"/>
  <c r="L103" i="9" s="1"/>
  <c r="Y118" i="9"/>
  <c r="T118" i="9" s="1"/>
  <c r="C138" i="9"/>
  <c r="B138" i="9" s="1"/>
  <c r="E138" i="9"/>
  <c r="D139" i="9" s="1"/>
  <c r="F139" i="9" s="1"/>
  <c r="M95" i="3"/>
  <c r="N96" i="3" s="1"/>
  <c r="G75" i="3"/>
  <c r="Q96" i="3"/>
  <c r="P96" i="3" s="1"/>
  <c r="O97" i="3" s="1"/>
  <c r="AJ80" i="3"/>
  <c r="AI81" i="3" s="1"/>
  <c r="AK81" i="3" s="1"/>
  <c r="BN95" i="3"/>
  <c r="BM96" i="3" s="1"/>
  <c r="BO96" i="3" s="1"/>
  <c r="C78" i="6"/>
  <c r="D79" i="6" s="1"/>
  <c r="P75" i="6"/>
  <c r="O76" i="6" s="1"/>
  <c r="Q76" i="6" s="1"/>
  <c r="M131" i="4"/>
  <c r="N132" i="4" s="1"/>
  <c r="Q132" i="4"/>
  <c r="P132" i="4" s="1"/>
  <c r="O133" i="4" s="1"/>
  <c r="P88" i="5"/>
  <c r="O89" i="5" s="1"/>
  <c r="G80" i="5"/>
  <c r="C80" i="5" s="1"/>
  <c r="D81" i="5" s="1"/>
  <c r="BA80" i="3"/>
  <c r="BB81" i="3" s="1"/>
  <c r="Z75" i="3"/>
  <c r="DM110" i="12" l="1"/>
  <c r="DH110" i="12" s="1"/>
  <c r="DI111" i="12" s="1"/>
  <c r="DR89" i="12"/>
  <c r="DS90" i="12" s="1"/>
  <c r="L96" i="12"/>
  <c r="M97" i="12" s="1"/>
  <c r="DW90" i="12"/>
  <c r="DV90" i="12" s="1"/>
  <c r="DU91" i="12" s="1"/>
  <c r="DB107" i="12"/>
  <c r="DA108" i="12" s="1"/>
  <c r="CR104" i="12"/>
  <c r="CQ105" i="12" s="1"/>
  <c r="CI115" i="12"/>
  <c r="CD115" i="12" s="1"/>
  <c r="CE116" i="12" s="1"/>
  <c r="BE107" i="12"/>
  <c r="BD107" i="12" s="1"/>
  <c r="BC108" i="12" s="1"/>
  <c r="AZ106" i="12"/>
  <c r="BA107" i="12" s="1"/>
  <c r="AZ107" i="12" s="1"/>
  <c r="BA108" i="12" s="1"/>
  <c r="P96" i="12"/>
  <c r="O97" i="12" s="1"/>
  <c r="BJ108" i="12"/>
  <c r="BK109" i="12" s="1"/>
  <c r="AF106" i="12"/>
  <c r="AG107" i="12" s="1"/>
  <c r="AK107" i="12"/>
  <c r="AJ107" i="12" s="1"/>
  <c r="AI108" i="12" s="1"/>
  <c r="BY101" i="12"/>
  <c r="BX101" i="12" s="1"/>
  <c r="BW102" i="12" s="1"/>
  <c r="BT100" i="12"/>
  <c r="BU101" i="12" s="1"/>
  <c r="BO109" i="12"/>
  <c r="BN109" i="12" s="1"/>
  <c r="BM110" i="12" s="1"/>
  <c r="AT92" i="12"/>
  <c r="AS93" i="12" s="1"/>
  <c r="Z103" i="12"/>
  <c r="Y104" i="12" s="1"/>
  <c r="G106" i="12"/>
  <c r="B106" i="12" s="1"/>
  <c r="C107" i="12" s="1"/>
  <c r="L97" i="11"/>
  <c r="M98" i="11" s="1"/>
  <c r="B92" i="11"/>
  <c r="C93" i="11" s="1"/>
  <c r="Q98" i="11"/>
  <c r="P98" i="11" s="1"/>
  <c r="O99" i="11" s="1"/>
  <c r="F92" i="11"/>
  <c r="E93" i="11" s="1"/>
  <c r="U119" i="9"/>
  <c r="U104" i="10"/>
  <c r="V105" i="10" s="1"/>
  <c r="AI104" i="10"/>
  <c r="AH105" i="10" s="1"/>
  <c r="Y104" i="10"/>
  <c r="X105" i="10" s="1"/>
  <c r="P101" i="10"/>
  <c r="K101" i="10" s="1"/>
  <c r="L102" i="10" s="1"/>
  <c r="E104" i="10"/>
  <c r="D105" i="10" s="1"/>
  <c r="N102" i="9"/>
  <c r="M103" i="9" s="1"/>
  <c r="X118" i="9"/>
  <c r="W119" i="9" s="1"/>
  <c r="Y119" i="9" s="1"/>
  <c r="C139" i="9"/>
  <c r="B139" i="9" s="1"/>
  <c r="E139" i="9"/>
  <c r="D140" i="9" s="1"/>
  <c r="F140" i="9" s="1"/>
  <c r="M96" i="3"/>
  <c r="N97" i="3" s="1"/>
  <c r="C75" i="3"/>
  <c r="D76" i="3" s="1"/>
  <c r="F75" i="3"/>
  <c r="E76" i="3" s="1"/>
  <c r="Q97" i="3"/>
  <c r="P97" i="3" s="1"/>
  <c r="O98" i="3" s="1"/>
  <c r="AG81" i="3"/>
  <c r="AH82" i="3" s="1"/>
  <c r="BN96" i="3"/>
  <c r="BM97" i="3" s="1"/>
  <c r="BO97" i="3" s="1"/>
  <c r="BK95" i="3"/>
  <c r="BL96" i="3" s="1"/>
  <c r="M76" i="6"/>
  <c r="N77" i="6" s="1"/>
  <c r="F78" i="6"/>
  <c r="E79" i="6" s="1"/>
  <c r="G79" i="6" s="1"/>
  <c r="Q133" i="4"/>
  <c r="P133" i="4" s="1"/>
  <c r="O134" i="4" s="1"/>
  <c r="M132" i="4"/>
  <c r="N133" i="4" s="1"/>
  <c r="Q89" i="5"/>
  <c r="M89" i="5" s="1"/>
  <c r="N90" i="5" s="1"/>
  <c r="F80" i="5"/>
  <c r="E81" i="5" s="1"/>
  <c r="BD80" i="3"/>
  <c r="BC81" i="3" s="1"/>
  <c r="BE81" i="3" s="1"/>
  <c r="W75" i="3"/>
  <c r="X76" i="3" s="1"/>
  <c r="Y76" i="3"/>
  <c r="AA76" i="3" s="1"/>
  <c r="DL110" i="12" l="1"/>
  <c r="DK111" i="12" s="1"/>
  <c r="DR90" i="12"/>
  <c r="DS91" i="12" s="1"/>
  <c r="DW91" i="12"/>
  <c r="DV91" i="12" s="1"/>
  <c r="DU92" i="12" s="1"/>
  <c r="DC108" i="12"/>
  <c r="CX108" i="12" s="1"/>
  <c r="CY109" i="12" s="1"/>
  <c r="CS105" i="12"/>
  <c r="CN105" i="12" s="1"/>
  <c r="CO106" i="12" s="1"/>
  <c r="CH115" i="12"/>
  <c r="CG116" i="12" s="1"/>
  <c r="BE108" i="12"/>
  <c r="BD108" i="12" s="1"/>
  <c r="BC109" i="12" s="1"/>
  <c r="Q97" i="12"/>
  <c r="L97" i="12" s="1"/>
  <c r="M98" i="12" s="1"/>
  <c r="BJ109" i="12"/>
  <c r="BK110" i="12" s="1"/>
  <c r="BT101" i="12"/>
  <c r="BU102" i="12" s="1"/>
  <c r="AK108" i="12"/>
  <c r="AJ108" i="12" s="1"/>
  <c r="AI109" i="12" s="1"/>
  <c r="AF107" i="12"/>
  <c r="AG108" i="12" s="1"/>
  <c r="BY102" i="12"/>
  <c r="BX102" i="12" s="1"/>
  <c r="BW103" i="12" s="1"/>
  <c r="BO110" i="12"/>
  <c r="BN110" i="12" s="1"/>
  <c r="BM111" i="12" s="1"/>
  <c r="AU93" i="12"/>
  <c r="AP93" i="12" s="1"/>
  <c r="AQ94" i="12" s="1"/>
  <c r="AA104" i="12"/>
  <c r="V104" i="12" s="1"/>
  <c r="W105" i="12" s="1"/>
  <c r="F106" i="12"/>
  <c r="E107" i="12" s="1"/>
  <c r="L98" i="11"/>
  <c r="M99" i="11" s="1"/>
  <c r="Q99" i="11"/>
  <c r="P99" i="11" s="1"/>
  <c r="O100" i="11" s="1"/>
  <c r="G93" i="11"/>
  <c r="T119" i="9"/>
  <c r="U120" i="9" s="1"/>
  <c r="AJ105" i="10"/>
  <c r="AE105" i="10" s="1"/>
  <c r="AF106" i="10" s="1"/>
  <c r="Z105" i="10"/>
  <c r="F105" i="10"/>
  <c r="B105" i="10" s="1"/>
  <c r="C106" i="10" s="1"/>
  <c r="O101" i="10"/>
  <c r="N102" i="10" s="1"/>
  <c r="O103" i="9"/>
  <c r="K103" i="9" s="1"/>
  <c r="L104" i="9" s="1"/>
  <c r="X119" i="9"/>
  <c r="W120" i="9" s="1"/>
  <c r="Y120" i="9" s="1"/>
  <c r="X120" i="9" s="1"/>
  <c r="W121" i="9" s="1"/>
  <c r="C140" i="9"/>
  <c r="B140" i="9" s="1"/>
  <c r="E140" i="9"/>
  <c r="D141" i="9" s="1"/>
  <c r="F141" i="9" s="1"/>
  <c r="M97" i="3"/>
  <c r="N98" i="3" s="1"/>
  <c r="G76" i="3"/>
  <c r="Q98" i="3"/>
  <c r="P98" i="3" s="1"/>
  <c r="O99" i="3" s="1"/>
  <c r="AJ81" i="3"/>
  <c r="AI82" i="3" s="1"/>
  <c r="AK82" i="3" s="1"/>
  <c r="BN97" i="3"/>
  <c r="BM98" i="3" s="1"/>
  <c r="BO98" i="3" s="1"/>
  <c r="BK96" i="3"/>
  <c r="BL97" i="3" s="1"/>
  <c r="BK97" i="3" s="1"/>
  <c r="BL98" i="3" s="1"/>
  <c r="C79" i="6"/>
  <c r="D80" i="6" s="1"/>
  <c r="P76" i="6"/>
  <c r="O77" i="6" s="1"/>
  <c r="Q77" i="6" s="1"/>
  <c r="Q134" i="4"/>
  <c r="P134" i="4" s="1"/>
  <c r="O135" i="4" s="1"/>
  <c r="M133" i="4"/>
  <c r="N134" i="4" s="1"/>
  <c r="P89" i="5"/>
  <c r="O90" i="5" s="1"/>
  <c r="G81" i="5"/>
  <c r="C81" i="5" s="1"/>
  <c r="D82" i="5" s="1"/>
  <c r="BA81" i="3"/>
  <c r="BB82" i="3" s="1"/>
  <c r="Z76" i="3"/>
  <c r="DR91" i="12" l="1"/>
  <c r="DS92" i="12" s="1"/>
  <c r="DM111" i="12"/>
  <c r="DH111" i="12" s="1"/>
  <c r="DI112" i="12" s="1"/>
  <c r="DW92" i="12"/>
  <c r="DV92" i="12" s="1"/>
  <c r="DU93" i="12" s="1"/>
  <c r="AF108" i="12"/>
  <c r="AG109" i="12" s="1"/>
  <c r="DB108" i="12"/>
  <c r="DA109" i="12" s="1"/>
  <c r="CR105" i="12"/>
  <c r="CQ106" i="12" s="1"/>
  <c r="CI116" i="12"/>
  <c r="CD116" i="12" s="1"/>
  <c r="CE117" i="12" s="1"/>
  <c r="BE109" i="12"/>
  <c r="BD109" i="12" s="1"/>
  <c r="BC110" i="12" s="1"/>
  <c r="AZ108" i="12"/>
  <c r="BA109" i="12" s="1"/>
  <c r="AZ109" i="12" s="1"/>
  <c r="BA110" i="12" s="1"/>
  <c r="P97" i="12"/>
  <c r="O98" i="12" s="1"/>
  <c r="BJ110" i="12"/>
  <c r="BK111" i="12" s="1"/>
  <c r="AT93" i="12"/>
  <c r="AS94" i="12" s="1"/>
  <c r="AU94" i="12" s="1"/>
  <c r="AT94" i="12" s="1"/>
  <c r="AS95" i="12" s="1"/>
  <c r="BT102" i="12"/>
  <c r="BU103" i="12" s="1"/>
  <c r="Z104" i="12"/>
  <c r="Y105" i="12" s="1"/>
  <c r="AA105" i="12" s="1"/>
  <c r="AK109" i="12"/>
  <c r="BY103" i="12"/>
  <c r="BX103" i="12" s="1"/>
  <c r="BW104" i="12" s="1"/>
  <c r="BO111" i="12"/>
  <c r="G107" i="12"/>
  <c r="B107" i="12" s="1"/>
  <c r="C108" i="12" s="1"/>
  <c r="F93" i="11"/>
  <c r="E94" i="11" s="1"/>
  <c r="G94" i="11" s="1"/>
  <c r="F94" i="11" s="1"/>
  <c r="E95" i="11" s="1"/>
  <c r="L99" i="11"/>
  <c r="M100" i="11" s="1"/>
  <c r="B93" i="11"/>
  <c r="C94" i="11" s="1"/>
  <c r="Q100" i="11"/>
  <c r="P100" i="11" s="1"/>
  <c r="O101" i="11" s="1"/>
  <c r="T120" i="9"/>
  <c r="U105" i="10"/>
  <c r="V106" i="10" s="1"/>
  <c r="AI105" i="10"/>
  <c r="AH106" i="10" s="1"/>
  <c r="AJ106" i="10" s="1"/>
  <c r="AI106" i="10" s="1"/>
  <c r="AH107" i="10" s="1"/>
  <c r="Y105" i="10"/>
  <c r="X106" i="10" s="1"/>
  <c r="P102" i="10"/>
  <c r="K102" i="10" s="1"/>
  <c r="L103" i="10" s="1"/>
  <c r="E105" i="10"/>
  <c r="D106" i="10" s="1"/>
  <c r="N103" i="9"/>
  <c r="M104" i="9" s="1"/>
  <c r="U121" i="9"/>
  <c r="Y121" i="9"/>
  <c r="C141" i="9"/>
  <c r="B141" i="9" s="1"/>
  <c r="E141" i="9"/>
  <c r="D142" i="9" s="1"/>
  <c r="F142" i="9" s="1"/>
  <c r="C76" i="3"/>
  <c r="D77" i="3" s="1"/>
  <c r="M98" i="3"/>
  <c r="N99" i="3" s="1"/>
  <c r="F76" i="3"/>
  <c r="E77" i="3" s="1"/>
  <c r="Q99" i="3"/>
  <c r="P99" i="3" s="1"/>
  <c r="O100" i="3" s="1"/>
  <c r="AG82" i="3"/>
  <c r="AH83" i="3" s="1"/>
  <c r="BN98" i="3"/>
  <c r="BM99" i="3" s="1"/>
  <c r="BO99" i="3" s="1"/>
  <c r="M77" i="6"/>
  <c r="N78" i="6" s="1"/>
  <c r="F79" i="6"/>
  <c r="E80" i="6" s="1"/>
  <c r="G80" i="6" s="1"/>
  <c r="BK98" i="3"/>
  <c r="BL99" i="3" s="1"/>
  <c r="Q135" i="4"/>
  <c r="P135" i="4" s="1"/>
  <c r="O136" i="4" s="1"/>
  <c r="M134" i="4"/>
  <c r="N135" i="4" s="1"/>
  <c r="Q90" i="5"/>
  <c r="M90" i="5" s="1"/>
  <c r="N91" i="5" s="1"/>
  <c r="F81" i="5"/>
  <c r="E82" i="5" s="1"/>
  <c r="BD81" i="3"/>
  <c r="BC82" i="3" s="1"/>
  <c r="BE82" i="3" s="1"/>
  <c r="W76" i="3"/>
  <c r="X77" i="3" s="1"/>
  <c r="Y77" i="3"/>
  <c r="AA77" i="3" s="1"/>
  <c r="DL111" i="12" l="1"/>
  <c r="DK112" i="12" s="1"/>
  <c r="DR92" i="12"/>
  <c r="DS93" i="12" s="1"/>
  <c r="DW93" i="12"/>
  <c r="DV93" i="12" s="1"/>
  <c r="DU94" i="12" s="1"/>
  <c r="AF109" i="12"/>
  <c r="AG110" i="12" s="1"/>
  <c r="DC109" i="12"/>
  <c r="CX109" i="12" s="1"/>
  <c r="CY110" i="12" s="1"/>
  <c r="CS106" i="12"/>
  <c r="CN106" i="12" s="1"/>
  <c r="CO107" i="12" s="1"/>
  <c r="CH116" i="12"/>
  <c r="CG117" i="12" s="1"/>
  <c r="BE110" i="12"/>
  <c r="BD110" i="12" s="1"/>
  <c r="BC111" i="12" s="1"/>
  <c r="Q98" i="12"/>
  <c r="L98" i="12" s="1"/>
  <c r="M99" i="12" s="1"/>
  <c r="Z105" i="12"/>
  <c r="Y106" i="12" s="1"/>
  <c r="AA106" i="12" s="1"/>
  <c r="Z106" i="12" s="1"/>
  <c r="Y107" i="12" s="1"/>
  <c r="V105" i="12"/>
  <c r="W106" i="12" s="1"/>
  <c r="AJ109" i="12"/>
  <c r="AI110" i="12" s="1"/>
  <c r="AK110" i="12" s="1"/>
  <c r="BJ111" i="12"/>
  <c r="BK112" i="12" s="1"/>
  <c r="AP94" i="12"/>
  <c r="AQ95" i="12" s="1"/>
  <c r="BT103" i="12"/>
  <c r="BU104" i="12" s="1"/>
  <c r="BY104" i="12"/>
  <c r="BX104" i="12" s="1"/>
  <c r="BW105" i="12" s="1"/>
  <c r="BN111" i="12"/>
  <c r="BM112" i="12" s="1"/>
  <c r="AU95" i="12"/>
  <c r="F107" i="12"/>
  <c r="E108" i="12" s="1"/>
  <c r="L100" i="11"/>
  <c r="M101" i="11" s="1"/>
  <c r="B94" i="11"/>
  <c r="C95" i="11" s="1"/>
  <c r="G95" i="11"/>
  <c r="F95" i="11" s="1"/>
  <c r="E96" i="11" s="1"/>
  <c r="Q101" i="11"/>
  <c r="P101" i="11" s="1"/>
  <c r="O102" i="11" s="1"/>
  <c r="T121" i="9"/>
  <c r="AE106" i="10"/>
  <c r="AF107" i="10" s="1"/>
  <c r="AJ107" i="10"/>
  <c r="AI107" i="10" s="1"/>
  <c r="AH108" i="10" s="1"/>
  <c r="Z106" i="10"/>
  <c r="O102" i="10"/>
  <c r="F106" i="10"/>
  <c r="B106" i="10" s="1"/>
  <c r="C107" i="10" s="1"/>
  <c r="O104" i="9"/>
  <c r="K104" i="9" s="1"/>
  <c r="L105" i="9" s="1"/>
  <c r="U122" i="9"/>
  <c r="X121" i="9"/>
  <c r="W122" i="9" s="1"/>
  <c r="C142" i="9"/>
  <c r="B142" i="9" s="1"/>
  <c r="E142" i="9"/>
  <c r="D143" i="9" s="1"/>
  <c r="F143" i="9" s="1"/>
  <c r="E143" i="9" s="1"/>
  <c r="D144" i="9" s="1"/>
  <c r="F144" i="9" s="1"/>
  <c r="E144" i="9" s="1"/>
  <c r="D145" i="9" s="1"/>
  <c r="F145" i="9" s="1"/>
  <c r="E145" i="9" s="1"/>
  <c r="D146" i="9" s="1"/>
  <c r="F146" i="9" s="1"/>
  <c r="E146" i="9" s="1"/>
  <c r="D147" i="9" s="1"/>
  <c r="F147" i="9" s="1"/>
  <c r="E147" i="9" s="1"/>
  <c r="D148" i="9" s="1"/>
  <c r="F148" i="9" s="1"/>
  <c r="E148" i="9" s="1"/>
  <c r="D149" i="9" s="1"/>
  <c r="M99" i="3"/>
  <c r="N100" i="3" s="1"/>
  <c r="G77" i="3"/>
  <c r="C77" i="3" s="1"/>
  <c r="Q100" i="3"/>
  <c r="P100" i="3" s="1"/>
  <c r="O101" i="3" s="1"/>
  <c r="AJ82" i="3"/>
  <c r="AI83" i="3" s="1"/>
  <c r="AK83" i="3" s="1"/>
  <c r="BN99" i="3"/>
  <c r="BM100" i="3" s="1"/>
  <c r="BO100" i="3" s="1"/>
  <c r="C80" i="6"/>
  <c r="D81" i="6" s="1"/>
  <c r="P77" i="6"/>
  <c r="O78" i="6" s="1"/>
  <c r="Q78" i="6" s="1"/>
  <c r="BK99" i="3"/>
  <c r="BL100" i="3" s="1"/>
  <c r="Q136" i="4"/>
  <c r="P136" i="4" s="1"/>
  <c r="O137" i="4" s="1"/>
  <c r="M135" i="4"/>
  <c r="N136" i="4" s="1"/>
  <c r="P90" i="5"/>
  <c r="O91" i="5" s="1"/>
  <c r="G82" i="5"/>
  <c r="C82" i="5" s="1"/>
  <c r="D83" i="5" s="1"/>
  <c r="BA82" i="3"/>
  <c r="BB83" i="3" s="1"/>
  <c r="Z77" i="3"/>
  <c r="DM112" i="12" l="1"/>
  <c r="DH112" i="12" s="1"/>
  <c r="DI113" i="12" s="1"/>
  <c r="DR93" i="12"/>
  <c r="DS94" i="12" s="1"/>
  <c r="DW94" i="12"/>
  <c r="DV94" i="12" s="1"/>
  <c r="DU95" i="12" s="1"/>
  <c r="AF110" i="12"/>
  <c r="AG111" i="12" s="1"/>
  <c r="DB109" i="12"/>
  <c r="DA110" i="12" s="1"/>
  <c r="AZ110" i="12"/>
  <c r="BA111" i="12" s="1"/>
  <c r="CR106" i="12"/>
  <c r="CQ107" i="12" s="1"/>
  <c r="CS107" i="12" s="1"/>
  <c r="CR107" i="12" s="1"/>
  <c r="CQ108" i="12" s="1"/>
  <c r="CI117" i="12"/>
  <c r="CD117" i="12" s="1"/>
  <c r="CE118" i="12" s="1"/>
  <c r="BE111" i="12"/>
  <c r="BD111" i="12" s="1"/>
  <c r="BC112" i="12" s="1"/>
  <c r="P98" i="12"/>
  <c r="O99" i="12" s="1"/>
  <c r="V106" i="12"/>
  <c r="W107" i="12" s="1"/>
  <c r="AP95" i="12"/>
  <c r="AQ96" i="12" s="1"/>
  <c r="BT104" i="12"/>
  <c r="BU105" i="12" s="1"/>
  <c r="AT95" i="12"/>
  <c r="AS96" i="12" s="1"/>
  <c r="AU96" i="12" s="1"/>
  <c r="AJ110" i="12"/>
  <c r="AI111" i="12" s="1"/>
  <c r="BY105" i="12"/>
  <c r="BX105" i="12" s="1"/>
  <c r="BW106" i="12" s="1"/>
  <c r="BO112" i="12"/>
  <c r="BJ112" i="12" s="1"/>
  <c r="BK113" i="12" s="1"/>
  <c r="AA107" i="12"/>
  <c r="Z107" i="12" s="1"/>
  <c r="Y108" i="12" s="1"/>
  <c r="G108" i="12"/>
  <c r="B108" i="12" s="1"/>
  <c r="C109" i="12" s="1"/>
  <c r="B95" i="11"/>
  <c r="C96" i="11" s="1"/>
  <c r="Q102" i="11"/>
  <c r="P102" i="11" s="1"/>
  <c r="O103" i="11" s="1"/>
  <c r="G96" i="11"/>
  <c r="L101" i="11"/>
  <c r="M102" i="11" s="1"/>
  <c r="U106" i="10"/>
  <c r="V107" i="10" s="1"/>
  <c r="AJ108" i="10"/>
  <c r="AI108" i="10" s="1"/>
  <c r="AH109" i="10" s="1"/>
  <c r="AE107" i="10"/>
  <c r="AF108" i="10" s="1"/>
  <c r="N103" i="10"/>
  <c r="P103" i="10" s="1"/>
  <c r="Y106" i="10"/>
  <c r="X107" i="10" s="1"/>
  <c r="E106" i="10"/>
  <c r="D107" i="10" s="1"/>
  <c r="N104" i="9"/>
  <c r="M105" i="9" s="1"/>
  <c r="F149" i="9"/>
  <c r="E149" i="9" s="1"/>
  <c r="D150" i="9" s="1"/>
  <c r="Y122" i="9"/>
  <c r="C143" i="9"/>
  <c r="B143" i="9" s="1"/>
  <c r="D78" i="3"/>
  <c r="M100" i="3"/>
  <c r="N101" i="3" s="1"/>
  <c r="F77" i="3"/>
  <c r="E78" i="3" s="1"/>
  <c r="Q101" i="3"/>
  <c r="AG83" i="3"/>
  <c r="AH84" i="3" s="1"/>
  <c r="BN100" i="3"/>
  <c r="BM101" i="3" s="1"/>
  <c r="BO101" i="3" s="1"/>
  <c r="M78" i="6"/>
  <c r="N79" i="6" s="1"/>
  <c r="F80" i="6"/>
  <c r="E81" i="6" s="1"/>
  <c r="G81" i="6" s="1"/>
  <c r="Q137" i="4"/>
  <c r="P137" i="4" s="1"/>
  <c r="O138" i="4" s="1"/>
  <c r="M136" i="4"/>
  <c r="N137" i="4" s="1"/>
  <c r="Q91" i="5"/>
  <c r="M91" i="5" s="1"/>
  <c r="N92" i="5" s="1"/>
  <c r="F82" i="5"/>
  <c r="E83" i="5" s="1"/>
  <c r="BD82" i="3"/>
  <c r="BC83" i="3" s="1"/>
  <c r="BE83" i="3" s="1"/>
  <c r="W77" i="3"/>
  <c r="X78" i="3" s="1"/>
  <c r="Y78" i="3"/>
  <c r="AA78" i="3" s="1"/>
  <c r="DR94" i="12" l="1"/>
  <c r="DS95" i="12" s="1"/>
  <c r="DL112" i="12"/>
  <c r="DK113" i="12" s="1"/>
  <c r="DW95" i="12"/>
  <c r="DV95" i="12" s="1"/>
  <c r="DU96" i="12" s="1"/>
  <c r="DC110" i="12"/>
  <c r="CX110" i="12" s="1"/>
  <c r="CY111" i="12" s="1"/>
  <c r="CS108" i="12"/>
  <c r="CR108" i="12" s="1"/>
  <c r="CQ109" i="12" s="1"/>
  <c r="CN107" i="12"/>
  <c r="CO108" i="12" s="1"/>
  <c r="L102" i="11"/>
  <c r="M103" i="11" s="1"/>
  <c r="CH117" i="12"/>
  <c r="CG118" i="12" s="1"/>
  <c r="BE112" i="12"/>
  <c r="BD112" i="12" s="1"/>
  <c r="BC113" i="12" s="1"/>
  <c r="AZ111" i="12"/>
  <c r="BA112" i="12" s="1"/>
  <c r="AP96" i="12"/>
  <c r="AQ97" i="12" s="1"/>
  <c r="Q99" i="12"/>
  <c r="L99" i="12" s="1"/>
  <c r="M100" i="12" s="1"/>
  <c r="BT105" i="12"/>
  <c r="BU106" i="12" s="1"/>
  <c r="AK111" i="12"/>
  <c r="AF111" i="12" s="1"/>
  <c r="AG112" i="12" s="1"/>
  <c r="BY106" i="12"/>
  <c r="BX106" i="12" s="1"/>
  <c r="BW107" i="12" s="1"/>
  <c r="BN112" i="12"/>
  <c r="BM113" i="12" s="1"/>
  <c r="AT96" i="12"/>
  <c r="AS97" i="12" s="1"/>
  <c r="AA108" i="12"/>
  <c r="Z108" i="12" s="1"/>
  <c r="Y109" i="12" s="1"/>
  <c r="V107" i="12"/>
  <c r="W108" i="12" s="1"/>
  <c r="F108" i="12"/>
  <c r="E109" i="12" s="1"/>
  <c r="B96" i="11"/>
  <c r="C97" i="11" s="1"/>
  <c r="Q103" i="11"/>
  <c r="P103" i="11" s="1"/>
  <c r="O104" i="11" s="1"/>
  <c r="F96" i="11"/>
  <c r="E97" i="11" s="1"/>
  <c r="T122" i="9"/>
  <c r="U123" i="9" s="1"/>
  <c r="AE108" i="10"/>
  <c r="AF109" i="10" s="1"/>
  <c r="AJ109" i="10"/>
  <c r="AI109" i="10" s="1"/>
  <c r="AH110" i="10" s="1"/>
  <c r="O103" i="10"/>
  <c r="N104" i="10" s="1"/>
  <c r="P104" i="10" s="1"/>
  <c r="O104" i="10" s="1"/>
  <c r="N105" i="10" s="1"/>
  <c r="P105" i="10" s="1"/>
  <c r="O105" i="10" s="1"/>
  <c r="N106" i="10" s="1"/>
  <c r="K103" i="10"/>
  <c r="L104" i="10" s="1"/>
  <c r="K104" i="10" s="1"/>
  <c r="L105" i="10" s="1"/>
  <c r="Z107" i="10"/>
  <c r="F107" i="10"/>
  <c r="B107" i="10" s="1"/>
  <c r="C108" i="10" s="1"/>
  <c r="O105" i="9"/>
  <c r="K105" i="9" s="1"/>
  <c r="L106" i="9" s="1"/>
  <c r="C144" i="9"/>
  <c r="B144" i="9" s="1"/>
  <c r="F150" i="9"/>
  <c r="E150" i="9" s="1"/>
  <c r="D151" i="9" s="1"/>
  <c r="X122" i="9"/>
  <c r="W123" i="9" s="1"/>
  <c r="M101" i="3"/>
  <c r="N102" i="3" s="1"/>
  <c r="G78" i="3"/>
  <c r="C78" i="3" s="1"/>
  <c r="P101" i="3"/>
  <c r="O102" i="3" s="1"/>
  <c r="AJ83" i="3"/>
  <c r="AI84" i="3" s="1"/>
  <c r="AK84" i="3" s="1"/>
  <c r="BN101" i="3"/>
  <c r="BM102" i="3" s="1"/>
  <c r="BO102" i="3" s="1"/>
  <c r="BK100" i="3"/>
  <c r="BL101" i="3" s="1"/>
  <c r="BK101" i="3" s="1"/>
  <c r="BL102" i="3" s="1"/>
  <c r="C81" i="6"/>
  <c r="D82" i="6" s="1"/>
  <c r="P78" i="6"/>
  <c r="O79" i="6" s="1"/>
  <c r="Q79" i="6" s="1"/>
  <c r="Q138" i="4"/>
  <c r="P138" i="4" s="1"/>
  <c r="O139" i="4" s="1"/>
  <c r="M137" i="4"/>
  <c r="N138" i="4" s="1"/>
  <c r="P91" i="5"/>
  <c r="O92" i="5" s="1"/>
  <c r="G83" i="5"/>
  <c r="C83" i="5" s="1"/>
  <c r="D84" i="5" s="1"/>
  <c r="BA83" i="3"/>
  <c r="BB84" i="3" s="1"/>
  <c r="Z78" i="3"/>
  <c r="DM113" i="12" l="1"/>
  <c r="DH113" i="12" s="1"/>
  <c r="DI114" i="12" s="1"/>
  <c r="DR95" i="12"/>
  <c r="DS96" i="12" s="1"/>
  <c r="V108" i="12"/>
  <c r="W109" i="12" s="1"/>
  <c r="AZ112" i="12"/>
  <c r="BA113" i="12" s="1"/>
  <c r="CN108" i="12"/>
  <c r="CO109" i="12" s="1"/>
  <c r="DW96" i="12"/>
  <c r="DV96" i="12" s="1"/>
  <c r="DU97" i="12" s="1"/>
  <c r="DB110" i="12"/>
  <c r="DA111" i="12" s="1"/>
  <c r="CS109" i="12"/>
  <c r="CR109" i="12" s="1"/>
  <c r="CQ110" i="12" s="1"/>
  <c r="CI118" i="12"/>
  <c r="CD118" i="12" s="1"/>
  <c r="CE119" i="12" s="1"/>
  <c r="BE113" i="12"/>
  <c r="BD113" i="12" s="1"/>
  <c r="BC114" i="12" s="1"/>
  <c r="P99" i="12"/>
  <c r="O100" i="12" s="1"/>
  <c r="BT106" i="12"/>
  <c r="BU107" i="12" s="1"/>
  <c r="AJ111" i="12"/>
  <c r="AI112" i="12" s="1"/>
  <c r="BY107" i="12"/>
  <c r="BX107" i="12" s="1"/>
  <c r="BW108" i="12" s="1"/>
  <c r="BO113" i="12"/>
  <c r="BJ113" i="12" s="1"/>
  <c r="BK114" i="12" s="1"/>
  <c r="AU97" i="12"/>
  <c r="AP97" i="12" s="1"/>
  <c r="AQ98" i="12" s="1"/>
  <c r="AA109" i="12"/>
  <c r="Z109" i="12" s="1"/>
  <c r="Y110" i="12" s="1"/>
  <c r="G109" i="12"/>
  <c r="B109" i="12" s="1"/>
  <c r="C110" i="12" s="1"/>
  <c r="L103" i="11"/>
  <c r="M104" i="11" s="1"/>
  <c r="Q104" i="11"/>
  <c r="P104" i="11" s="1"/>
  <c r="O105" i="11" s="1"/>
  <c r="G97" i="11"/>
  <c r="U107" i="10"/>
  <c r="V108" i="10" s="1"/>
  <c r="AE109" i="10"/>
  <c r="AF110" i="10" s="1"/>
  <c r="AJ110" i="10"/>
  <c r="AI110" i="10" s="1"/>
  <c r="AH111" i="10" s="1"/>
  <c r="Y107" i="10"/>
  <c r="K105" i="10"/>
  <c r="L106" i="10" s="1"/>
  <c r="E107" i="10"/>
  <c r="D108" i="10" s="1"/>
  <c r="P106" i="10"/>
  <c r="O106" i="10" s="1"/>
  <c r="N107" i="10" s="1"/>
  <c r="N105" i="9"/>
  <c r="M106" i="9" s="1"/>
  <c r="C145" i="9"/>
  <c r="B145" i="9" s="1"/>
  <c r="F151" i="9"/>
  <c r="E151" i="9" s="1"/>
  <c r="D152" i="9" s="1"/>
  <c r="Y123" i="9"/>
  <c r="D79" i="3"/>
  <c r="F78" i="3"/>
  <c r="E79" i="3" s="1"/>
  <c r="Q102" i="3"/>
  <c r="AG84" i="3"/>
  <c r="AH85" i="3" s="1"/>
  <c r="BN102" i="3"/>
  <c r="BM103" i="3" s="1"/>
  <c r="BO103" i="3" s="1"/>
  <c r="M79" i="6"/>
  <c r="N80" i="6" s="1"/>
  <c r="F81" i="6"/>
  <c r="E82" i="6" s="1"/>
  <c r="G82" i="6" s="1"/>
  <c r="BK102" i="3"/>
  <c r="BL103" i="3" s="1"/>
  <c r="Q139" i="4"/>
  <c r="P139" i="4" s="1"/>
  <c r="O140" i="4" s="1"/>
  <c r="M138" i="4"/>
  <c r="N139" i="4" s="1"/>
  <c r="Q92" i="5"/>
  <c r="M92" i="5" s="1"/>
  <c r="N93" i="5" s="1"/>
  <c r="F83" i="5"/>
  <c r="E84" i="5" s="1"/>
  <c r="BD83" i="3"/>
  <c r="BC84" i="3" s="1"/>
  <c r="BE84" i="3" s="1"/>
  <c r="W78" i="3"/>
  <c r="X79" i="3" s="1"/>
  <c r="Y79" i="3"/>
  <c r="AA79" i="3" s="1"/>
  <c r="DL113" i="12" l="1"/>
  <c r="DK114" i="12" s="1"/>
  <c r="DR96" i="12"/>
  <c r="DS97" i="12" s="1"/>
  <c r="DW97" i="12"/>
  <c r="DV97" i="12" s="1"/>
  <c r="DU98" i="12" s="1"/>
  <c r="DC111" i="12"/>
  <c r="CX111" i="12" s="1"/>
  <c r="CY112" i="12" s="1"/>
  <c r="CN109" i="12"/>
  <c r="CO110" i="12" s="1"/>
  <c r="CS110" i="12"/>
  <c r="CH118" i="12"/>
  <c r="CG119" i="12" s="1"/>
  <c r="BE114" i="12"/>
  <c r="BD114" i="12" s="1"/>
  <c r="BC115" i="12" s="1"/>
  <c r="AZ113" i="12"/>
  <c r="BA114" i="12" s="1"/>
  <c r="Q100" i="12"/>
  <c r="L100" i="12" s="1"/>
  <c r="M101" i="12" s="1"/>
  <c r="BT107" i="12"/>
  <c r="BU108" i="12" s="1"/>
  <c r="BN113" i="12"/>
  <c r="BM114" i="12" s="1"/>
  <c r="AK112" i="12"/>
  <c r="AF112" i="12" s="1"/>
  <c r="AG113" i="12" s="1"/>
  <c r="BY108" i="12"/>
  <c r="BX108" i="12" s="1"/>
  <c r="BW109" i="12" s="1"/>
  <c r="BO114" i="12"/>
  <c r="BN114" i="12" s="1"/>
  <c r="BM115" i="12" s="1"/>
  <c r="AT97" i="12"/>
  <c r="AS98" i="12" s="1"/>
  <c r="AA110" i="12"/>
  <c r="Z110" i="12" s="1"/>
  <c r="Y111" i="12" s="1"/>
  <c r="V109" i="12"/>
  <c r="W110" i="12" s="1"/>
  <c r="F109" i="12"/>
  <c r="E110" i="12" s="1"/>
  <c r="L104" i="11"/>
  <c r="M105" i="11" s="1"/>
  <c r="B97" i="11"/>
  <c r="C98" i="11" s="1"/>
  <c r="Q105" i="11"/>
  <c r="P105" i="11" s="1"/>
  <c r="O106" i="11" s="1"/>
  <c r="F97" i="11"/>
  <c r="E98" i="11" s="1"/>
  <c r="T123" i="9"/>
  <c r="U124" i="9" s="1"/>
  <c r="AJ111" i="10"/>
  <c r="AI111" i="10" s="1"/>
  <c r="AH112" i="10" s="1"/>
  <c r="AE110" i="10"/>
  <c r="AF111" i="10" s="1"/>
  <c r="X108" i="10"/>
  <c r="Z108" i="10" s="1"/>
  <c r="U108" i="10" s="1"/>
  <c r="P107" i="10"/>
  <c r="O107" i="10" s="1"/>
  <c r="N108" i="10" s="1"/>
  <c r="K106" i="10"/>
  <c r="L107" i="10" s="1"/>
  <c r="K107" i="10" s="1"/>
  <c r="L108" i="10" s="1"/>
  <c r="F108" i="10"/>
  <c r="B108" i="10" s="1"/>
  <c r="C109" i="10" s="1"/>
  <c r="O106" i="9"/>
  <c r="K106" i="9" s="1"/>
  <c r="L107" i="9" s="1"/>
  <c r="C146" i="9"/>
  <c r="B146" i="9" s="1"/>
  <c r="F152" i="9"/>
  <c r="E152" i="9" s="1"/>
  <c r="D153" i="9" s="1"/>
  <c r="X123" i="9"/>
  <c r="W124" i="9" s="1"/>
  <c r="M102" i="3"/>
  <c r="N103" i="3" s="1"/>
  <c r="G79" i="3"/>
  <c r="P102" i="3"/>
  <c r="O103" i="3" s="1"/>
  <c r="AJ84" i="3"/>
  <c r="AI85" i="3" s="1"/>
  <c r="AK85" i="3" s="1"/>
  <c r="BN103" i="3"/>
  <c r="BM104" i="3" s="1"/>
  <c r="BO104" i="3" s="1"/>
  <c r="C82" i="6"/>
  <c r="D83" i="6" s="1"/>
  <c r="P79" i="6"/>
  <c r="O80" i="6" s="1"/>
  <c r="Q80" i="6" s="1"/>
  <c r="M139" i="4"/>
  <c r="N140" i="4" s="1"/>
  <c r="Q140" i="4"/>
  <c r="P140" i="4" s="1"/>
  <c r="O141" i="4" s="1"/>
  <c r="P92" i="5"/>
  <c r="O93" i="5" s="1"/>
  <c r="G84" i="5"/>
  <c r="C84" i="5" s="1"/>
  <c r="D85" i="5" s="1"/>
  <c r="BA84" i="3"/>
  <c r="BB85" i="3" s="1"/>
  <c r="Z79" i="3"/>
  <c r="DM114" i="12" l="1"/>
  <c r="DH114" i="12" s="1"/>
  <c r="DI115" i="12" s="1"/>
  <c r="DR97" i="12"/>
  <c r="DS98" i="12" s="1"/>
  <c r="DW98" i="12"/>
  <c r="AZ114" i="12"/>
  <c r="BA115" i="12" s="1"/>
  <c r="DB111" i="12"/>
  <c r="DA112" i="12" s="1"/>
  <c r="CN110" i="12"/>
  <c r="CO111" i="12" s="1"/>
  <c r="CR110" i="12"/>
  <c r="CQ111" i="12" s="1"/>
  <c r="CI119" i="12"/>
  <c r="CD119" i="12" s="1"/>
  <c r="CE120" i="12" s="1"/>
  <c r="BE115" i="12"/>
  <c r="BD115" i="12" s="1"/>
  <c r="BC116" i="12" s="1"/>
  <c r="P100" i="12"/>
  <c r="O101" i="12" s="1"/>
  <c r="V110" i="12"/>
  <c r="W111" i="12" s="1"/>
  <c r="BJ114" i="12"/>
  <c r="BK115" i="12" s="1"/>
  <c r="BT108" i="12"/>
  <c r="BU109" i="12" s="1"/>
  <c r="AJ112" i="12"/>
  <c r="AI113" i="12" s="1"/>
  <c r="BY109" i="12"/>
  <c r="BX109" i="12" s="1"/>
  <c r="BW110" i="12" s="1"/>
  <c r="BO115" i="12"/>
  <c r="BN115" i="12" s="1"/>
  <c r="BM116" i="12" s="1"/>
  <c r="AU98" i="12"/>
  <c r="AP98" i="12" s="1"/>
  <c r="AQ99" i="12" s="1"/>
  <c r="AA111" i="12"/>
  <c r="G110" i="12"/>
  <c r="B110" i="12" s="1"/>
  <c r="C111" i="12" s="1"/>
  <c r="L105" i="11"/>
  <c r="M106" i="11" s="1"/>
  <c r="Q106" i="11"/>
  <c r="P106" i="11" s="1"/>
  <c r="O107" i="11" s="1"/>
  <c r="G98" i="11"/>
  <c r="AE111" i="10"/>
  <c r="AF112" i="10" s="1"/>
  <c r="AJ112" i="10"/>
  <c r="AI112" i="10" s="1"/>
  <c r="AH113" i="10" s="1"/>
  <c r="Y108" i="10"/>
  <c r="X109" i="10" s="1"/>
  <c r="Z109" i="10" s="1"/>
  <c r="Y109" i="10" s="1"/>
  <c r="X110" i="10" s="1"/>
  <c r="Z110" i="10" s="1"/>
  <c r="Y110" i="10" s="1"/>
  <c r="X111" i="10" s="1"/>
  <c r="V109" i="10"/>
  <c r="P108" i="10"/>
  <c r="O108" i="10" s="1"/>
  <c r="N109" i="10" s="1"/>
  <c r="E108" i="10"/>
  <c r="D109" i="10" s="1"/>
  <c r="N106" i="9"/>
  <c r="M107" i="9" s="1"/>
  <c r="C147" i="9"/>
  <c r="B147" i="9" s="1"/>
  <c r="F153" i="9"/>
  <c r="E153" i="9" s="1"/>
  <c r="D154" i="9" s="1"/>
  <c r="Y124" i="9"/>
  <c r="C79" i="3"/>
  <c r="D80" i="3" s="1"/>
  <c r="F79" i="3"/>
  <c r="E80" i="3" s="1"/>
  <c r="Q103" i="3"/>
  <c r="AG85" i="3"/>
  <c r="AH86" i="3" s="1"/>
  <c r="BN104" i="3"/>
  <c r="BM105" i="3" s="1"/>
  <c r="BO105" i="3" s="1"/>
  <c r="BK103" i="3"/>
  <c r="BL104" i="3" s="1"/>
  <c r="BK104" i="3" s="1"/>
  <c r="BL105" i="3" s="1"/>
  <c r="M80" i="6"/>
  <c r="N81" i="6" s="1"/>
  <c r="F82" i="6"/>
  <c r="E83" i="6" s="1"/>
  <c r="G83" i="6" s="1"/>
  <c r="Q141" i="4"/>
  <c r="P141" i="4" s="1"/>
  <c r="M140" i="4"/>
  <c r="N141" i="4" s="1"/>
  <c r="Q93" i="5"/>
  <c r="M93" i="5" s="1"/>
  <c r="N94" i="5" s="1"/>
  <c r="F84" i="5"/>
  <c r="E85" i="5" s="1"/>
  <c r="BD84" i="3"/>
  <c r="BC85" i="3" s="1"/>
  <c r="BE85" i="3" s="1"/>
  <c r="W79" i="3"/>
  <c r="X80" i="3" s="1"/>
  <c r="Y80" i="3"/>
  <c r="AA80" i="3" s="1"/>
  <c r="DR98" i="12" l="1"/>
  <c r="DS99" i="12" s="1"/>
  <c r="DL114" i="12"/>
  <c r="DK115" i="12" s="1"/>
  <c r="DV98" i="12"/>
  <c r="DU99" i="12" s="1"/>
  <c r="DW99" i="12" s="1"/>
  <c r="DC112" i="12"/>
  <c r="CX112" i="12" s="1"/>
  <c r="CY113" i="12" s="1"/>
  <c r="CS111" i="12"/>
  <c r="CN111" i="12" s="1"/>
  <c r="CO112" i="12" s="1"/>
  <c r="CH119" i="12"/>
  <c r="CG120" i="12" s="1"/>
  <c r="BE116" i="12"/>
  <c r="BD116" i="12" s="1"/>
  <c r="BC117" i="12" s="1"/>
  <c r="AZ115" i="12"/>
  <c r="BA116" i="12" s="1"/>
  <c r="AZ116" i="12" s="1"/>
  <c r="BA117" i="12" s="1"/>
  <c r="Q101" i="12"/>
  <c r="L101" i="12" s="1"/>
  <c r="M102" i="12" s="1"/>
  <c r="V111" i="12"/>
  <c r="W112" i="12" s="1"/>
  <c r="BT109" i="12"/>
  <c r="BU110" i="12" s="1"/>
  <c r="Z111" i="12"/>
  <c r="Y112" i="12" s="1"/>
  <c r="AA112" i="12" s="1"/>
  <c r="AK113" i="12"/>
  <c r="AF113" i="12" s="1"/>
  <c r="AG114" i="12" s="1"/>
  <c r="BY110" i="12"/>
  <c r="BX110" i="12" s="1"/>
  <c r="BW111" i="12" s="1"/>
  <c r="BO116" i="12"/>
  <c r="BN116" i="12" s="1"/>
  <c r="BM117" i="12" s="1"/>
  <c r="BJ115" i="12"/>
  <c r="BK116" i="12" s="1"/>
  <c r="BJ116" i="12" s="1"/>
  <c r="BK117" i="12" s="1"/>
  <c r="AT98" i="12"/>
  <c r="AS99" i="12" s="1"/>
  <c r="F110" i="12"/>
  <c r="E111" i="12" s="1"/>
  <c r="L106" i="11"/>
  <c r="M107" i="11" s="1"/>
  <c r="B98" i="11"/>
  <c r="C99" i="11" s="1"/>
  <c r="Q107" i="11"/>
  <c r="P107" i="11" s="1"/>
  <c r="O108" i="11" s="1"/>
  <c r="F98" i="11"/>
  <c r="E99" i="11" s="1"/>
  <c r="T124" i="9"/>
  <c r="U125" i="9" s="1"/>
  <c r="AE112" i="10"/>
  <c r="AF113" i="10" s="1"/>
  <c r="U109" i="10"/>
  <c r="V110" i="10" s="1"/>
  <c r="U110" i="10" s="1"/>
  <c r="V111" i="10" s="1"/>
  <c r="AJ113" i="10"/>
  <c r="AI113" i="10" s="1"/>
  <c r="AH114" i="10" s="1"/>
  <c r="Z111" i="10"/>
  <c r="Y111" i="10" s="1"/>
  <c r="X112" i="10" s="1"/>
  <c r="P109" i="10"/>
  <c r="O109" i="10" s="1"/>
  <c r="N110" i="10" s="1"/>
  <c r="F109" i="10"/>
  <c r="B109" i="10" s="1"/>
  <c r="C110" i="10" s="1"/>
  <c r="K108" i="10"/>
  <c r="L109" i="10" s="1"/>
  <c r="K109" i="10" s="1"/>
  <c r="L110" i="10" s="1"/>
  <c r="O107" i="9"/>
  <c r="K107" i="9" s="1"/>
  <c r="L108" i="9" s="1"/>
  <c r="C148" i="9"/>
  <c r="B148" i="9" s="1"/>
  <c r="F154" i="9"/>
  <c r="E154" i="9" s="1"/>
  <c r="D155" i="9" s="1"/>
  <c r="X124" i="9"/>
  <c r="W125" i="9" s="1"/>
  <c r="Y125" i="9" s="1"/>
  <c r="X125" i="9" s="1"/>
  <c r="W126" i="9" s="1"/>
  <c r="M103" i="3"/>
  <c r="N104" i="3" s="1"/>
  <c r="G80" i="3"/>
  <c r="P103" i="3"/>
  <c r="O104" i="3" s="1"/>
  <c r="AJ85" i="3"/>
  <c r="AI86" i="3" s="1"/>
  <c r="AK86" i="3" s="1"/>
  <c r="BN105" i="3"/>
  <c r="BM106" i="3" s="1"/>
  <c r="BO106" i="3" s="1"/>
  <c r="C83" i="6"/>
  <c r="D84" i="6" s="1"/>
  <c r="P80" i="6"/>
  <c r="O81" i="6" s="1"/>
  <c r="Q81" i="6" s="1"/>
  <c r="BK105" i="3"/>
  <c r="BL106" i="3" s="1"/>
  <c r="M141" i="4"/>
  <c r="P93" i="5"/>
  <c r="O94" i="5" s="1"/>
  <c r="G85" i="5"/>
  <c r="C85" i="5" s="1"/>
  <c r="D86" i="5" s="1"/>
  <c r="BA85" i="3"/>
  <c r="BB86" i="3" s="1"/>
  <c r="Z80" i="3"/>
  <c r="DR99" i="12" l="1"/>
  <c r="DS100" i="12" s="1"/>
  <c r="DM115" i="12"/>
  <c r="DH115" i="12" s="1"/>
  <c r="DI116" i="12" s="1"/>
  <c r="DV99" i="12"/>
  <c r="DU100" i="12" s="1"/>
  <c r="DW100" i="12" s="1"/>
  <c r="DB112" i="12"/>
  <c r="DA113" i="12" s="1"/>
  <c r="CR111" i="12"/>
  <c r="CQ112" i="12" s="1"/>
  <c r="CI120" i="12"/>
  <c r="CD120" i="12" s="1"/>
  <c r="CE121" i="12" s="1"/>
  <c r="BE117" i="12"/>
  <c r="BD117" i="12" s="1"/>
  <c r="BC118" i="12" s="1"/>
  <c r="V112" i="12"/>
  <c r="W113" i="12" s="1"/>
  <c r="P101" i="12"/>
  <c r="O102" i="12" s="1"/>
  <c r="BT110" i="12"/>
  <c r="BU111" i="12" s="1"/>
  <c r="AJ113" i="12"/>
  <c r="AI114" i="12" s="1"/>
  <c r="BY111" i="12"/>
  <c r="BX111" i="12" s="1"/>
  <c r="BW112" i="12" s="1"/>
  <c r="BO117" i="12"/>
  <c r="BJ117" i="12" s="1"/>
  <c r="BK118" i="12" s="1"/>
  <c r="AU99" i="12"/>
  <c r="AP99" i="12" s="1"/>
  <c r="AQ100" i="12" s="1"/>
  <c r="Z112" i="12"/>
  <c r="Y113" i="12" s="1"/>
  <c r="G111" i="12"/>
  <c r="B111" i="12" s="1"/>
  <c r="C112" i="12" s="1"/>
  <c r="L107" i="11"/>
  <c r="M108" i="11" s="1"/>
  <c r="Q108" i="11"/>
  <c r="P108" i="11" s="1"/>
  <c r="O109" i="11" s="1"/>
  <c r="G99" i="11"/>
  <c r="T125" i="9"/>
  <c r="U111" i="10"/>
  <c r="V112" i="10" s="1"/>
  <c r="AE113" i="10"/>
  <c r="AF114" i="10" s="1"/>
  <c r="AJ114" i="10"/>
  <c r="AI114" i="10" s="1"/>
  <c r="AH115" i="10" s="1"/>
  <c r="Z112" i="10"/>
  <c r="Y112" i="10" s="1"/>
  <c r="X113" i="10" s="1"/>
  <c r="P110" i="10"/>
  <c r="O110" i="10" s="1"/>
  <c r="N111" i="10" s="1"/>
  <c r="E109" i="10"/>
  <c r="D110" i="10" s="1"/>
  <c r="N107" i="9"/>
  <c r="M108" i="9" s="1"/>
  <c r="C149" i="9"/>
  <c r="B149" i="9" s="1"/>
  <c r="F155" i="9"/>
  <c r="E155" i="9" s="1"/>
  <c r="D156" i="9" s="1"/>
  <c r="U126" i="9"/>
  <c r="Y126" i="9"/>
  <c r="C80" i="3"/>
  <c r="D81" i="3" s="1"/>
  <c r="F80" i="3"/>
  <c r="E81" i="3" s="1"/>
  <c r="Q104" i="3"/>
  <c r="AG86" i="3"/>
  <c r="AH87" i="3" s="1"/>
  <c r="BN106" i="3"/>
  <c r="BM107" i="3" s="1"/>
  <c r="BO107" i="3" s="1"/>
  <c r="M81" i="6"/>
  <c r="N82" i="6" s="1"/>
  <c r="F83" i="6"/>
  <c r="E84" i="6" s="1"/>
  <c r="G84" i="6" s="1"/>
  <c r="BK106" i="3"/>
  <c r="BL107" i="3" s="1"/>
  <c r="Q94" i="5"/>
  <c r="M94" i="5" s="1"/>
  <c r="N95" i="5" s="1"/>
  <c r="F85" i="5"/>
  <c r="E86" i="5" s="1"/>
  <c r="BD85" i="3"/>
  <c r="BC86" i="3" s="1"/>
  <c r="BE86" i="3" s="1"/>
  <c r="W80" i="3"/>
  <c r="X81" i="3" s="1"/>
  <c r="Y81" i="3"/>
  <c r="AA81" i="3" s="1"/>
  <c r="DR100" i="12" l="1"/>
  <c r="DS101" i="12" s="1"/>
  <c r="DL115" i="12"/>
  <c r="DK116" i="12" s="1"/>
  <c r="DV100" i="12"/>
  <c r="DU101" i="12" s="1"/>
  <c r="DC113" i="12"/>
  <c r="CX113" i="12" s="1"/>
  <c r="CY114" i="12" s="1"/>
  <c r="AZ117" i="12"/>
  <c r="BA118" i="12" s="1"/>
  <c r="CS112" i="12"/>
  <c r="CN112" i="12" s="1"/>
  <c r="CO113" i="12" s="1"/>
  <c r="CH120" i="12"/>
  <c r="CG121" i="12" s="1"/>
  <c r="BE118" i="12"/>
  <c r="BD118" i="12" s="1"/>
  <c r="BC119" i="12" s="1"/>
  <c r="Q102" i="12"/>
  <c r="L102" i="12" s="1"/>
  <c r="M103" i="12" s="1"/>
  <c r="BT111" i="12"/>
  <c r="BU112" i="12" s="1"/>
  <c r="AK114" i="12"/>
  <c r="AF114" i="12" s="1"/>
  <c r="AG115" i="12" s="1"/>
  <c r="BY112" i="12"/>
  <c r="BX112" i="12" s="1"/>
  <c r="BW113" i="12" s="1"/>
  <c r="BN117" i="12"/>
  <c r="BM118" i="12" s="1"/>
  <c r="AT99" i="12"/>
  <c r="AS100" i="12" s="1"/>
  <c r="AA113" i="12"/>
  <c r="V113" i="12" s="1"/>
  <c r="W114" i="12" s="1"/>
  <c r="F111" i="12"/>
  <c r="E112" i="12" s="1"/>
  <c r="L108" i="11"/>
  <c r="M109" i="11" s="1"/>
  <c r="B99" i="11"/>
  <c r="C100" i="11" s="1"/>
  <c r="F99" i="11"/>
  <c r="E100" i="11" s="1"/>
  <c r="Q109" i="11"/>
  <c r="P109" i="11" s="1"/>
  <c r="O110" i="11" s="1"/>
  <c r="T126" i="9"/>
  <c r="U127" i="9" s="1"/>
  <c r="U112" i="10"/>
  <c r="V113" i="10" s="1"/>
  <c r="AJ115" i="10"/>
  <c r="AI115" i="10" s="1"/>
  <c r="AH116" i="10" s="1"/>
  <c r="AE114" i="10"/>
  <c r="AF115" i="10" s="1"/>
  <c r="Z113" i="10"/>
  <c r="Y113" i="10" s="1"/>
  <c r="X114" i="10" s="1"/>
  <c r="P111" i="10"/>
  <c r="O111" i="10" s="1"/>
  <c r="N112" i="10" s="1"/>
  <c r="F110" i="10"/>
  <c r="B110" i="10" s="1"/>
  <c r="C111" i="10" s="1"/>
  <c r="K110" i="10"/>
  <c r="L111" i="10" s="1"/>
  <c r="O108" i="9"/>
  <c r="K108" i="9" s="1"/>
  <c r="L109" i="9" s="1"/>
  <c r="C150" i="9"/>
  <c r="B150" i="9" s="1"/>
  <c r="F156" i="9"/>
  <c r="E156" i="9" s="1"/>
  <c r="D157" i="9" s="1"/>
  <c r="X126" i="9"/>
  <c r="W127" i="9" s="1"/>
  <c r="M104" i="3"/>
  <c r="N105" i="3" s="1"/>
  <c r="G81" i="3"/>
  <c r="P104" i="3"/>
  <c r="O105" i="3" s="1"/>
  <c r="AJ86" i="3"/>
  <c r="AI87" i="3" s="1"/>
  <c r="AK87" i="3" s="1"/>
  <c r="BN107" i="3"/>
  <c r="BM108" i="3" s="1"/>
  <c r="C84" i="6"/>
  <c r="D85" i="6" s="1"/>
  <c r="P81" i="6"/>
  <c r="O82" i="6" s="1"/>
  <c r="Q82" i="6" s="1"/>
  <c r="BK107" i="3"/>
  <c r="BL108" i="3" s="1"/>
  <c r="P94" i="5"/>
  <c r="O95" i="5" s="1"/>
  <c r="G86" i="5"/>
  <c r="C86" i="5" s="1"/>
  <c r="D87" i="5" s="1"/>
  <c r="BA86" i="3"/>
  <c r="BB87" i="3" s="1"/>
  <c r="Z81" i="3"/>
  <c r="DM116" i="12" l="1"/>
  <c r="DH116" i="12" s="1"/>
  <c r="DI117" i="12" s="1"/>
  <c r="DW101" i="12"/>
  <c r="DR101" i="12" s="1"/>
  <c r="DS102" i="12" s="1"/>
  <c r="DB113" i="12"/>
  <c r="DA114" i="12" s="1"/>
  <c r="CR112" i="12"/>
  <c r="CQ113" i="12" s="1"/>
  <c r="CI121" i="12"/>
  <c r="CD121" i="12" s="1"/>
  <c r="CE122" i="12" s="1"/>
  <c r="BE119" i="12"/>
  <c r="BD119" i="12" s="1"/>
  <c r="BC120" i="12" s="1"/>
  <c r="AZ118" i="12"/>
  <c r="BA119" i="12" s="1"/>
  <c r="AZ119" i="12" s="1"/>
  <c r="BA120" i="12" s="1"/>
  <c r="P102" i="12"/>
  <c r="O103" i="12" s="1"/>
  <c r="Q103" i="12" s="1"/>
  <c r="L103" i="12" s="1"/>
  <c r="M104" i="12" s="1"/>
  <c r="Z113" i="12"/>
  <c r="Y114" i="12" s="1"/>
  <c r="AA114" i="12" s="1"/>
  <c r="Z114" i="12" s="1"/>
  <c r="Y115" i="12" s="1"/>
  <c r="AJ114" i="12"/>
  <c r="AI115" i="12" s="1"/>
  <c r="BY113" i="12"/>
  <c r="BX113" i="12" s="1"/>
  <c r="BW114" i="12" s="1"/>
  <c r="BT112" i="12"/>
  <c r="BU113" i="12" s="1"/>
  <c r="BO118" i="12"/>
  <c r="BJ118" i="12" s="1"/>
  <c r="BK119" i="12" s="1"/>
  <c r="AU100" i="12"/>
  <c r="AP100" i="12" s="1"/>
  <c r="AQ101" i="12" s="1"/>
  <c r="G112" i="12"/>
  <c r="B112" i="12" s="1"/>
  <c r="C113" i="12" s="1"/>
  <c r="Q110" i="11"/>
  <c r="P110" i="11" s="1"/>
  <c r="O111" i="11" s="1"/>
  <c r="L109" i="11"/>
  <c r="M110" i="11" s="1"/>
  <c r="G100" i="11"/>
  <c r="U113" i="10"/>
  <c r="V114" i="10" s="1"/>
  <c r="AE115" i="10"/>
  <c r="AF116" i="10" s="1"/>
  <c r="AJ116" i="10"/>
  <c r="AI116" i="10" s="1"/>
  <c r="AH117" i="10" s="1"/>
  <c r="K111" i="10"/>
  <c r="L112" i="10" s="1"/>
  <c r="Z114" i="10"/>
  <c r="Y114" i="10" s="1"/>
  <c r="X115" i="10" s="1"/>
  <c r="P112" i="10"/>
  <c r="O112" i="10" s="1"/>
  <c r="N113" i="10" s="1"/>
  <c r="E110" i="10"/>
  <c r="D111" i="10" s="1"/>
  <c r="N108" i="9"/>
  <c r="M109" i="9" s="1"/>
  <c r="C151" i="9"/>
  <c r="B151" i="9" s="1"/>
  <c r="F157" i="9"/>
  <c r="E157" i="9" s="1"/>
  <c r="D158" i="9" s="1"/>
  <c r="Y127" i="9"/>
  <c r="C81" i="3"/>
  <c r="D82" i="3" s="1"/>
  <c r="F81" i="3"/>
  <c r="E82" i="3" s="1"/>
  <c r="Q105" i="3"/>
  <c r="BO108" i="3"/>
  <c r="BN108" i="3" s="1"/>
  <c r="BM109" i="3" s="1"/>
  <c r="AG87" i="3"/>
  <c r="AH88" i="3" s="1"/>
  <c r="M82" i="6"/>
  <c r="N83" i="6" s="1"/>
  <c r="F84" i="6"/>
  <c r="E85" i="6" s="1"/>
  <c r="G85" i="6" s="1"/>
  <c r="Q95" i="5"/>
  <c r="M95" i="5" s="1"/>
  <c r="N96" i="5" s="1"/>
  <c r="F86" i="5"/>
  <c r="E87" i="5" s="1"/>
  <c r="BD86" i="3"/>
  <c r="BC87" i="3" s="1"/>
  <c r="BE87" i="3" s="1"/>
  <c r="W81" i="3"/>
  <c r="X82" i="3" s="1"/>
  <c r="Y82" i="3"/>
  <c r="AA82" i="3" s="1"/>
  <c r="DL116" i="12" l="1"/>
  <c r="DK117" i="12" s="1"/>
  <c r="DV101" i="12"/>
  <c r="DU102" i="12" s="1"/>
  <c r="DC114" i="12"/>
  <c r="CX114" i="12" s="1"/>
  <c r="CY115" i="12" s="1"/>
  <c r="P103" i="12"/>
  <c r="O104" i="12" s="1"/>
  <c r="CS113" i="12"/>
  <c r="CN113" i="12" s="1"/>
  <c r="CO114" i="12" s="1"/>
  <c r="CH121" i="12"/>
  <c r="CG122" i="12" s="1"/>
  <c r="BT113" i="12"/>
  <c r="BU114" i="12" s="1"/>
  <c r="BE120" i="12"/>
  <c r="BD120" i="12" s="1"/>
  <c r="BC121" i="12" s="1"/>
  <c r="Q104" i="12"/>
  <c r="L104" i="12" s="1"/>
  <c r="M105" i="12" s="1"/>
  <c r="AT100" i="12"/>
  <c r="AS101" i="12" s="1"/>
  <c r="AU101" i="12" s="1"/>
  <c r="AT101" i="12" s="1"/>
  <c r="AS102" i="12" s="1"/>
  <c r="BN118" i="12"/>
  <c r="BM119" i="12" s="1"/>
  <c r="BO119" i="12" s="1"/>
  <c r="BN119" i="12" s="1"/>
  <c r="BM120" i="12" s="1"/>
  <c r="V114" i="12"/>
  <c r="W115" i="12" s="1"/>
  <c r="AK115" i="12"/>
  <c r="AF115" i="12" s="1"/>
  <c r="AG116" i="12" s="1"/>
  <c r="BY114" i="12"/>
  <c r="BX114" i="12" s="1"/>
  <c r="BW115" i="12" s="1"/>
  <c r="AA115" i="12"/>
  <c r="Z115" i="12" s="1"/>
  <c r="Y116" i="12" s="1"/>
  <c r="F112" i="12"/>
  <c r="E113" i="12" s="1"/>
  <c r="L110" i="11"/>
  <c r="M111" i="11" s="1"/>
  <c r="B100" i="11"/>
  <c r="C101" i="11" s="1"/>
  <c r="F100" i="11"/>
  <c r="E101" i="11" s="1"/>
  <c r="Q111" i="11"/>
  <c r="P111" i="11" s="1"/>
  <c r="O112" i="11" s="1"/>
  <c r="T127" i="9"/>
  <c r="U128" i="9" s="1"/>
  <c r="U114" i="10"/>
  <c r="V115" i="10" s="1"/>
  <c r="AE116" i="10"/>
  <c r="AF117" i="10" s="1"/>
  <c r="AJ117" i="10"/>
  <c r="AI117" i="10" s="1"/>
  <c r="AH118" i="10" s="1"/>
  <c r="Z115" i="10"/>
  <c r="Y115" i="10" s="1"/>
  <c r="X116" i="10" s="1"/>
  <c r="K112" i="10"/>
  <c r="L113" i="10" s="1"/>
  <c r="P113" i="10"/>
  <c r="O113" i="10" s="1"/>
  <c r="N114" i="10" s="1"/>
  <c r="F111" i="10"/>
  <c r="B111" i="10" s="1"/>
  <c r="C112" i="10" s="1"/>
  <c r="O109" i="9"/>
  <c r="K109" i="9" s="1"/>
  <c r="L110" i="9" s="1"/>
  <c r="C152" i="9"/>
  <c r="B152" i="9" s="1"/>
  <c r="F158" i="9"/>
  <c r="E158" i="9" s="1"/>
  <c r="D159" i="9" s="1"/>
  <c r="X127" i="9"/>
  <c r="W128" i="9" s="1"/>
  <c r="M105" i="3"/>
  <c r="N106" i="3" s="1"/>
  <c r="G82" i="3"/>
  <c r="P105" i="3"/>
  <c r="O106" i="3" s="1"/>
  <c r="BO109" i="3"/>
  <c r="BN109" i="3" s="1"/>
  <c r="BM110" i="3" s="1"/>
  <c r="BK108" i="3"/>
  <c r="BL109" i="3" s="1"/>
  <c r="AJ87" i="3"/>
  <c r="AI88" i="3" s="1"/>
  <c r="AK88" i="3" s="1"/>
  <c r="C85" i="6"/>
  <c r="D86" i="6" s="1"/>
  <c r="P82" i="6"/>
  <c r="O83" i="6" s="1"/>
  <c r="Q83" i="6" s="1"/>
  <c r="P95" i="5"/>
  <c r="O96" i="5" s="1"/>
  <c r="Q96" i="5"/>
  <c r="P96" i="5" s="1"/>
  <c r="O97" i="5" s="1"/>
  <c r="G87" i="5"/>
  <c r="C87" i="5" s="1"/>
  <c r="D88" i="5" s="1"/>
  <c r="BA87" i="3"/>
  <c r="BB88" i="3" s="1"/>
  <c r="Z82" i="3"/>
  <c r="DM117" i="12" l="1"/>
  <c r="DH117" i="12" s="1"/>
  <c r="DI118" i="12" s="1"/>
  <c r="DW102" i="12"/>
  <c r="DR102" i="12" s="1"/>
  <c r="DS103" i="12" s="1"/>
  <c r="DB114" i="12"/>
  <c r="DA115" i="12" s="1"/>
  <c r="CR113" i="12"/>
  <c r="CQ114" i="12" s="1"/>
  <c r="CI122" i="12"/>
  <c r="CD122" i="12" s="1"/>
  <c r="CE123" i="12" s="1"/>
  <c r="BE121" i="12"/>
  <c r="BD121" i="12" s="1"/>
  <c r="BC122" i="12" s="1"/>
  <c r="AZ120" i="12"/>
  <c r="BA121" i="12" s="1"/>
  <c r="AZ121" i="12" s="1"/>
  <c r="BA122" i="12" s="1"/>
  <c r="P104" i="12"/>
  <c r="O105" i="12" s="1"/>
  <c r="BT114" i="12"/>
  <c r="BU115" i="12" s="1"/>
  <c r="BJ119" i="12"/>
  <c r="BK120" i="12" s="1"/>
  <c r="AP101" i="12"/>
  <c r="AQ102" i="12" s="1"/>
  <c r="AJ115" i="12"/>
  <c r="AI116" i="12" s="1"/>
  <c r="BY115" i="12"/>
  <c r="BX115" i="12" s="1"/>
  <c r="BW116" i="12" s="1"/>
  <c r="BO120" i="12"/>
  <c r="BN120" i="12" s="1"/>
  <c r="BM121" i="12" s="1"/>
  <c r="AU102" i="12"/>
  <c r="AA116" i="12"/>
  <c r="Z116" i="12" s="1"/>
  <c r="Y117" i="12" s="1"/>
  <c r="V115" i="12"/>
  <c r="W116" i="12" s="1"/>
  <c r="G113" i="12"/>
  <c r="B113" i="12" s="1"/>
  <c r="C114" i="12" s="1"/>
  <c r="Q112" i="11"/>
  <c r="P112" i="11" s="1"/>
  <c r="O113" i="11" s="1"/>
  <c r="G101" i="11"/>
  <c r="L111" i="11"/>
  <c r="M112" i="11" s="1"/>
  <c r="U115" i="10"/>
  <c r="V116" i="10" s="1"/>
  <c r="AJ118" i="10"/>
  <c r="AI118" i="10" s="1"/>
  <c r="AH119" i="10" s="1"/>
  <c r="AE117" i="10"/>
  <c r="AF118" i="10" s="1"/>
  <c r="Z116" i="10"/>
  <c r="Y116" i="10" s="1"/>
  <c r="X117" i="10" s="1"/>
  <c r="K113" i="10"/>
  <c r="L114" i="10" s="1"/>
  <c r="P114" i="10"/>
  <c r="O114" i="10" s="1"/>
  <c r="N115" i="10" s="1"/>
  <c r="E111" i="10"/>
  <c r="D112" i="10" s="1"/>
  <c r="N109" i="9"/>
  <c r="M110" i="9" s="1"/>
  <c r="C153" i="9"/>
  <c r="B153" i="9" s="1"/>
  <c r="F159" i="9"/>
  <c r="E159" i="9" s="1"/>
  <c r="D160" i="9" s="1"/>
  <c r="Y128" i="9"/>
  <c r="T128" i="9" s="1"/>
  <c r="C82" i="3"/>
  <c r="D83" i="3" s="1"/>
  <c r="F82" i="3"/>
  <c r="E83" i="3" s="1"/>
  <c r="Q106" i="3"/>
  <c r="BO110" i="3"/>
  <c r="BN110" i="3" s="1"/>
  <c r="BM111" i="3" s="1"/>
  <c r="BK109" i="3"/>
  <c r="BL110" i="3" s="1"/>
  <c r="AG88" i="3"/>
  <c r="AH89" i="3" s="1"/>
  <c r="M83" i="6"/>
  <c r="N84" i="6" s="1"/>
  <c r="F85" i="6"/>
  <c r="E86" i="6" s="1"/>
  <c r="G86" i="6" s="1"/>
  <c r="M96" i="5"/>
  <c r="N97" i="5" s="1"/>
  <c r="Q97" i="5"/>
  <c r="F87" i="5"/>
  <c r="E88" i="5" s="1"/>
  <c r="BD87" i="3"/>
  <c r="BC88" i="3" s="1"/>
  <c r="BE88" i="3" s="1"/>
  <c r="W82" i="3"/>
  <c r="X83" i="3" s="1"/>
  <c r="Y83" i="3"/>
  <c r="AA83" i="3" s="1"/>
  <c r="DL117" i="12" l="1"/>
  <c r="DK118" i="12" s="1"/>
  <c r="DV102" i="12"/>
  <c r="DU103" i="12" s="1"/>
  <c r="DC115" i="12"/>
  <c r="CX115" i="12" s="1"/>
  <c r="CY116" i="12" s="1"/>
  <c r="CS114" i="12"/>
  <c r="CN114" i="12" s="1"/>
  <c r="CO115" i="12" s="1"/>
  <c r="CH122" i="12"/>
  <c r="CG123" i="12" s="1"/>
  <c r="BE122" i="12"/>
  <c r="BD122" i="12" s="1"/>
  <c r="BC123" i="12" s="1"/>
  <c r="Q105" i="12"/>
  <c r="L105" i="12" s="1"/>
  <c r="M106" i="12" s="1"/>
  <c r="V116" i="12"/>
  <c r="W117" i="12" s="1"/>
  <c r="BT115" i="12"/>
  <c r="BU116" i="12" s="1"/>
  <c r="AP102" i="12"/>
  <c r="AQ103" i="12" s="1"/>
  <c r="BJ120" i="12"/>
  <c r="BK121" i="12" s="1"/>
  <c r="AK116" i="12"/>
  <c r="AF116" i="12" s="1"/>
  <c r="AG117" i="12" s="1"/>
  <c r="BY116" i="12"/>
  <c r="BO121" i="12"/>
  <c r="AT102" i="12"/>
  <c r="AS103" i="12" s="1"/>
  <c r="AA117" i="12"/>
  <c r="Z117" i="12" s="1"/>
  <c r="Y118" i="12" s="1"/>
  <c r="F113" i="12"/>
  <c r="E114" i="12" s="1"/>
  <c r="L112" i="11"/>
  <c r="M113" i="11" s="1"/>
  <c r="B101" i="11"/>
  <c r="C102" i="11" s="1"/>
  <c r="Q113" i="11"/>
  <c r="P113" i="11" s="1"/>
  <c r="O114" i="11" s="1"/>
  <c r="F101" i="11"/>
  <c r="E102" i="11" s="1"/>
  <c r="U129" i="9"/>
  <c r="U116" i="10"/>
  <c r="V117" i="10" s="1"/>
  <c r="AE118" i="10"/>
  <c r="AF119" i="10" s="1"/>
  <c r="AJ119" i="10"/>
  <c r="AI119" i="10" s="1"/>
  <c r="AH120" i="10" s="1"/>
  <c r="Z117" i="10"/>
  <c r="Y117" i="10" s="1"/>
  <c r="X118" i="10" s="1"/>
  <c r="K114" i="10"/>
  <c r="L115" i="10" s="1"/>
  <c r="P115" i="10"/>
  <c r="O115" i="10" s="1"/>
  <c r="N116" i="10" s="1"/>
  <c r="F112" i="10"/>
  <c r="B112" i="10" s="1"/>
  <c r="C113" i="10" s="1"/>
  <c r="O110" i="9"/>
  <c r="K110" i="9" s="1"/>
  <c r="L111" i="9" s="1"/>
  <c r="C154" i="9"/>
  <c r="B154" i="9" s="1"/>
  <c r="F160" i="9"/>
  <c r="E160" i="9" s="1"/>
  <c r="D161" i="9" s="1"/>
  <c r="X128" i="9"/>
  <c r="W129" i="9" s="1"/>
  <c r="Y129" i="9" s="1"/>
  <c r="X129" i="9" s="1"/>
  <c r="W130" i="9" s="1"/>
  <c r="P106" i="3"/>
  <c r="O107" i="3" s="1"/>
  <c r="M106" i="3"/>
  <c r="N107" i="3" s="1"/>
  <c r="G83" i="3"/>
  <c r="Q107" i="3"/>
  <c r="P107" i="3" s="1"/>
  <c r="O108" i="3" s="1"/>
  <c r="BO111" i="3"/>
  <c r="BN111" i="3" s="1"/>
  <c r="BM112" i="3" s="1"/>
  <c r="BK110" i="3"/>
  <c r="BL111" i="3" s="1"/>
  <c r="AJ88" i="3"/>
  <c r="AI89" i="3" s="1"/>
  <c r="AK89" i="3" s="1"/>
  <c r="C86" i="6"/>
  <c r="D87" i="6" s="1"/>
  <c r="P83" i="6"/>
  <c r="O84" i="6" s="1"/>
  <c r="Q84" i="6" s="1"/>
  <c r="M97" i="5"/>
  <c r="N98" i="5" s="1"/>
  <c r="P97" i="5"/>
  <c r="O98" i="5" s="1"/>
  <c r="Q98" i="5"/>
  <c r="G88" i="5"/>
  <c r="C88" i="5" s="1"/>
  <c r="D89" i="5" s="1"/>
  <c r="BA88" i="3"/>
  <c r="BB89" i="3" s="1"/>
  <c r="Z83" i="3"/>
  <c r="DL118" i="12" l="1"/>
  <c r="DK119" i="12" s="1"/>
  <c r="DM118" i="12"/>
  <c r="DH118" i="12" s="1"/>
  <c r="DI119" i="12" s="1"/>
  <c r="DW103" i="12"/>
  <c r="DR103" i="12" s="1"/>
  <c r="DS104" i="12" s="1"/>
  <c r="DB115" i="12"/>
  <c r="DA116" i="12" s="1"/>
  <c r="AZ122" i="12"/>
  <c r="BA123" i="12" s="1"/>
  <c r="CR114" i="12"/>
  <c r="CQ115" i="12" s="1"/>
  <c r="CI123" i="12"/>
  <c r="CD123" i="12" s="1"/>
  <c r="CE124" i="12" s="1"/>
  <c r="BE123" i="12"/>
  <c r="BD123" i="12" s="1"/>
  <c r="BC124" i="12" s="1"/>
  <c r="BT116" i="12"/>
  <c r="BU117" i="12" s="1"/>
  <c r="BJ121" i="12"/>
  <c r="BK122" i="12" s="1"/>
  <c r="P105" i="12"/>
  <c r="O106" i="12" s="1"/>
  <c r="V117" i="12"/>
  <c r="W118" i="12" s="1"/>
  <c r="AJ116" i="12"/>
  <c r="AI117" i="12" s="1"/>
  <c r="BX116" i="12"/>
  <c r="BW117" i="12" s="1"/>
  <c r="BN121" i="12"/>
  <c r="BM122" i="12" s="1"/>
  <c r="AU103" i="12"/>
  <c r="AP103" i="12" s="1"/>
  <c r="AQ104" i="12" s="1"/>
  <c r="AA118" i="12"/>
  <c r="Z118" i="12" s="1"/>
  <c r="Y119" i="12" s="1"/>
  <c r="G114" i="12"/>
  <c r="B114" i="12" s="1"/>
  <c r="C115" i="12" s="1"/>
  <c r="Q114" i="11"/>
  <c r="P114" i="11" s="1"/>
  <c r="O115" i="11" s="1"/>
  <c r="L113" i="11"/>
  <c r="M114" i="11" s="1"/>
  <c r="G102" i="11"/>
  <c r="T129" i="9"/>
  <c r="U130" i="9" s="1"/>
  <c r="U117" i="10"/>
  <c r="V118" i="10" s="1"/>
  <c r="AE119" i="10"/>
  <c r="AF120" i="10" s="1"/>
  <c r="AJ120" i="10"/>
  <c r="AI120" i="10" s="1"/>
  <c r="AH121" i="10" s="1"/>
  <c r="Z118" i="10"/>
  <c r="Y118" i="10" s="1"/>
  <c r="X119" i="10" s="1"/>
  <c r="K115" i="10"/>
  <c r="L116" i="10" s="1"/>
  <c r="P116" i="10"/>
  <c r="O116" i="10" s="1"/>
  <c r="N117" i="10" s="1"/>
  <c r="E112" i="10"/>
  <c r="D113" i="10" s="1"/>
  <c r="N110" i="9"/>
  <c r="M111" i="9" s="1"/>
  <c r="C155" i="9"/>
  <c r="B155" i="9" s="1"/>
  <c r="F161" i="9"/>
  <c r="E161" i="9" s="1"/>
  <c r="D162" i="9" s="1"/>
  <c r="Y130" i="9"/>
  <c r="X130" i="9" s="1"/>
  <c r="W131" i="9" s="1"/>
  <c r="M107" i="3"/>
  <c r="N108" i="3" s="1"/>
  <c r="C83" i="3"/>
  <c r="D84" i="3" s="1"/>
  <c r="F83" i="3"/>
  <c r="E84" i="3" s="1"/>
  <c r="Q108" i="3"/>
  <c r="P108" i="3" s="1"/>
  <c r="O109" i="3" s="1"/>
  <c r="BO112" i="3"/>
  <c r="BN112" i="3" s="1"/>
  <c r="BM113" i="3" s="1"/>
  <c r="BK111" i="3"/>
  <c r="BL112" i="3" s="1"/>
  <c r="AG89" i="3"/>
  <c r="AH90" i="3" s="1"/>
  <c r="M84" i="6"/>
  <c r="N85" i="6" s="1"/>
  <c r="F86" i="6"/>
  <c r="E87" i="6" s="1"/>
  <c r="G87" i="6" s="1"/>
  <c r="M98" i="5"/>
  <c r="N99" i="5" s="1"/>
  <c r="P98" i="5"/>
  <c r="O99" i="5" s="1"/>
  <c r="F88" i="5"/>
  <c r="E89" i="5" s="1"/>
  <c r="BD88" i="3"/>
  <c r="BC89" i="3" s="1"/>
  <c r="BE89" i="3" s="1"/>
  <c r="W83" i="3"/>
  <c r="X84" i="3" s="1"/>
  <c r="Y84" i="3"/>
  <c r="AA84" i="3" s="1"/>
  <c r="DM119" i="12" l="1"/>
  <c r="DL119" i="12" s="1"/>
  <c r="DK120" i="12" s="1"/>
  <c r="DH119" i="12"/>
  <c r="DI120" i="12" s="1"/>
  <c r="DV103" i="12"/>
  <c r="DU104" i="12" s="1"/>
  <c r="DW104" i="12" s="1"/>
  <c r="DV104" i="12" s="1"/>
  <c r="DU105" i="12" s="1"/>
  <c r="AZ123" i="12"/>
  <c r="BA124" i="12" s="1"/>
  <c r="DC116" i="12"/>
  <c r="CX116" i="12" s="1"/>
  <c r="CY117" i="12" s="1"/>
  <c r="CS115" i="12"/>
  <c r="CN115" i="12" s="1"/>
  <c r="CO116" i="12" s="1"/>
  <c r="CH123" i="12"/>
  <c r="CG124" i="12" s="1"/>
  <c r="BE124" i="12"/>
  <c r="BD124" i="12" s="1"/>
  <c r="BC125" i="12" s="1"/>
  <c r="Q106" i="12"/>
  <c r="L106" i="12" s="1"/>
  <c r="M107" i="12" s="1"/>
  <c r="V118" i="12"/>
  <c r="W119" i="12" s="1"/>
  <c r="AK117" i="12"/>
  <c r="AF117" i="12" s="1"/>
  <c r="AG118" i="12" s="1"/>
  <c r="BY117" i="12"/>
  <c r="BT117" i="12" s="1"/>
  <c r="BU118" i="12" s="1"/>
  <c r="BO122" i="12"/>
  <c r="BJ122" i="12" s="1"/>
  <c r="BK123" i="12" s="1"/>
  <c r="AT103" i="12"/>
  <c r="AS104" i="12" s="1"/>
  <c r="AA119" i="12"/>
  <c r="Z119" i="12" s="1"/>
  <c r="Y120" i="12" s="1"/>
  <c r="F114" i="12"/>
  <c r="E115" i="12" s="1"/>
  <c r="L114" i="11"/>
  <c r="M115" i="11" s="1"/>
  <c r="B102" i="11"/>
  <c r="C103" i="11" s="1"/>
  <c r="F102" i="11"/>
  <c r="E103" i="11" s="1"/>
  <c r="Q115" i="11"/>
  <c r="T130" i="9"/>
  <c r="U131" i="9" s="1"/>
  <c r="U118" i="10"/>
  <c r="V119" i="10" s="1"/>
  <c r="AE120" i="10"/>
  <c r="AF121" i="10" s="1"/>
  <c r="AJ121" i="10"/>
  <c r="Z119" i="10"/>
  <c r="Y119" i="10" s="1"/>
  <c r="X120" i="10" s="1"/>
  <c r="K116" i="10"/>
  <c r="L117" i="10" s="1"/>
  <c r="P117" i="10"/>
  <c r="O117" i="10" s="1"/>
  <c r="N118" i="10" s="1"/>
  <c r="F113" i="10"/>
  <c r="B113" i="10" s="1"/>
  <c r="C114" i="10" s="1"/>
  <c r="O111" i="9"/>
  <c r="K111" i="9" s="1"/>
  <c r="L112" i="9" s="1"/>
  <c r="C156" i="9"/>
  <c r="B156" i="9" s="1"/>
  <c r="F162" i="9"/>
  <c r="E162" i="9" s="1"/>
  <c r="D163" i="9" s="1"/>
  <c r="Y131" i="9"/>
  <c r="M108" i="3"/>
  <c r="N109" i="3" s="1"/>
  <c r="G84" i="3"/>
  <c r="Q109" i="3"/>
  <c r="P109" i="3" s="1"/>
  <c r="O110" i="3" s="1"/>
  <c r="BO113" i="3"/>
  <c r="BN113" i="3" s="1"/>
  <c r="BK112" i="3"/>
  <c r="BL113" i="3" s="1"/>
  <c r="AJ89" i="3"/>
  <c r="AI90" i="3" s="1"/>
  <c r="AK90" i="3" s="1"/>
  <c r="C87" i="6"/>
  <c r="D88" i="6" s="1"/>
  <c r="P84" i="6"/>
  <c r="O85" i="6" s="1"/>
  <c r="Q85" i="6" s="1"/>
  <c r="Q99" i="5"/>
  <c r="M99" i="5" s="1"/>
  <c r="N100" i="5" s="1"/>
  <c r="G89" i="5"/>
  <c r="C89" i="5" s="1"/>
  <c r="D90" i="5" s="1"/>
  <c r="BA89" i="3"/>
  <c r="BB90" i="3" s="1"/>
  <c r="Z84" i="3"/>
  <c r="DM120" i="12" l="1"/>
  <c r="DL120" i="12" s="1"/>
  <c r="DK121" i="12" s="1"/>
  <c r="DH120" i="12"/>
  <c r="DI121" i="12" s="1"/>
  <c r="DR104" i="12"/>
  <c r="DS105" i="12" s="1"/>
  <c r="DW105" i="12"/>
  <c r="DB116" i="12"/>
  <c r="DA117" i="12" s="1"/>
  <c r="AZ124" i="12"/>
  <c r="BA125" i="12" s="1"/>
  <c r="CR115" i="12"/>
  <c r="CQ116" i="12" s="1"/>
  <c r="CI124" i="12"/>
  <c r="CD124" i="12" s="1"/>
  <c r="CE125" i="12" s="1"/>
  <c r="BE125" i="12"/>
  <c r="BD125" i="12" s="1"/>
  <c r="BC126" i="12" s="1"/>
  <c r="P106" i="12"/>
  <c r="O107" i="12" s="1"/>
  <c r="V119" i="12"/>
  <c r="W120" i="12" s="1"/>
  <c r="BN122" i="12"/>
  <c r="BM123" i="12" s="1"/>
  <c r="BO123" i="12" s="1"/>
  <c r="BN123" i="12" s="1"/>
  <c r="BM124" i="12" s="1"/>
  <c r="AJ117" i="12"/>
  <c r="AI118" i="12" s="1"/>
  <c r="BX117" i="12"/>
  <c r="BW118" i="12" s="1"/>
  <c r="AU104" i="12"/>
  <c r="AP104" i="12" s="1"/>
  <c r="AQ105" i="12" s="1"/>
  <c r="AA120" i="12"/>
  <c r="Z120" i="12" s="1"/>
  <c r="Y121" i="12" s="1"/>
  <c r="G115" i="12"/>
  <c r="B115" i="12" s="1"/>
  <c r="C116" i="12" s="1"/>
  <c r="L115" i="11"/>
  <c r="M116" i="11" s="1"/>
  <c r="G103" i="11"/>
  <c r="P115" i="11"/>
  <c r="O116" i="11" s="1"/>
  <c r="T131" i="9"/>
  <c r="U132" i="9" s="1"/>
  <c r="U119" i="10"/>
  <c r="V120" i="10" s="1"/>
  <c r="AE121" i="10"/>
  <c r="AF122" i="10" s="1"/>
  <c r="AI121" i="10"/>
  <c r="AH122" i="10" s="1"/>
  <c r="Z120" i="10"/>
  <c r="Y120" i="10" s="1"/>
  <c r="X121" i="10" s="1"/>
  <c r="P118" i="10"/>
  <c r="O118" i="10" s="1"/>
  <c r="N119" i="10" s="1"/>
  <c r="K117" i="10"/>
  <c r="L118" i="10" s="1"/>
  <c r="K118" i="10" s="1"/>
  <c r="L119" i="10" s="1"/>
  <c r="E113" i="10"/>
  <c r="D114" i="10" s="1"/>
  <c r="N111" i="9"/>
  <c r="M112" i="9" s="1"/>
  <c r="C157" i="9"/>
  <c r="F163" i="9"/>
  <c r="E163" i="9" s="1"/>
  <c r="D164" i="9" s="1"/>
  <c r="X131" i="9"/>
  <c r="W132" i="9" s="1"/>
  <c r="M109" i="3"/>
  <c r="C84" i="3"/>
  <c r="D85" i="3" s="1"/>
  <c r="F84" i="3"/>
  <c r="E85" i="3" s="1"/>
  <c r="Q110" i="3"/>
  <c r="P110" i="3" s="1"/>
  <c r="O111" i="3" s="1"/>
  <c r="N110" i="3"/>
  <c r="BK113" i="3"/>
  <c r="AG90" i="3"/>
  <c r="AH91" i="3" s="1"/>
  <c r="M85" i="6"/>
  <c r="N86" i="6" s="1"/>
  <c r="F87" i="6"/>
  <c r="E88" i="6" s="1"/>
  <c r="G88" i="6" s="1"/>
  <c r="P99" i="5"/>
  <c r="O100" i="5" s="1"/>
  <c r="F89" i="5"/>
  <c r="E90" i="5" s="1"/>
  <c r="BD89" i="3"/>
  <c r="BC90" i="3" s="1"/>
  <c r="BE90" i="3" s="1"/>
  <c r="W84" i="3"/>
  <c r="X85" i="3" s="1"/>
  <c r="Y85" i="3"/>
  <c r="AA85" i="3" s="1"/>
  <c r="DM121" i="12" l="1"/>
  <c r="DL121" i="12" s="1"/>
  <c r="DK122" i="12" s="1"/>
  <c r="DR105" i="12"/>
  <c r="DS106" i="12" s="1"/>
  <c r="DV105" i="12"/>
  <c r="DU106" i="12" s="1"/>
  <c r="DC117" i="12"/>
  <c r="CX117" i="12" s="1"/>
  <c r="CY118" i="12" s="1"/>
  <c r="AZ125" i="12"/>
  <c r="BA126" i="12" s="1"/>
  <c r="CS116" i="12"/>
  <c r="CN116" i="12" s="1"/>
  <c r="CO117" i="12" s="1"/>
  <c r="CH124" i="12"/>
  <c r="CG125" i="12" s="1"/>
  <c r="BE126" i="12"/>
  <c r="BD126" i="12" s="1"/>
  <c r="BC127" i="12" s="1"/>
  <c r="Q107" i="12"/>
  <c r="L107" i="12" s="1"/>
  <c r="M108" i="12" s="1"/>
  <c r="BJ123" i="12"/>
  <c r="BK124" i="12" s="1"/>
  <c r="AK118" i="12"/>
  <c r="AF118" i="12" s="1"/>
  <c r="AG119" i="12" s="1"/>
  <c r="BY118" i="12"/>
  <c r="BT118" i="12" s="1"/>
  <c r="BU119" i="12" s="1"/>
  <c r="BO124" i="12"/>
  <c r="AT104" i="12"/>
  <c r="AS105" i="12" s="1"/>
  <c r="AA121" i="12"/>
  <c r="Z121" i="12" s="1"/>
  <c r="Y122" i="12" s="1"/>
  <c r="V120" i="12"/>
  <c r="W121" i="12" s="1"/>
  <c r="F115" i="12"/>
  <c r="E116" i="12" s="1"/>
  <c r="B103" i="11"/>
  <c r="C104" i="11" s="1"/>
  <c r="Q116" i="11"/>
  <c r="L116" i="11" s="1"/>
  <c r="M117" i="11" s="1"/>
  <c r="F103" i="11"/>
  <c r="E104" i="11" s="1"/>
  <c r="U120" i="10"/>
  <c r="V121" i="10" s="1"/>
  <c r="AJ122" i="10"/>
  <c r="AE122" i="10" s="1"/>
  <c r="AF123" i="10" s="1"/>
  <c r="Z121" i="10"/>
  <c r="Y121" i="10" s="1"/>
  <c r="X122" i="10" s="1"/>
  <c r="P119" i="10"/>
  <c r="O119" i="10" s="1"/>
  <c r="N120" i="10" s="1"/>
  <c r="F114" i="10"/>
  <c r="B114" i="10" s="1"/>
  <c r="C115" i="10" s="1"/>
  <c r="O112" i="9"/>
  <c r="K112" i="9" s="1"/>
  <c r="L113" i="9" s="1"/>
  <c r="B157" i="9"/>
  <c r="C158" i="9" s="1"/>
  <c r="F164" i="9"/>
  <c r="E164" i="9" s="1"/>
  <c r="D165" i="9" s="1"/>
  <c r="Y132" i="9"/>
  <c r="M110" i="3"/>
  <c r="N111" i="3" s="1"/>
  <c r="G85" i="3"/>
  <c r="Q111" i="3"/>
  <c r="P111" i="3" s="1"/>
  <c r="O112" i="3" s="1"/>
  <c r="AJ90" i="3"/>
  <c r="AI91" i="3" s="1"/>
  <c r="AK91" i="3" s="1"/>
  <c r="C88" i="6"/>
  <c r="D89" i="6" s="1"/>
  <c r="P85" i="6"/>
  <c r="O86" i="6" s="1"/>
  <c r="Q86" i="6" s="1"/>
  <c r="Q100" i="5"/>
  <c r="M100" i="5" s="1"/>
  <c r="N101" i="5" s="1"/>
  <c r="G90" i="5"/>
  <c r="C90" i="5" s="1"/>
  <c r="D91" i="5" s="1"/>
  <c r="BA90" i="3"/>
  <c r="BB91" i="3" s="1"/>
  <c r="Z85" i="3"/>
  <c r="DM122" i="12" l="1"/>
  <c r="DL122" i="12" s="1"/>
  <c r="DK123" i="12" s="1"/>
  <c r="DH121" i="12"/>
  <c r="DI122" i="12" s="1"/>
  <c r="DH122" i="12" s="1"/>
  <c r="DI123" i="12" s="1"/>
  <c r="DW106" i="12"/>
  <c r="DR106" i="12" s="1"/>
  <c r="DS107" i="12" s="1"/>
  <c r="DB117" i="12"/>
  <c r="DA118" i="12" s="1"/>
  <c r="AZ126" i="12"/>
  <c r="BA127" i="12" s="1"/>
  <c r="CR116" i="12"/>
  <c r="CQ117" i="12" s="1"/>
  <c r="BJ124" i="12"/>
  <c r="BK125" i="12" s="1"/>
  <c r="CI125" i="12"/>
  <c r="CD125" i="12" s="1"/>
  <c r="CE126" i="12" s="1"/>
  <c r="BE127" i="12"/>
  <c r="BD127" i="12" s="1"/>
  <c r="BC128" i="12" s="1"/>
  <c r="P107" i="12"/>
  <c r="O108" i="12" s="1"/>
  <c r="V121" i="12"/>
  <c r="W122" i="12" s="1"/>
  <c r="AJ118" i="12"/>
  <c r="AI119" i="12" s="1"/>
  <c r="BX118" i="12"/>
  <c r="BW119" i="12" s="1"/>
  <c r="BN124" i="12"/>
  <c r="BM125" i="12" s="1"/>
  <c r="AU105" i="12"/>
  <c r="AP105" i="12" s="1"/>
  <c r="AQ106" i="12" s="1"/>
  <c r="AA122" i="12"/>
  <c r="Z122" i="12" s="1"/>
  <c r="Y123" i="12" s="1"/>
  <c r="G116" i="12"/>
  <c r="B116" i="12" s="1"/>
  <c r="C117" i="12" s="1"/>
  <c r="G104" i="11"/>
  <c r="P116" i="11"/>
  <c r="O117" i="11" s="1"/>
  <c r="T132" i="9"/>
  <c r="U133" i="9" s="1"/>
  <c r="U121" i="10"/>
  <c r="V122" i="10" s="1"/>
  <c r="AI122" i="10"/>
  <c r="AH123" i="10" s="1"/>
  <c r="AJ123" i="10" s="1"/>
  <c r="AE123" i="10" s="1"/>
  <c r="AF124" i="10" s="1"/>
  <c r="Z122" i="10"/>
  <c r="Y122" i="10" s="1"/>
  <c r="X123" i="10" s="1"/>
  <c r="E114" i="10"/>
  <c r="D115" i="10" s="1"/>
  <c r="F115" i="10" s="1"/>
  <c r="E115" i="10" s="1"/>
  <c r="D116" i="10" s="1"/>
  <c r="K119" i="10"/>
  <c r="L120" i="10" s="1"/>
  <c r="P120" i="10"/>
  <c r="O120" i="10" s="1"/>
  <c r="N121" i="10" s="1"/>
  <c r="N112" i="9"/>
  <c r="M113" i="9" s="1"/>
  <c r="B158" i="9"/>
  <c r="C159" i="9" s="1"/>
  <c r="F165" i="9"/>
  <c r="E165" i="9" s="1"/>
  <c r="D166" i="9" s="1"/>
  <c r="X132" i="9"/>
  <c r="W133" i="9" s="1"/>
  <c r="M111" i="3"/>
  <c r="C85" i="3"/>
  <c r="D86" i="3" s="1"/>
  <c r="F85" i="3"/>
  <c r="E86" i="3" s="1"/>
  <c r="Q112" i="3"/>
  <c r="P112" i="3" s="1"/>
  <c r="O113" i="3" s="1"/>
  <c r="N112" i="3"/>
  <c r="AG91" i="3"/>
  <c r="AH92" i="3" s="1"/>
  <c r="M86" i="6"/>
  <c r="N87" i="6" s="1"/>
  <c r="F88" i="6"/>
  <c r="E89" i="6" s="1"/>
  <c r="G89" i="6" s="1"/>
  <c r="P100" i="5"/>
  <c r="O101" i="5" s="1"/>
  <c r="F90" i="5"/>
  <c r="E91" i="5" s="1"/>
  <c r="BD90" i="3"/>
  <c r="BC91" i="3" s="1"/>
  <c r="BE91" i="3" s="1"/>
  <c r="W85" i="3"/>
  <c r="X86" i="3" s="1"/>
  <c r="Y86" i="3"/>
  <c r="AA86" i="3" s="1"/>
  <c r="DM123" i="12" l="1"/>
  <c r="DL123" i="12" s="1"/>
  <c r="DK124" i="12" s="1"/>
  <c r="DV106" i="12"/>
  <c r="DU107" i="12" s="1"/>
  <c r="DW107" i="12" s="1"/>
  <c r="DR107" i="12" s="1"/>
  <c r="DS108" i="12" s="1"/>
  <c r="DC118" i="12"/>
  <c r="CX118" i="12" s="1"/>
  <c r="CY119" i="12" s="1"/>
  <c r="CS117" i="12"/>
  <c r="CN117" i="12" s="1"/>
  <c r="CO118" i="12" s="1"/>
  <c r="CH125" i="12"/>
  <c r="CG126" i="12" s="1"/>
  <c r="BE128" i="12"/>
  <c r="BD128" i="12" s="1"/>
  <c r="BC129" i="12" s="1"/>
  <c r="AZ127" i="12"/>
  <c r="BA128" i="12" s="1"/>
  <c r="AZ128" i="12" s="1"/>
  <c r="BA129" i="12" s="1"/>
  <c r="Q108" i="12"/>
  <c r="L108" i="12" s="1"/>
  <c r="M109" i="12" s="1"/>
  <c r="V122" i="12"/>
  <c r="W123" i="12" s="1"/>
  <c r="AK119" i="12"/>
  <c r="AF119" i="12" s="1"/>
  <c r="AG120" i="12" s="1"/>
  <c r="BY119" i="12"/>
  <c r="BT119" i="12" s="1"/>
  <c r="BU120" i="12" s="1"/>
  <c r="BO125" i="12"/>
  <c r="BJ125" i="12" s="1"/>
  <c r="BK126" i="12" s="1"/>
  <c r="AT105" i="12"/>
  <c r="AS106" i="12" s="1"/>
  <c r="AA123" i="12"/>
  <c r="Z123" i="12" s="1"/>
  <c r="Y124" i="12" s="1"/>
  <c r="F116" i="12"/>
  <c r="E117" i="12" s="1"/>
  <c r="B104" i="11"/>
  <c r="C105" i="11" s="1"/>
  <c r="Q117" i="11"/>
  <c r="L117" i="11" s="1"/>
  <c r="M118" i="11" s="1"/>
  <c r="F104" i="11"/>
  <c r="E105" i="11" s="1"/>
  <c r="U122" i="10"/>
  <c r="V123" i="10" s="1"/>
  <c r="AI123" i="10"/>
  <c r="AH124" i="10" s="1"/>
  <c r="AJ124" i="10" s="1"/>
  <c r="AI124" i="10" s="1"/>
  <c r="AH125" i="10" s="1"/>
  <c r="Z123" i="10"/>
  <c r="Y123" i="10" s="1"/>
  <c r="X124" i="10" s="1"/>
  <c r="K120" i="10"/>
  <c r="L121" i="10" s="1"/>
  <c r="B115" i="10"/>
  <c r="C116" i="10" s="1"/>
  <c r="F116" i="10"/>
  <c r="E116" i="10" s="1"/>
  <c r="D117" i="10" s="1"/>
  <c r="P121" i="10"/>
  <c r="O121" i="10" s="1"/>
  <c r="N122" i="10" s="1"/>
  <c r="O113" i="9"/>
  <c r="K113" i="9" s="1"/>
  <c r="L114" i="9" s="1"/>
  <c r="B159" i="9"/>
  <c r="C160" i="9" s="1"/>
  <c r="F166" i="9"/>
  <c r="E166" i="9" s="1"/>
  <c r="D167" i="9" s="1"/>
  <c r="Y133" i="9"/>
  <c r="M112" i="3"/>
  <c r="N113" i="3" s="1"/>
  <c r="G86" i="3"/>
  <c r="Q113" i="3"/>
  <c r="P113" i="3" s="1"/>
  <c r="O114" i="3" s="1"/>
  <c r="AJ91" i="3"/>
  <c r="AI92" i="3" s="1"/>
  <c r="AK92" i="3" s="1"/>
  <c r="C89" i="6"/>
  <c r="D90" i="6" s="1"/>
  <c r="P86" i="6"/>
  <c r="O87" i="6" s="1"/>
  <c r="Q87" i="6" s="1"/>
  <c r="Q101" i="5"/>
  <c r="M101" i="5" s="1"/>
  <c r="N102" i="5" s="1"/>
  <c r="G91" i="5"/>
  <c r="C91" i="5" s="1"/>
  <c r="D92" i="5" s="1"/>
  <c r="BA91" i="3"/>
  <c r="BB92" i="3" s="1"/>
  <c r="Z86" i="3"/>
  <c r="DM124" i="12" l="1"/>
  <c r="DL124" i="12" s="1"/>
  <c r="DK125" i="12" s="1"/>
  <c r="DH123" i="12"/>
  <c r="DI124" i="12" s="1"/>
  <c r="DV107" i="12"/>
  <c r="DU108" i="12" s="1"/>
  <c r="DW108" i="12" s="1"/>
  <c r="DR108" i="12" s="1"/>
  <c r="DS109" i="12" s="1"/>
  <c r="DB118" i="12"/>
  <c r="DA119" i="12" s="1"/>
  <c r="CR117" i="12"/>
  <c r="CQ118" i="12" s="1"/>
  <c r="CI126" i="12"/>
  <c r="CD126" i="12" s="1"/>
  <c r="CE127" i="12" s="1"/>
  <c r="BE129" i="12"/>
  <c r="BD129" i="12" s="1"/>
  <c r="BC130" i="12" s="1"/>
  <c r="P108" i="12"/>
  <c r="O109" i="12" s="1"/>
  <c r="AJ119" i="12"/>
  <c r="AI120" i="12" s="1"/>
  <c r="BX119" i="12"/>
  <c r="BW120" i="12" s="1"/>
  <c r="BN125" i="12"/>
  <c r="BM126" i="12" s="1"/>
  <c r="AU106" i="12"/>
  <c r="AP106" i="12" s="1"/>
  <c r="AQ107" i="12" s="1"/>
  <c r="AA124" i="12"/>
  <c r="Z124" i="12" s="1"/>
  <c r="Y125" i="12" s="1"/>
  <c r="V123" i="12"/>
  <c r="W124" i="12" s="1"/>
  <c r="G117" i="12"/>
  <c r="B117" i="12" s="1"/>
  <c r="C118" i="12" s="1"/>
  <c r="G105" i="11"/>
  <c r="P117" i="11"/>
  <c r="O118" i="11" s="1"/>
  <c r="T133" i="9"/>
  <c r="U134" i="9" s="1"/>
  <c r="U123" i="10"/>
  <c r="V124" i="10" s="1"/>
  <c r="AE124" i="10"/>
  <c r="AF125" i="10" s="1"/>
  <c r="AJ125" i="10"/>
  <c r="Z124" i="10"/>
  <c r="Y124" i="10" s="1"/>
  <c r="X125" i="10" s="1"/>
  <c r="K121" i="10"/>
  <c r="L122" i="10" s="1"/>
  <c r="B116" i="10"/>
  <c r="C117" i="10" s="1"/>
  <c r="P122" i="10"/>
  <c r="O122" i="10" s="1"/>
  <c r="N123" i="10" s="1"/>
  <c r="F117" i="10"/>
  <c r="E117" i="10" s="1"/>
  <c r="D118" i="10" s="1"/>
  <c r="N113" i="9"/>
  <c r="M114" i="9" s="1"/>
  <c r="B160" i="9"/>
  <c r="C161" i="9" s="1"/>
  <c r="F167" i="9"/>
  <c r="E167" i="9" s="1"/>
  <c r="D168" i="9" s="1"/>
  <c r="X133" i="9"/>
  <c r="W134" i="9" s="1"/>
  <c r="Q114" i="3"/>
  <c r="P114" i="3" s="1"/>
  <c r="O115" i="3" s="1"/>
  <c r="M113" i="3"/>
  <c r="N114" i="3" s="1"/>
  <c r="C86" i="3"/>
  <c r="D87" i="3" s="1"/>
  <c r="F86" i="3"/>
  <c r="E87" i="3" s="1"/>
  <c r="AG92" i="3"/>
  <c r="AH93" i="3" s="1"/>
  <c r="M87" i="6"/>
  <c r="N88" i="6" s="1"/>
  <c r="F89" i="6"/>
  <c r="E90" i="6" s="1"/>
  <c r="G90" i="6" s="1"/>
  <c r="P101" i="5"/>
  <c r="O102" i="5" s="1"/>
  <c r="F91" i="5"/>
  <c r="E92" i="5" s="1"/>
  <c r="BD91" i="3"/>
  <c r="BC92" i="3" s="1"/>
  <c r="BE92" i="3" s="1"/>
  <c r="W86" i="3"/>
  <c r="X87" i="3" s="1"/>
  <c r="Y87" i="3"/>
  <c r="AA87" i="3" s="1"/>
  <c r="DM125" i="12" l="1"/>
  <c r="DL125" i="12" s="1"/>
  <c r="DK126" i="12" s="1"/>
  <c r="DH124" i="12"/>
  <c r="DI125" i="12" s="1"/>
  <c r="V124" i="12"/>
  <c r="W125" i="12" s="1"/>
  <c r="DV108" i="12"/>
  <c r="DU109" i="12" s="1"/>
  <c r="DC119" i="12"/>
  <c r="CX119" i="12" s="1"/>
  <c r="CY120" i="12" s="1"/>
  <c r="CS118" i="12"/>
  <c r="CN118" i="12" s="1"/>
  <c r="CO119" i="12" s="1"/>
  <c r="CH126" i="12"/>
  <c r="CG127" i="12" s="1"/>
  <c r="BE130" i="12"/>
  <c r="BD130" i="12" s="1"/>
  <c r="BC131" i="12" s="1"/>
  <c r="AZ129" i="12"/>
  <c r="BA130" i="12" s="1"/>
  <c r="AZ130" i="12" s="1"/>
  <c r="BA131" i="12" s="1"/>
  <c r="Q109" i="12"/>
  <c r="L109" i="12" s="1"/>
  <c r="M110" i="12" s="1"/>
  <c r="AK120" i="12"/>
  <c r="AF120" i="12" s="1"/>
  <c r="AG121" i="12" s="1"/>
  <c r="BY120" i="12"/>
  <c r="BT120" i="12" s="1"/>
  <c r="BU121" i="12" s="1"/>
  <c r="BO126" i="12"/>
  <c r="BJ126" i="12" s="1"/>
  <c r="BK127" i="12" s="1"/>
  <c r="AT106" i="12"/>
  <c r="AS107" i="12" s="1"/>
  <c r="AA125" i="12"/>
  <c r="Z125" i="12" s="1"/>
  <c r="Y126" i="12" s="1"/>
  <c r="F117" i="12"/>
  <c r="E118" i="12" s="1"/>
  <c r="B105" i="11"/>
  <c r="C106" i="11" s="1"/>
  <c r="F105" i="11"/>
  <c r="E106" i="11" s="1"/>
  <c r="Q118" i="11"/>
  <c r="L118" i="11" s="1"/>
  <c r="M119" i="11" s="1"/>
  <c r="U124" i="10"/>
  <c r="V125" i="10" s="1"/>
  <c r="AE125" i="10"/>
  <c r="AF126" i="10" s="1"/>
  <c r="AI125" i="10"/>
  <c r="AH126" i="10" s="1"/>
  <c r="Z125" i="10"/>
  <c r="Y125" i="10" s="1"/>
  <c r="X126" i="10" s="1"/>
  <c r="K122" i="10"/>
  <c r="L123" i="10" s="1"/>
  <c r="B117" i="10"/>
  <c r="C118" i="10" s="1"/>
  <c r="F118" i="10"/>
  <c r="E118" i="10" s="1"/>
  <c r="D119" i="10" s="1"/>
  <c r="P123" i="10"/>
  <c r="O123" i="10" s="1"/>
  <c r="N124" i="10" s="1"/>
  <c r="O114" i="9"/>
  <c r="K114" i="9" s="1"/>
  <c r="L115" i="9" s="1"/>
  <c r="B161" i="9"/>
  <c r="C162" i="9" s="1"/>
  <c r="F168" i="9"/>
  <c r="E168" i="9" s="1"/>
  <c r="D169" i="9" s="1"/>
  <c r="Y134" i="9"/>
  <c r="M114" i="3"/>
  <c r="N115" i="3" s="1"/>
  <c r="Q115" i="3"/>
  <c r="M115" i="3" s="1"/>
  <c r="N116" i="3" s="1"/>
  <c r="G87" i="3"/>
  <c r="AJ92" i="3"/>
  <c r="AI93" i="3" s="1"/>
  <c r="AK93" i="3" s="1"/>
  <c r="C90" i="6"/>
  <c r="D91" i="6" s="1"/>
  <c r="P87" i="6"/>
  <c r="O88" i="6" s="1"/>
  <c r="Q88" i="6" s="1"/>
  <c r="Q102" i="5"/>
  <c r="M102" i="5" s="1"/>
  <c r="N103" i="5" s="1"/>
  <c r="G92" i="5"/>
  <c r="C92" i="5" s="1"/>
  <c r="D93" i="5" s="1"/>
  <c r="BA92" i="3"/>
  <c r="BB93" i="3" s="1"/>
  <c r="Z87" i="3"/>
  <c r="DM126" i="12" l="1"/>
  <c r="DL126" i="12" s="1"/>
  <c r="DK127" i="12" s="1"/>
  <c r="DH125" i="12"/>
  <c r="DI126" i="12" s="1"/>
  <c r="DH126" i="12" s="1"/>
  <c r="DI127" i="12" s="1"/>
  <c r="DW109" i="12"/>
  <c r="DR109" i="12" s="1"/>
  <c r="DS110" i="12" s="1"/>
  <c r="DB119" i="12"/>
  <c r="DA120" i="12" s="1"/>
  <c r="CR118" i="12"/>
  <c r="CQ119" i="12" s="1"/>
  <c r="CI127" i="12"/>
  <c r="CD127" i="12" s="1"/>
  <c r="CE128" i="12" s="1"/>
  <c r="BE131" i="12"/>
  <c r="AZ131" i="12" s="1"/>
  <c r="BA132" i="12" s="1"/>
  <c r="P109" i="12"/>
  <c r="O110" i="12" s="1"/>
  <c r="V125" i="12"/>
  <c r="W126" i="12" s="1"/>
  <c r="BN126" i="12"/>
  <c r="BM127" i="12" s="1"/>
  <c r="BO127" i="12" s="1"/>
  <c r="BN127" i="12" s="1"/>
  <c r="BM128" i="12" s="1"/>
  <c r="AJ120" i="12"/>
  <c r="AI121" i="12" s="1"/>
  <c r="BX120" i="12"/>
  <c r="BW121" i="12" s="1"/>
  <c r="AU107" i="12"/>
  <c r="AP107" i="12" s="1"/>
  <c r="AQ108" i="12" s="1"/>
  <c r="AA126" i="12"/>
  <c r="Z126" i="12" s="1"/>
  <c r="Y127" i="12" s="1"/>
  <c r="G118" i="12"/>
  <c r="B118" i="12" s="1"/>
  <c r="C119" i="12" s="1"/>
  <c r="G106" i="11"/>
  <c r="P118" i="11"/>
  <c r="O119" i="11" s="1"/>
  <c r="T134" i="9"/>
  <c r="U135" i="9" s="1"/>
  <c r="U125" i="10"/>
  <c r="V126" i="10" s="1"/>
  <c r="AJ126" i="10"/>
  <c r="AE126" i="10" s="1"/>
  <c r="AF127" i="10" s="1"/>
  <c r="Z126" i="10"/>
  <c r="Y126" i="10" s="1"/>
  <c r="X127" i="10" s="1"/>
  <c r="B118" i="10"/>
  <c r="C119" i="10" s="1"/>
  <c r="K123" i="10"/>
  <c r="L124" i="10" s="1"/>
  <c r="P124" i="10"/>
  <c r="O124" i="10" s="1"/>
  <c r="N125" i="10" s="1"/>
  <c r="F119" i="10"/>
  <c r="E119" i="10" s="1"/>
  <c r="D120" i="10" s="1"/>
  <c r="N114" i="9"/>
  <c r="M115" i="9" s="1"/>
  <c r="B162" i="9"/>
  <c r="C163" i="9" s="1"/>
  <c r="B163" i="9" s="1"/>
  <c r="C164" i="9" s="1"/>
  <c r="B164" i="9" s="1"/>
  <c r="C165" i="9" s="1"/>
  <c r="B165" i="9" s="1"/>
  <c r="C166" i="9" s="1"/>
  <c r="B166" i="9" s="1"/>
  <c r="C167" i="9" s="1"/>
  <c r="B167" i="9" s="1"/>
  <c r="C168" i="9" s="1"/>
  <c r="B168" i="9" s="1"/>
  <c r="C169" i="9" s="1"/>
  <c r="F169" i="9"/>
  <c r="X134" i="9"/>
  <c r="W135" i="9" s="1"/>
  <c r="P115" i="3"/>
  <c r="O116" i="3" s="1"/>
  <c r="Q116" i="3"/>
  <c r="M116" i="3" s="1"/>
  <c r="N117" i="3" s="1"/>
  <c r="C87" i="3"/>
  <c r="D88" i="3" s="1"/>
  <c r="F87" i="3"/>
  <c r="E88" i="3" s="1"/>
  <c r="AG93" i="3"/>
  <c r="AH94" i="3" s="1"/>
  <c r="M88" i="6"/>
  <c r="N89" i="6" s="1"/>
  <c r="F90" i="6"/>
  <c r="E91" i="6" s="1"/>
  <c r="G91" i="6" s="1"/>
  <c r="P102" i="5"/>
  <c r="O103" i="5" s="1"/>
  <c r="F92" i="5"/>
  <c r="E93" i="5" s="1"/>
  <c r="BD92" i="3"/>
  <c r="BC93" i="3" s="1"/>
  <c r="BE93" i="3" s="1"/>
  <c r="W87" i="3"/>
  <c r="X88" i="3" s="1"/>
  <c r="Y88" i="3"/>
  <c r="AA88" i="3" s="1"/>
  <c r="DM127" i="12" l="1"/>
  <c r="DL127" i="12" s="1"/>
  <c r="DK128" i="12" s="1"/>
  <c r="DV109" i="12"/>
  <c r="DU110" i="12" s="1"/>
  <c r="DW110" i="12" s="1"/>
  <c r="DV110" i="12" s="1"/>
  <c r="DU111" i="12" s="1"/>
  <c r="BD131" i="12"/>
  <c r="BC132" i="12" s="1"/>
  <c r="DC120" i="12"/>
  <c r="CX120" i="12" s="1"/>
  <c r="CY121" i="12" s="1"/>
  <c r="CS119" i="12"/>
  <c r="CN119" i="12" s="1"/>
  <c r="CO120" i="12" s="1"/>
  <c r="CH127" i="12"/>
  <c r="CG128" i="12" s="1"/>
  <c r="BE132" i="12"/>
  <c r="AZ132" i="12" s="1"/>
  <c r="BA133" i="12" s="1"/>
  <c r="Q110" i="12"/>
  <c r="L110" i="12" s="1"/>
  <c r="M111" i="12" s="1"/>
  <c r="V126" i="12"/>
  <c r="W127" i="12" s="1"/>
  <c r="AK121" i="12"/>
  <c r="AF121" i="12" s="1"/>
  <c r="AG122" i="12" s="1"/>
  <c r="BY121" i="12"/>
  <c r="BT121" i="12" s="1"/>
  <c r="BU122" i="12" s="1"/>
  <c r="BO128" i="12"/>
  <c r="BN128" i="12" s="1"/>
  <c r="BM129" i="12" s="1"/>
  <c r="BJ127" i="12"/>
  <c r="BK128" i="12" s="1"/>
  <c r="AT107" i="12"/>
  <c r="AS108" i="12" s="1"/>
  <c r="AA127" i="12"/>
  <c r="Z127" i="12" s="1"/>
  <c r="Y128" i="12" s="1"/>
  <c r="F118" i="12"/>
  <c r="E119" i="12" s="1"/>
  <c r="B106" i="11"/>
  <c r="C107" i="11" s="1"/>
  <c r="Q119" i="11"/>
  <c r="L119" i="11" s="1"/>
  <c r="M120" i="11" s="1"/>
  <c r="F106" i="11"/>
  <c r="E107" i="11" s="1"/>
  <c r="U126" i="10"/>
  <c r="V127" i="10" s="1"/>
  <c r="AI126" i="10"/>
  <c r="AH127" i="10" s="1"/>
  <c r="AJ127" i="10" s="1"/>
  <c r="Z127" i="10"/>
  <c r="K124" i="10"/>
  <c r="L125" i="10" s="1"/>
  <c r="F120" i="10"/>
  <c r="E120" i="10" s="1"/>
  <c r="D121" i="10" s="1"/>
  <c r="P125" i="10"/>
  <c r="O125" i="10" s="1"/>
  <c r="N126" i="10" s="1"/>
  <c r="B119" i="10"/>
  <c r="C120" i="10" s="1"/>
  <c r="B169" i="9"/>
  <c r="C170" i="9" s="1"/>
  <c r="O115" i="9"/>
  <c r="K115" i="9" s="1"/>
  <c r="L116" i="9" s="1"/>
  <c r="E169" i="9"/>
  <c r="D170" i="9" s="1"/>
  <c r="F170" i="9" s="1"/>
  <c r="Y135" i="9"/>
  <c r="P116" i="3"/>
  <c r="O117" i="3" s="1"/>
  <c r="G88" i="3"/>
  <c r="AJ93" i="3"/>
  <c r="AI94" i="3" s="1"/>
  <c r="AK94" i="3" s="1"/>
  <c r="C91" i="6"/>
  <c r="D92" i="6" s="1"/>
  <c r="P88" i="6"/>
  <c r="O89" i="6" s="1"/>
  <c r="Q89" i="6" s="1"/>
  <c r="Q103" i="5"/>
  <c r="M103" i="5" s="1"/>
  <c r="N104" i="5" s="1"/>
  <c r="G93" i="5"/>
  <c r="C93" i="5" s="1"/>
  <c r="D94" i="5" s="1"/>
  <c r="BA93" i="3"/>
  <c r="BB94" i="3" s="1"/>
  <c r="Z88" i="3"/>
  <c r="DM128" i="12" l="1"/>
  <c r="DL128" i="12" s="1"/>
  <c r="DK129" i="12" s="1"/>
  <c r="DH127" i="12"/>
  <c r="DI128" i="12" s="1"/>
  <c r="DH128" i="12" s="1"/>
  <c r="DI129" i="12" s="1"/>
  <c r="DW111" i="12"/>
  <c r="DV111" i="12" s="1"/>
  <c r="DU112" i="12" s="1"/>
  <c r="DR110" i="12"/>
  <c r="DS111" i="12" s="1"/>
  <c r="BD132" i="12"/>
  <c r="BC133" i="12" s="1"/>
  <c r="DB120" i="12"/>
  <c r="DA121" i="12" s="1"/>
  <c r="CR119" i="12"/>
  <c r="CQ120" i="12" s="1"/>
  <c r="CI128" i="12"/>
  <c r="CD128" i="12" s="1"/>
  <c r="CE129" i="12" s="1"/>
  <c r="BE133" i="12"/>
  <c r="AZ133" i="12" s="1"/>
  <c r="BA134" i="12" s="1"/>
  <c r="P110" i="12"/>
  <c r="O111" i="12" s="1"/>
  <c r="BJ128" i="12"/>
  <c r="BK129" i="12" s="1"/>
  <c r="V127" i="12"/>
  <c r="W128" i="12" s="1"/>
  <c r="AJ121" i="12"/>
  <c r="AI122" i="12" s="1"/>
  <c r="BX121" i="12"/>
  <c r="BW122" i="12" s="1"/>
  <c r="BO129" i="12"/>
  <c r="BN129" i="12" s="1"/>
  <c r="BM130" i="12" s="1"/>
  <c r="AU108" i="12"/>
  <c r="AP108" i="12" s="1"/>
  <c r="AQ109" i="12" s="1"/>
  <c r="AA128" i="12"/>
  <c r="Z128" i="12" s="1"/>
  <c r="Y129" i="12" s="1"/>
  <c r="G119" i="12"/>
  <c r="B119" i="12" s="1"/>
  <c r="C120" i="12" s="1"/>
  <c r="P119" i="11"/>
  <c r="O120" i="11" s="1"/>
  <c r="Q120" i="11" s="1"/>
  <c r="P120" i="11" s="1"/>
  <c r="O121" i="11" s="1"/>
  <c r="G107" i="11"/>
  <c r="T135" i="9"/>
  <c r="U136" i="9" s="1"/>
  <c r="U127" i="10"/>
  <c r="V128" i="10" s="1"/>
  <c r="AI127" i="10"/>
  <c r="AH128" i="10" s="1"/>
  <c r="AJ128" i="10" s="1"/>
  <c r="AI128" i="10" s="1"/>
  <c r="AH129" i="10" s="1"/>
  <c r="AE127" i="10"/>
  <c r="AF128" i="10" s="1"/>
  <c r="Y127" i="10"/>
  <c r="B120" i="10"/>
  <c r="C121" i="10" s="1"/>
  <c r="P126" i="10"/>
  <c r="O126" i="10" s="1"/>
  <c r="N127" i="10" s="1"/>
  <c r="F121" i="10"/>
  <c r="E121" i="10" s="1"/>
  <c r="D122" i="10" s="1"/>
  <c r="K125" i="10"/>
  <c r="L126" i="10" s="1"/>
  <c r="N115" i="9"/>
  <c r="M116" i="9" s="1"/>
  <c r="B170" i="9"/>
  <c r="C171" i="9" s="1"/>
  <c r="E170" i="9"/>
  <c r="D171" i="9" s="1"/>
  <c r="F171" i="9" s="1"/>
  <c r="X135" i="9"/>
  <c r="W136" i="9" s="1"/>
  <c r="Q117" i="3"/>
  <c r="M117" i="3" s="1"/>
  <c r="N118" i="3" s="1"/>
  <c r="C88" i="3"/>
  <c r="D89" i="3" s="1"/>
  <c r="F88" i="3"/>
  <c r="E89" i="3" s="1"/>
  <c r="G89" i="3" s="1"/>
  <c r="F89" i="3" s="1"/>
  <c r="E90" i="3" s="1"/>
  <c r="AG94" i="3"/>
  <c r="AH95" i="3" s="1"/>
  <c r="M89" i="6"/>
  <c r="N90" i="6" s="1"/>
  <c r="F91" i="6"/>
  <c r="E92" i="6" s="1"/>
  <c r="G92" i="6" s="1"/>
  <c r="P103" i="5"/>
  <c r="O104" i="5" s="1"/>
  <c r="F93" i="5"/>
  <c r="E94" i="5" s="1"/>
  <c r="BD93" i="3"/>
  <c r="BC94" i="3" s="1"/>
  <c r="BE94" i="3" s="1"/>
  <c r="W88" i="3"/>
  <c r="X89" i="3" s="1"/>
  <c r="Y89" i="3"/>
  <c r="AA89" i="3" s="1"/>
  <c r="DM129" i="12" l="1"/>
  <c r="DL129" i="12" s="1"/>
  <c r="DK130" i="12" s="1"/>
  <c r="DR111" i="12"/>
  <c r="DS112" i="12" s="1"/>
  <c r="DW112" i="12"/>
  <c r="DV112" i="12" s="1"/>
  <c r="DU113" i="12" s="1"/>
  <c r="DC121" i="12"/>
  <c r="CX121" i="12" s="1"/>
  <c r="CY122" i="12" s="1"/>
  <c r="CS120" i="12"/>
  <c r="CN120" i="12" s="1"/>
  <c r="CO121" i="12" s="1"/>
  <c r="CH128" i="12"/>
  <c r="CG129" i="12" s="1"/>
  <c r="BD133" i="12"/>
  <c r="BC134" i="12" s="1"/>
  <c r="Q111" i="12"/>
  <c r="L111" i="12" s="1"/>
  <c r="M112" i="12" s="1"/>
  <c r="BJ129" i="12"/>
  <c r="BK130" i="12" s="1"/>
  <c r="AK122" i="12"/>
  <c r="AF122" i="12" s="1"/>
  <c r="AG123" i="12" s="1"/>
  <c r="BY122" i="12"/>
  <c r="BT122" i="12" s="1"/>
  <c r="BU123" i="12" s="1"/>
  <c r="BO130" i="12"/>
  <c r="BN130" i="12" s="1"/>
  <c r="BM131" i="12" s="1"/>
  <c r="AT108" i="12"/>
  <c r="AS109" i="12" s="1"/>
  <c r="AA129" i="12"/>
  <c r="Z129" i="12" s="1"/>
  <c r="Y130" i="12" s="1"/>
  <c r="V128" i="12"/>
  <c r="W129" i="12" s="1"/>
  <c r="V129" i="12" s="1"/>
  <c r="W130" i="12" s="1"/>
  <c r="F119" i="12"/>
  <c r="E120" i="12" s="1"/>
  <c r="L120" i="11"/>
  <c r="M121" i="11" s="1"/>
  <c r="B107" i="11"/>
  <c r="C108" i="11" s="1"/>
  <c r="Q121" i="11"/>
  <c r="P121" i="11" s="1"/>
  <c r="O122" i="11" s="1"/>
  <c r="F107" i="11"/>
  <c r="E108" i="11" s="1"/>
  <c r="AE128" i="10"/>
  <c r="AF129" i="10" s="1"/>
  <c r="AJ129" i="10"/>
  <c r="X128" i="10"/>
  <c r="Z128" i="10" s="1"/>
  <c r="U128" i="10" s="1"/>
  <c r="K126" i="10"/>
  <c r="L127" i="10" s="1"/>
  <c r="F122" i="10"/>
  <c r="E122" i="10" s="1"/>
  <c r="D123" i="10" s="1"/>
  <c r="P127" i="10"/>
  <c r="O127" i="10" s="1"/>
  <c r="N128" i="10" s="1"/>
  <c r="B121" i="10"/>
  <c r="C122" i="10" s="1"/>
  <c r="O116" i="9"/>
  <c r="K116" i="9" s="1"/>
  <c r="L117" i="9" s="1"/>
  <c r="B171" i="9"/>
  <c r="C172" i="9" s="1"/>
  <c r="E171" i="9"/>
  <c r="D172" i="9" s="1"/>
  <c r="Y136" i="9"/>
  <c r="C89" i="3"/>
  <c r="D90" i="3" s="1"/>
  <c r="P117" i="3"/>
  <c r="O118" i="3" s="1"/>
  <c r="G90" i="3"/>
  <c r="F90" i="3" s="1"/>
  <c r="E91" i="3" s="1"/>
  <c r="AJ94" i="3"/>
  <c r="AI95" i="3" s="1"/>
  <c r="AK95" i="3" s="1"/>
  <c r="C92" i="6"/>
  <c r="D93" i="6" s="1"/>
  <c r="P89" i="6"/>
  <c r="O90" i="6" s="1"/>
  <c r="Q90" i="6" s="1"/>
  <c r="Q104" i="5"/>
  <c r="M104" i="5" s="1"/>
  <c r="N105" i="5" s="1"/>
  <c r="G94" i="5"/>
  <c r="C94" i="5" s="1"/>
  <c r="D95" i="5" s="1"/>
  <c r="BA94" i="3"/>
  <c r="BB95" i="3" s="1"/>
  <c r="Z89" i="3"/>
  <c r="DL130" i="12" l="1"/>
  <c r="DK131" i="12" s="1"/>
  <c r="DM130" i="12"/>
  <c r="DH129" i="12"/>
  <c r="DI130" i="12" s="1"/>
  <c r="DH130" i="12" s="1"/>
  <c r="DI131" i="12" s="1"/>
  <c r="DR112" i="12"/>
  <c r="DS113" i="12" s="1"/>
  <c r="DW113" i="12"/>
  <c r="DV113" i="12" s="1"/>
  <c r="DU114" i="12" s="1"/>
  <c r="DB121" i="12"/>
  <c r="DA122" i="12" s="1"/>
  <c r="CR120" i="12"/>
  <c r="CQ121" i="12" s="1"/>
  <c r="CI129" i="12"/>
  <c r="CD129" i="12" s="1"/>
  <c r="CE130" i="12" s="1"/>
  <c r="BE134" i="12"/>
  <c r="AZ134" i="12" s="1"/>
  <c r="BA135" i="12" s="1"/>
  <c r="P111" i="12"/>
  <c r="O112" i="12" s="1"/>
  <c r="BJ130" i="12"/>
  <c r="BK131" i="12" s="1"/>
  <c r="AJ122" i="12"/>
  <c r="AI123" i="12" s="1"/>
  <c r="BX122" i="12"/>
  <c r="BW123" i="12" s="1"/>
  <c r="BO131" i="12"/>
  <c r="BN131" i="12" s="1"/>
  <c r="BM132" i="12" s="1"/>
  <c r="AU109" i="12"/>
  <c r="AP109" i="12" s="1"/>
  <c r="AQ110" i="12" s="1"/>
  <c r="AA130" i="12"/>
  <c r="Z130" i="12" s="1"/>
  <c r="Y131" i="12" s="1"/>
  <c r="G120" i="12"/>
  <c r="B120" i="12" s="1"/>
  <c r="C121" i="12" s="1"/>
  <c r="L121" i="11"/>
  <c r="M122" i="11" s="1"/>
  <c r="G108" i="11"/>
  <c r="Q122" i="11"/>
  <c r="P122" i="11" s="1"/>
  <c r="O123" i="11" s="1"/>
  <c r="T136" i="9"/>
  <c r="U137" i="9" s="1"/>
  <c r="AE129" i="10"/>
  <c r="AF130" i="10" s="1"/>
  <c r="AI129" i="10"/>
  <c r="AH130" i="10" s="1"/>
  <c r="V129" i="10"/>
  <c r="Y128" i="10"/>
  <c r="X129" i="10" s="1"/>
  <c r="Z129" i="10" s="1"/>
  <c r="B122" i="10"/>
  <c r="C123" i="10" s="1"/>
  <c r="K127" i="10"/>
  <c r="L128" i="10" s="1"/>
  <c r="P128" i="10"/>
  <c r="O128" i="10" s="1"/>
  <c r="N129" i="10" s="1"/>
  <c r="F123" i="10"/>
  <c r="N116" i="9"/>
  <c r="M117" i="9" s="1"/>
  <c r="F172" i="9"/>
  <c r="B172" i="9" s="1"/>
  <c r="X136" i="9"/>
  <c r="W137" i="9" s="1"/>
  <c r="Q118" i="3"/>
  <c r="M118" i="3" s="1"/>
  <c r="N119" i="3" s="1"/>
  <c r="C90" i="3"/>
  <c r="D91" i="3" s="1"/>
  <c r="G91" i="3"/>
  <c r="F91" i="3" s="1"/>
  <c r="E92" i="3" s="1"/>
  <c r="AG95" i="3"/>
  <c r="AH96" i="3" s="1"/>
  <c r="M90" i="6"/>
  <c r="N91" i="6" s="1"/>
  <c r="F92" i="6"/>
  <c r="E93" i="6" s="1"/>
  <c r="G93" i="6" s="1"/>
  <c r="P104" i="5"/>
  <c r="O105" i="5" s="1"/>
  <c r="F94" i="5"/>
  <c r="E95" i="5" s="1"/>
  <c r="BD94" i="3"/>
  <c r="BC95" i="3" s="1"/>
  <c r="BE95" i="3" s="1"/>
  <c r="W89" i="3"/>
  <c r="X90" i="3" s="1"/>
  <c r="Y90" i="3"/>
  <c r="AA90" i="3" s="1"/>
  <c r="DM131" i="12" l="1"/>
  <c r="DH131" i="12" s="1"/>
  <c r="DI132" i="12" s="1"/>
  <c r="DW114" i="12"/>
  <c r="DV114" i="12" s="1"/>
  <c r="DU115" i="12" s="1"/>
  <c r="DR113" i="12"/>
  <c r="DS114" i="12" s="1"/>
  <c r="DR114" i="12" s="1"/>
  <c r="DS115" i="12" s="1"/>
  <c r="DC122" i="12"/>
  <c r="CX122" i="12" s="1"/>
  <c r="CY123" i="12" s="1"/>
  <c r="CS121" i="12"/>
  <c r="CN121" i="12" s="1"/>
  <c r="CO122" i="12" s="1"/>
  <c r="CH129" i="12"/>
  <c r="CG130" i="12" s="1"/>
  <c r="BD134" i="12"/>
  <c r="BC135" i="12" s="1"/>
  <c r="Q112" i="12"/>
  <c r="L112" i="12" s="1"/>
  <c r="M113" i="12" s="1"/>
  <c r="BJ131" i="12"/>
  <c r="BK132" i="12" s="1"/>
  <c r="V130" i="12"/>
  <c r="W131" i="12" s="1"/>
  <c r="AK123" i="12"/>
  <c r="AF123" i="12" s="1"/>
  <c r="AG124" i="12" s="1"/>
  <c r="BY123" i="12"/>
  <c r="BT123" i="12" s="1"/>
  <c r="BU124" i="12" s="1"/>
  <c r="BO132" i="12"/>
  <c r="BN132" i="12" s="1"/>
  <c r="BM133" i="12" s="1"/>
  <c r="AT109" i="12"/>
  <c r="AS110" i="12" s="1"/>
  <c r="AA131" i="12"/>
  <c r="Z131" i="12" s="1"/>
  <c r="Y132" i="12" s="1"/>
  <c r="F120" i="12"/>
  <c r="E121" i="12" s="1"/>
  <c r="B108" i="11"/>
  <c r="C109" i="11" s="1"/>
  <c r="Q123" i="11"/>
  <c r="P123" i="11" s="1"/>
  <c r="O124" i="11" s="1"/>
  <c r="L122" i="11"/>
  <c r="M123" i="11" s="1"/>
  <c r="F108" i="11"/>
  <c r="E109" i="11" s="1"/>
  <c r="U129" i="10"/>
  <c r="V130" i="10" s="1"/>
  <c r="AJ130" i="10"/>
  <c r="AE130" i="10" s="1"/>
  <c r="AF131" i="10" s="1"/>
  <c r="Y129" i="10"/>
  <c r="X130" i="10" s="1"/>
  <c r="B123" i="10"/>
  <c r="C124" i="10" s="1"/>
  <c r="K128" i="10"/>
  <c r="L129" i="10" s="1"/>
  <c r="P129" i="10"/>
  <c r="O129" i="10" s="1"/>
  <c r="N130" i="10" s="1"/>
  <c r="E123" i="10"/>
  <c r="D124" i="10" s="1"/>
  <c r="O117" i="9"/>
  <c r="K117" i="9" s="1"/>
  <c r="L118" i="9" s="1"/>
  <c r="C173" i="9"/>
  <c r="E172" i="9"/>
  <c r="D173" i="9" s="1"/>
  <c r="Y137" i="9"/>
  <c r="C91" i="3"/>
  <c r="D92" i="3" s="1"/>
  <c r="P118" i="3"/>
  <c r="O119" i="3" s="1"/>
  <c r="G92" i="3"/>
  <c r="F92" i="3" s="1"/>
  <c r="E93" i="3" s="1"/>
  <c r="AJ95" i="3"/>
  <c r="AI96" i="3" s="1"/>
  <c r="AK96" i="3" s="1"/>
  <c r="C93" i="6"/>
  <c r="D94" i="6" s="1"/>
  <c r="P90" i="6"/>
  <c r="O91" i="6" s="1"/>
  <c r="Q91" i="6" s="1"/>
  <c r="Q105" i="5"/>
  <c r="M105" i="5" s="1"/>
  <c r="N106" i="5" s="1"/>
  <c r="G95" i="5"/>
  <c r="C95" i="5" s="1"/>
  <c r="D96" i="5" s="1"/>
  <c r="BA95" i="3"/>
  <c r="BB96" i="3" s="1"/>
  <c r="Z90" i="3"/>
  <c r="DL131" i="12" l="1"/>
  <c r="DK132" i="12" s="1"/>
  <c r="DW115" i="12"/>
  <c r="DR115" i="12" s="1"/>
  <c r="DS116" i="12" s="1"/>
  <c r="DB122" i="12"/>
  <c r="DA123" i="12" s="1"/>
  <c r="DC123" i="12" s="1"/>
  <c r="DB123" i="12" s="1"/>
  <c r="DA124" i="12" s="1"/>
  <c r="CR121" i="12"/>
  <c r="CQ122" i="12" s="1"/>
  <c r="CI130" i="12"/>
  <c r="CD130" i="12" s="1"/>
  <c r="CE131" i="12" s="1"/>
  <c r="BE135" i="12"/>
  <c r="AZ135" i="12" s="1"/>
  <c r="BA136" i="12" s="1"/>
  <c r="P112" i="12"/>
  <c r="O113" i="12" s="1"/>
  <c r="V131" i="12"/>
  <c r="W132" i="12" s="1"/>
  <c r="AJ123" i="12"/>
  <c r="AI124" i="12" s="1"/>
  <c r="BX123" i="12"/>
  <c r="BW124" i="12" s="1"/>
  <c r="BO133" i="12"/>
  <c r="BN133" i="12" s="1"/>
  <c r="BM134" i="12" s="1"/>
  <c r="BJ132" i="12"/>
  <c r="BK133" i="12" s="1"/>
  <c r="AU110" i="12"/>
  <c r="AP110" i="12" s="1"/>
  <c r="AQ111" i="12" s="1"/>
  <c r="AA132" i="12"/>
  <c r="Z132" i="12" s="1"/>
  <c r="Y133" i="12" s="1"/>
  <c r="G121" i="12"/>
  <c r="B121" i="12" s="1"/>
  <c r="C122" i="12" s="1"/>
  <c r="L123" i="11"/>
  <c r="M124" i="11" s="1"/>
  <c r="Q124" i="11"/>
  <c r="P124" i="11" s="1"/>
  <c r="O125" i="11" s="1"/>
  <c r="G109" i="11"/>
  <c r="T137" i="9"/>
  <c r="U138" i="9" s="1"/>
  <c r="AI130" i="10"/>
  <c r="AH131" i="10" s="1"/>
  <c r="AJ131" i="10" s="1"/>
  <c r="AI131" i="10" s="1"/>
  <c r="AH132" i="10" s="1"/>
  <c r="Z130" i="10"/>
  <c r="P130" i="10"/>
  <c r="O130" i="10" s="1"/>
  <c r="N131" i="10" s="1"/>
  <c r="F124" i="10"/>
  <c r="B124" i="10" s="1"/>
  <c r="C125" i="10" s="1"/>
  <c r="K129" i="10"/>
  <c r="L130" i="10" s="1"/>
  <c r="N117" i="9"/>
  <c r="M118" i="9" s="1"/>
  <c r="F173" i="9"/>
  <c r="B173" i="9" s="1"/>
  <c r="X137" i="9"/>
  <c r="W138" i="9" s="1"/>
  <c r="Q119" i="3"/>
  <c r="M119" i="3" s="1"/>
  <c r="N120" i="3" s="1"/>
  <c r="C92" i="3"/>
  <c r="D93" i="3" s="1"/>
  <c r="G93" i="3"/>
  <c r="F93" i="3" s="1"/>
  <c r="E94" i="3" s="1"/>
  <c r="AG96" i="3"/>
  <c r="AH97" i="3" s="1"/>
  <c r="M91" i="6"/>
  <c r="N92" i="6" s="1"/>
  <c r="F93" i="6"/>
  <c r="E94" i="6" s="1"/>
  <c r="G94" i="6" s="1"/>
  <c r="P105" i="5"/>
  <c r="O106" i="5" s="1"/>
  <c r="F95" i="5"/>
  <c r="E96" i="5" s="1"/>
  <c r="BD95" i="3"/>
  <c r="BC96" i="3" s="1"/>
  <c r="BE96" i="3" s="1"/>
  <c r="W90" i="3"/>
  <c r="X91" i="3" s="1"/>
  <c r="Y91" i="3"/>
  <c r="AA91" i="3" s="1"/>
  <c r="DM132" i="12" l="1"/>
  <c r="DH132" i="12" s="1"/>
  <c r="DI133" i="12" s="1"/>
  <c r="DV115" i="12"/>
  <c r="DU116" i="12" s="1"/>
  <c r="CX123" i="12"/>
  <c r="CY124" i="12" s="1"/>
  <c r="DC124" i="12"/>
  <c r="DB124" i="12" s="1"/>
  <c r="DA125" i="12" s="1"/>
  <c r="CS122" i="12"/>
  <c r="CN122" i="12" s="1"/>
  <c r="CO123" i="12" s="1"/>
  <c r="CH130" i="12"/>
  <c r="CG131" i="12" s="1"/>
  <c r="BD135" i="12"/>
  <c r="BC136" i="12" s="1"/>
  <c r="Q113" i="12"/>
  <c r="L113" i="12" s="1"/>
  <c r="M114" i="12" s="1"/>
  <c r="BJ133" i="12"/>
  <c r="BK134" i="12" s="1"/>
  <c r="V132" i="12"/>
  <c r="W133" i="12" s="1"/>
  <c r="AK124" i="12"/>
  <c r="AF124" i="12" s="1"/>
  <c r="AG125" i="12" s="1"/>
  <c r="BY124" i="12"/>
  <c r="BT124" i="12" s="1"/>
  <c r="BU125" i="12" s="1"/>
  <c r="BO134" i="12"/>
  <c r="BN134" i="12" s="1"/>
  <c r="BM135" i="12" s="1"/>
  <c r="AT110" i="12"/>
  <c r="AS111" i="12" s="1"/>
  <c r="AA133" i="12"/>
  <c r="Z133" i="12" s="1"/>
  <c r="Y134" i="12" s="1"/>
  <c r="F121" i="12"/>
  <c r="E122" i="12" s="1"/>
  <c r="L124" i="11"/>
  <c r="M125" i="11" s="1"/>
  <c r="B109" i="11"/>
  <c r="C110" i="11" s="1"/>
  <c r="Q125" i="11"/>
  <c r="P125" i="11" s="1"/>
  <c r="O126" i="11" s="1"/>
  <c r="F109" i="11"/>
  <c r="E110" i="11" s="1"/>
  <c r="U130" i="10"/>
  <c r="V131" i="10" s="1"/>
  <c r="AE131" i="10"/>
  <c r="AF132" i="10" s="1"/>
  <c r="AJ132" i="10"/>
  <c r="AI132" i="10" s="1"/>
  <c r="AH133" i="10" s="1"/>
  <c r="Y130" i="10"/>
  <c r="X131" i="10" s="1"/>
  <c r="K130" i="10"/>
  <c r="L131" i="10" s="1"/>
  <c r="P131" i="10"/>
  <c r="O131" i="10" s="1"/>
  <c r="N132" i="10" s="1"/>
  <c r="E124" i="10"/>
  <c r="D125" i="10" s="1"/>
  <c r="O118" i="9"/>
  <c r="K118" i="9" s="1"/>
  <c r="L119" i="9" s="1"/>
  <c r="C174" i="9"/>
  <c r="E173" i="9"/>
  <c r="D174" i="9" s="1"/>
  <c r="Y138" i="9"/>
  <c r="C93" i="3"/>
  <c r="D94" i="3" s="1"/>
  <c r="P119" i="3"/>
  <c r="O120" i="3" s="1"/>
  <c r="G94" i="3"/>
  <c r="F94" i="3" s="1"/>
  <c r="E95" i="3" s="1"/>
  <c r="AJ96" i="3"/>
  <c r="AI97" i="3" s="1"/>
  <c r="AK97" i="3" s="1"/>
  <c r="C94" i="6"/>
  <c r="D95" i="6" s="1"/>
  <c r="P91" i="6"/>
  <c r="O92" i="6" s="1"/>
  <c r="Q92" i="6" s="1"/>
  <c r="Q106" i="5"/>
  <c r="M106" i="5" s="1"/>
  <c r="N107" i="5" s="1"/>
  <c r="G96" i="5"/>
  <c r="C96" i="5" s="1"/>
  <c r="D97" i="5" s="1"/>
  <c r="BA96" i="3"/>
  <c r="BB97" i="3" s="1"/>
  <c r="Z91" i="3"/>
  <c r="DL132" i="12" l="1"/>
  <c r="DK133" i="12" s="1"/>
  <c r="DW116" i="12"/>
  <c r="DR116" i="12" s="1"/>
  <c r="DS117" i="12" s="1"/>
  <c r="DC125" i="12"/>
  <c r="DB125" i="12" s="1"/>
  <c r="DA126" i="12" s="1"/>
  <c r="CX124" i="12"/>
  <c r="CY125" i="12" s="1"/>
  <c r="CX125" i="12" s="1"/>
  <c r="CY126" i="12" s="1"/>
  <c r="CR122" i="12"/>
  <c r="CQ123" i="12" s="1"/>
  <c r="CI131" i="12"/>
  <c r="CD131" i="12" s="1"/>
  <c r="CE132" i="12" s="1"/>
  <c r="BE136" i="12"/>
  <c r="AZ136" i="12" s="1"/>
  <c r="BA137" i="12" s="1"/>
  <c r="P113" i="12"/>
  <c r="O114" i="12" s="1"/>
  <c r="V133" i="12"/>
  <c r="W134" i="12" s="1"/>
  <c r="AJ124" i="12"/>
  <c r="AI125" i="12" s="1"/>
  <c r="BX124" i="12"/>
  <c r="BW125" i="12" s="1"/>
  <c r="BO135" i="12"/>
  <c r="BN135" i="12" s="1"/>
  <c r="BM136" i="12" s="1"/>
  <c r="BJ134" i="12"/>
  <c r="BK135" i="12" s="1"/>
  <c r="AU111" i="12"/>
  <c r="AP111" i="12" s="1"/>
  <c r="AQ112" i="12" s="1"/>
  <c r="AA134" i="12"/>
  <c r="Z134" i="12" s="1"/>
  <c r="Y135" i="12" s="1"/>
  <c r="G122" i="12"/>
  <c r="B122" i="12" s="1"/>
  <c r="C123" i="12" s="1"/>
  <c r="Q126" i="11"/>
  <c r="P126" i="11" s="1"/>
  <c r="O127" i="11" s="1"/>
  <c r="G110" i="11"/>
  <c r="L125" i="11"/>
  <c r="M126" i="11" s="1"/>
  <c r="T138" i="9"/>
  <c r="U139" i="9" s="1"/>
  <c r="AE132" i="10"/>
  <c r="AF133" i="10" s="1"/>
  <c r="AJ133" i="10"/>
  <c r="Z131" i="10"/>
  <c r="K131" i="10"/>
  <c r="L132" i="10" s="1"/>
  <c r="P132" i="10"/>
  <c r="O132" i="10" s="1"/>
  <c r="N133" i="10" s="1"/>
  <c r="F125" i="10"/>
  <c r="B125" i="10" s="1"/>
  <c r="C126" i="10" s="1"/>
  <c r="N118" i="9"/>
  <c r="M119" i="9" s="1"/>
  <c r="F174" i="9"/>
  <c r="B174" i="9" s="1"/>
  <c r="X138" i="9"/>
  <c r="W139" i="9" s="1"/>
  <c r="Q120" i="3"/>
  <c r="M120" i="3" s="1"/>
  <c r="N121" i="3" s="1"/>
  <c r="C94" i="3"/>
  <c r="D95" i="3" s="1"/>
  <c r="G95" i="3"/>
  <c r="F95" i="3" s="1"/>
  <c r="E96" i="3" s="1"/>
  <c r="AG97" i="3"/>
  <c r="AH98" i="3" s="1"/>
  <c r="M92" i="6"/>
  <c r="N93" i="6" s="1"/>
  <c r="F94" i="6"/>
  <c r="E95" i="6" s="1"/>
  <c r="G95" i="6" s="1"/>
  <c r="P106" i="5"/>
  <c r="O107" i="5" s="1"/>
  <c r="F96" i="5"/>
  <c r="E97" i="5" s="1"/>
  <c r="BD96" i="3"/>
  <c r="BC97" i="3" s="1"/>
  <c r="BE97" i="3" s="1"/>
  <c r="W91" i="3"/>
  <c r="X92" i="3" s="1"/>
  <c r="Y92" i="3"/>
  <c r="AA92" i="3" s="1"/>
  <c r="DM133" i="12" l="1"/>
  <c r="DH133" i="12" s="1"/>
  <c r="DI134" i="12" s="1"/>
  <c r="DV116" i="12"/>
  <c r="DU117" i="12" s="1"/>
  <c r="DW117" i="12" s="1"/>
  <c r="DV117" i="12" s="1"/>
  <c r="DU118" i="12" s="1"/>
  <c r="DC126" i="12"/>
  <c r="DB126" i="12" s="1"/>
  <c r="DA127" i="12" s="1"/>
  <c r="BJ135" i="12"/>
  <c r="BK136" i="12" s="1"/>
  <c r="CS123" i="12"/>
  <c r="CN123" i="12" s="1"/>
  <c r="CO124" i="12" s="1"/>
  <c r="CH131" i="12"/>
  <c r="CG132" i="12" s="1"/>
  <c r="BD136" i="12"/>
  <c r="BC137" i="12" s="1"/>
  <c r="Q114" i="12"/>
  <c r="L114" i="12" s="1"/>
  <c r="M115" i="12" s="1"/>
  <c r="AK125" i="12"/>
  <c r="AF125" i="12" s="1"/>
  <c r="AG126" i="12" s="1"/>
  <c r="BY125" i="12"/>
  <c r="BT125" i="12" s="1"/>
  <c r="BU126" i="12" s="1"/>
  <c r="BO136" i="12"/>
  <c r="BN136" i="12" s="1"/>
  <c r="BM137" i="12" s="1"/>
  <c r="AT111" i="12"/>
  <c r="AS112" i="12" s="1"/>
  <c r="AA135" i="12"/>
  <c r="Z135" i="12" s="1"/>
  <c r="Y136" i="12" s="1"/>
  <c r="V134" i="12"/>
  <c r="W135" i="12" s="1"/>
  <c r="F122" i="12"/>
  <c r="E123" i="12" s="1"/>
  <c r="L126" i="11"/>
  <c r="M127" i="11" s="1"/>
  <c r="B110" i="11"/>
  <c r="C111" i="11" s="1"/>
  <c r="Q127" i="11"/>
  <c r="P127" i="11" s="1"/>
  <c r="O128" i="11" s="1"/>
  <c r="F110" i="11"/>
  <c r="E111" i="11" s="1"/>
  <c r="U131" i="10"/>
  <c r="V132" i="10" s="1"/>
  <c r="AE133" i="10"/>
  <c r="AF134" i="10" s="1"/>
  <c r="AI133" i="10"/>
  <c r="AH134" i="10" s="1"/>
  <c r="Y131" i="10"/>
  <c r="X132" i="10" s="1"/>
  <c r="P133" i="10"/>
  <c r="O133" i="10" s="1"/>
  <c r="N134" i="10" s="1"/>
  <c r="K132" i="10"/>
  <c r="L133" i="10" s="1"/>
  <c r="E125" i="10"/>
  <c r="D126" i="10" s="1"/>
  <c r="O119" i="9"/>
  <c r="K119" i="9" s="1"/>
  <c r="L120" i="9" s="1"/>
  <c r="C175" i="9"/>
  <c r="E174" i="9"/>
  <c r="D175" i="9" s="1"/>
  <c r="Y139" i="9"/>
  <c r="P120" i="3"/>
  <c r="O121" i="3" s="1"/>
  <c r="C95" i="3"/>
  <c r="D96" i="3" s="1"/>
  <c r="G96" i="3"/>
  <c r="F96" i="3" s="1"/>
  <c r="E97" i="3" s="1"/>
  <c r="AJ97" i="3"/>
  <c r="AI98" i="3" s="1"/>
  <c r="AK98" i="3" s="1"/>
  <c r="C95" i="6"/>
  <c r="D96" i="6" s="1"/>
  <c r="P92" i="6"/>
  <c r="O93" i="6" s="1"/>
  <c r="Q93" i="6" s="1"/>
  <c r="Q107" i="5"/>
  <c r="M107" i="5" s="1"/>
  <c r="N108" i="5" s="1"/>
  <c r="G97" i="5"/>
  <c r="C97" i="5" s="1"/>
  <c r="D98" i="5" s="1"/>
  <c r="BA97" i="3"/>
  <c r="BB98" i="3" s="1"/>
  <c r="Z92" i="3"/>
  <c r="DL133" i="12" l="1"/>
  <c r="DK134" i="12" s="1"/>
  <c r="DW118" i="12"/>
  <c r="DV118" i="12" s="1"/>
  <c r="DU119" i="12" s="1"/>
  <c r="DR117" i="12"/>
  <c r="DS118" i="12" s="1"/>
  <c r="P114" i="12"/>
  <c r="O115" i="12" s="1"/>
  <c r="Q115" i="12" s="1"/>
  <c r="P115" i="12" s="1"/>
  <c r="O116" i="12" s="1"/>
  <c r="DC127" i="12"/>
  <c r="DB127" i="12" s="1"/>
  <c r="DA128" i="12" s="1"/>
  <c r="CX126" i="12"/>
  <c r="CY127" i="12" s="1"/>
  <c r="CR123" i="12"/>
  <c r="CQ124" i="12" s="1"/>
  <c r="CI132" i="12"/>
  <c r="CD132" i="12" s="1"/>
  <c r="CE133" i="12" s="1"/>
  <c r="BE137" i="12"/>
  <c r="AZ137" i="12" s="1"/>
  <c r="BA138" i="12" s="1"/>
  <c r="V135" i="12"/>
  <c r="W136" i="12" s="1"/>
  <c r="AJ125" i="12"/>
  <c r="AI126" i="12" s="1"/>
  <c r="BX125" i="12"/>
  <c r="BW126" i="12" s="1"/>
  <c r="BO137" i="12"/>
  <c r="BN137" i="12" s="1"/>
  <c r="BM138" i="12" s="1"/>
  <c r="BJ136" i="12"/>
  <c r="BK137" i="12" s="1"/>
  <c r="AU112" i="12"/>
  <c r="AP112" i="12" s="1"/>
  <c r="AQ113" i="12" s="1"/>
  <c r="AA136" i="12"/>
  <c r="Z136" i="12" s="1"/>
  <c r="Y137" i="12" s="1"/>
  <c r="G123" i="12"/>
  <c r="B123" i="12" s="1"/>
  <c r="C124" i="12" s="1"/>
  <c r="L127" i="11"/>
  <c r="M128" i="11" s="1"/>
  <c r="Q128" i="11"/>
  <c r="P128" i="11" s="1"/>
  <c r="O129" i="11" s="1"/>
  <c r="G111" i="11"/>
  <c r="F111" i="11" s="1"/>
  <c r="E112" i="11" s="1"/>
  <c r="T139" i="9"/>
  <c r="U140" i="9" s="1"/>
  <c r="AJ134" i="10"/>
  <c r="AE134" i="10" s="1"/>
  <c r="AF135" i="10" s="1"/>
  <c r="Z132" i="10"/>
  <c r="K133" i="10"/>
  <c r="L134" i="10" s="1"/>
  <c r="P134" i="10"/>
  <c r="O134" i="10" s="1"/>
  <c r="N135" i="10" s="1"/>
  <c r="F126" i="10"/>
  <c r="B126" i="10" s="1"/>
  <c r="C127" i="10" s="1"/>
  <c r="N119" i="9"/>
  <c r="M120" i="9" s="1"/>
  <c r="F175" i="9"/>
  <c r="B175" i="9" s="1"/>
  <c r="X139" i="9"/>
  <c r="W140" i="9" s="1"/>
  <c r="Q121" i="3"/>
  <c r="M121" i="3" s="1"/>
  <c r="N122" i="3" s="1"/>
  <c r="C96" i="3"/>
  <c r="D97" i="3" s="1"/>
  <c r="G97" i="3"/>
  <c r="F97" i="3" s="1"/>
  <c r="E98" i="3" s="1"/>
  <c r="AG98" i="3"/>
  <c r="AH99" i="3" s="1"/>
  <c r="M93" i="6"/>
  <c r="N94" i="6" s="1"/>
  <c r="F95" i="6"/>
  <c r="E96" i="6" s="1"/>
  <c r="G96" i="6" s="1"/>
  <c r="P107" i="5"/>
  <c r="O108" i="5" s="1"/>
  <c r="F97" i="5"/>
  <c r="E98" i="5" s="1"/>
  <c r="BD97" i="3"/>
  <c r="BC98" i="3" s="1"/>
  <c r="BE98" i="3" s="1"/>
  <c r="W92" i="3"/>
  <c r="X93" i="3" s="1"/>
  <c r="Y93" i="3"/>
  <c r="AA93" i="3" s="1"/>
  <c r="DM134" i="12" l="1"/>
  <c r="DH134" i="12" s="1"/>
  <c r="DI135" i="12" s="1"/>
  <c r="DW119" i="12"/>
  <c r="DV119" i="12" s="1"/>
  <c r="DU120" i="12" s="1"/>
  <c r="DR118" i="12"/>
  <c r="DS119" i="12" s="1"/>
  <c r="DR119" i="12" s="1"/>
  <c r="DS120" i="12" s="1"/>
  <c r="CX127" i="12"/>
  <c r="CY128" i="12" s="1"/>
  <c r="DC128" i="12"/>
  <c r="DB128" i="12" s="1"/>
  <c r="DA129" i="12" s="1"/>
  <c r="BJ137" i="12"/>
  <c r="BK138" i="12" s="1"/>
  <c r="CS124" i="12"/>
  <c r="CN124" i="12" s="1"/>
  <c r="CO125" i="12" s="1"/>
  <c r="CH132" i="12"/>
  <c r="CG133" i="12" s="1"/>
  <c r="BD137" i="12"/>
  <c r="BC138" i="12" s="1"/>
  <c r="Q116" i="12"/>
  <c r="P116" i="12" s="1"/>
  <c r="O117" i="12" s="1"/>
  <c r="L115" i="12"/>
  <c r="M116" i="12" s="1"/>
  <c r="V136" i="12"/>
  <c r="W137" i="12" s="1"/>
  <c r="AK126" i="12"/>
  <c r="AF126" i="12" s="1"/>
  <c r="AG127" i="12" s="1"/>
  <c r="BY126" i="12"/>
  <c r="BT126" i="12" s="1"/>
  <c r="BU127" i="12" s="1"/>
  <c r="BO138" i="12"/>
  <c r="BN138" i="12" s="1"/>
  <c r="BM139" i="12" s="1"/>
  <c r="AT112" i="12"/>
  <c r="AS113" i="12" s="1"/>
  <c r="AA137" i="12"/>
  <c r="Z137" i="12" s="1"/>
  <c r="Y138" i="12" s="1"/>
  <c r="F123" i="12"/>
  <c r="E124" i="12" s="1"/>
  <c r="L128" i="11"/>
  <c r="M129" i="11" s="1"/>
  <c r="B111" i="11"/>
  <c r="C112" i="11" s="1"/>
  <c r="Q129" i="11"/>
  <c r="P129" i="11" s="1"/>
  <c r="O130" i="11" s="1"/>
  <c r="G112" i="11"/>
  <c r="F112" i="11" s="1"/>
  <c r="E113" i="11" s="1"/>
  <c r="U132" i="10"/>
  <c r="V133" i="10" s="1"/>
  <c r="AI134" i="10"/>
  <c r="AH135" i="10" s="1"/>
  <c r="Y132" i="10"/>
  <c r="X133" i="10" s="1"/>
  <c r="K134" i="10"/>
  <c r="L135" i="10" s="1"/>
  <c r="P135" i="10"/>
  <c r="O135" i="10" s="1"/>
  <c r="N136" i="10" s="1"/>
  <c r="E126" i="10"/>
  <c r="D127" i="10" s="1"/>
  <c r="O120" i="9"/>
  <c r="K120" i="9" s="1"/>
  <c r="L121" i="9" s="1"/>
  <c r="C176" i="9"/>
  <c r="E175" i="9"/>
  <c r="D176" i="9" s="1"/>
  <c r="Y140" i="9"/>
  <c r="P121" i="3"/>
  <c r="O122" i="3" s="1"/>
  <c r="C97" i="3"/>
  <c r="D98" i="3" s="1"/>
  <c r="G98" i="3"/>
  <c r="F98" i="3" s="1"/>
  <c r="E99" i="3" s="1"/>
  <c r="AJ98" i="3"/>
  <c r="AI99" i="3" s="1"/>
  <c r="AK99" i="3" s="1"/>
  <c r="C96" i="6"/>
  <c r="D97" i="6" s="1"/>
  <c r="P93" i="6"/>
  <c r="O94" i="6" s="1"/>
  <c r="Q94" i="6" s="1"/>
  <c r="Q108" i="5"/>
  <c r="M108" i="5" s="1"/>
  <c r="N109" i="5" s="1"/>
  <c r="G98" i="5"/>
  <c r="C98" i="5" s="1"/>
  <c r="D99" i="5" s="1"/>
  <c r="BA98" i="3"/>
  <c r="BB99" i="3" s="1"/>
  <c r="Z93" i="3"/>
  <c r="DL134" i="12" l="1"/>
  <c r="DK135" i="12" s="1"/>
  <c r="DW120" i="12"/>
  <c r="DV120" i="12" s="1"/>
  <c r="DU121" i="12" s="1"/>
  <c r="DC129" i="12"/>
  <c r="DB129" i="12" s="1"/>
  <c r="DA130" i="12" s="1"/>
  <c r="CX128" i="12"/>
  <c r="CY129" i="12" s="1"/>
  <c r="CX129" i="12" s="1"/>
  <c r="CY130" i="12" s="1"/>
  <c r="CR124" i="12"/>
  <c r="CQ125" i="12" s="1"/>
  <c r="CI133" i="12"/>
  <c r="CD133" i="12" s="1"/>
  <c r="CE134" i="12" s="1"/>
  <c r="BE138" i="12"/>
  <c r="AZ138" i="12" s="1"/>
  <c r="BA139" i="12" s="1"/>
  <c r="L116" i="12"/>
  <c r="M117" i="12" s="1"/>
  <c r="Q117" i="12"/>
  <c r="P117" i="12" s="1"/>
  <c r="O118" i="12" s="1"/>
  <c r="V137" i="12"/>
  <c r="W138" i="12" s="1"/>
  <c r="AJ126" i="12"/>
  <c r="AI127" i="12" s="1"/>
  <c r="BX126" i="12"/>
  <c r="BW127" i="12" s="1"/>
  <c r="BO139" i="12"/>
  <c r="BN139" i="12" s="1"/>
  <c r="BM140" i="12" s="1"/>
  <c r="BJ138" i="12"/>
  <c r="BK139" i="12" s="1"/>
  <c r="BJ139" i="12" s="1"/>
  <c r="BK140" i="12" s="1"/>
  <c r="AU113" i="12"/>
  <c r="AP113" i="12" s="1"/>
  <c r="AQ114" i="12" s="1"/>
  <c r="AA138" i="12"/>
  <c r="Z138" i="12" s="1"/>
  <c r="Y139" i="12" s="1"/>
  <c r="G124" i="12"/>
  <c r="B124" i="12" s="1"/>
  <c r="C125" i="12" s="1"/>
  <c r="B112" i="11"/>
  <c r="C113" i="11" s="1"/>
  <c r="G113" i="11"/>
  <c r="F113" i="11" s="1"/>
  <c r="E114" i="11" s="1"/>
  <c r="Q130" i="11"/>
  <c r="P130" i="11" s="1"/>
  <c r="O131" i="11" s="1"/>
  <c r="L129" i="11"/>
  <c r="M130" i="11" s="1"/>
  <c r="T140" i="9"/>
  <c r="U141" i="9" s="1"/>
  <c r="AJ135" i="10"/>
  <c r="AE135" i="10" s="1"/>
  <c r="AF136" i="10" s="1"/>
  <c r="Z133" i="10"/>
  <c r="P136" i="10"/>
  <c r="O136" i="10" s="1"/>
  <c r="N137" i="10" s="1"/>
  <c r="F127" i="10"/>
  <c r="B127" i="10" s="1"/>
  <c r="C128" i="10" s="1"/>
  <c r="K135" i="10"/>
  <c r="L136" i="10" s="1"/>
  <c r="K136" i="10" s="1"/>
  <c r="L137" i="10" s="1"/>
  <c r="N120" i="9"/>
  <c r="M121" i="9" s="1"/>
  <c r="F176" i="9"/>
  <c r="B176" i="9" s="1"/>
  <c r="X140" i="9"/>
  <c r="W141" i="9" s="1"/>
  <c r="C98" i="3"/>
  <c r="D99" i="3" s="1"/>
  <c r="Q122" i="3"/>
  <c r="M122" i="3" s="1"/>
  <c r="N123" i="3" s="1"/>
  <c r="G99" i="3"/>
  <c r="F99" i="3" s="1"/>
  <c r="E100" i="3" s="1"/>
  <c r="AG99" i="3"/>
  <c r="AH100" i="3" s="1"/>
  <c r="M94" i="6"/>
  <c r="N95" i="6" s="1"/>
  <c r="F96" i="6"/>
  <c r="E97" i="6" s="1"/>
  <c r="G97" i="6" s="1"/>
  <c r="P108" i="5"/>
  <c r="O109" i="5" s="1"/>
  <c r="F98" i="5"/>
  <c r="E99" i="5" s="1"/>
  <c r="BD98" i="3"/>
  <c r="BC99" i="3" s="1"/>
  <c r="BE99" i="3" s="1"/>
  <c r="W93" i="3"/>
  <c r="X94" i="3" s="1"/>
  <c r="Y94" i="3"/>
  <c r="AA94" i="3" s="1"/>
  <c r="DM135" i="12" l="1"/>
  <c r="DH135" i="12" s="1"/>
  <c r="DI136" i="12" s="1"/>
  <c r="DW121" i="12"/>
  <c r="DV121" i="12" s="1"/>
  <c r="DU122" i="12" s="1"/>
  <c r="DR120" i="12"/>
  <c r="DS121" i="12" s="1"/>
  <c r="DR121" i="12" s="1"/>
  <c r="DS122" i="12" s="1"/>
  <c r="DC130" i="12"/>
  <c r="DB130" i="12" s="1"/>
  <c r="DA131" i="12" s="1"/>
  <c r="BD138" i="12"/>
  <c r="BC139" i="12" s="1"/>
  <c r="CS125" i="12"/>
  <c r="CN125" i="12" s="1"/>
  <c r="CO126" i="12" s="1"/>
  <c r="CH133" i="12"/>
  <c r="CG134" i="12" s="1"/>
  <c r="BE139" i="12"/>
  <c r="BD139" i="12" s="1"/>
  <c r="BC140" i="12" s="1"/>
  <c r="Q118" i="12"/>
  <c r="P118" i="12" s="1"/>
  <c r="O119" i="12" s="1"/>
  <c r="L117" i="12"/>
  <c r="M118" i="12" s="1"/>
  <c r="AK127" i="12"/>
  <c r="AF127" i="12" s="1"/>
  <c r="AG128" i="12" s="1"/>
  <c r="BY127" i="12"/>
  <c r="BT127" i="12" s="1"/>
  <c r="BU128" i="12" s="1"/>
  <c r="BO140" i="12"/>
  <c r="BJ140" i="12" s="1"/>
  <c r="BK141" i="12" s="1"/>
  <c r="AT113" i="12"/>
  <c r="AS114" i="12" s="1"/>
  <c r="AA139" i="12"/>
  <c r="Z139" i="12" s="1"/>
  <c r="Y140" i="12" s="1"/>
  <c r="V138" i="12"/>
  <c r="W139" i="12" s="1"/>
  <c r="V139" i="12" s="1"/>
  <c r="W140" i="12" s="1"/>
  <c r="F124" i="12"/>
  <c r="E125" i="12" s="1"/>
  <c r="L130" i="11"/>
  <c r="M131" i="11" s="1"/>
  <c r="B113" i="11"/>
  <c r="C114" i="11" s="1"/>
  <c r="Q131" i="11"/>
  <c r="P131" i="11" s="1"/>
  <c r="O132" i="11" s="1"/>
  <c r="G114" i="11"/>
  <c r="U133" i="10"/>
  <c r="V134" i="10" s="1"/>
  <c r="AI135" i="10"/>
  <c r="AH136" i="10" s="1"/>
  <c r="Y133" i="10"/>
  <c r="X134" i="10" s="1"/>
  <c r="P137" i="10"/>
  <c r="O137" i="10" s="1"/>
  <c r="N138" i="10" s="1"/>
  <c r="E127" i="10"/>
  <c r="D128" i="10" s="1"/>
  <c r="O121" i="9"/>
  <c r="K121" i="9" s="1"/>
  <c r="L122" i="9" s="1"/>
  <c r="C177" i="9"/>
  <c r="E176" i="9"/>
  <c r="D177" i="9" s="1"/>
  <c r="Y141" i="9"/>
  <c r="P122" i="3"/>
  <c r="O123" i="3" s="1"/>
  <c r="C99" i="3"/>
  <c r="D100" i="3" s="1"/>
  <c r="G100" i="3"/>
  <c r="F100" i="3" s="1"/>
  <c r="E101" i="3" s="1"/>
  <c r="AJ99" i="3"/>
  <c r="AI100" i="3" s="1"/>
  <c r="AK100" i="3" s="1"/>
  <c r="C97" i="6"/>
  <c r="D98" i="6" s="1"/>
  <c r="P94" i="6"/>
  <c r="O95" i="6" s="1"/>
  <c r="Q95" i="6" s="1"/>
  <c r="Q109" i="5"/>
  <c r="M109" i="5" s="1"/>
  <c r="N110" i="5" s="1"/>
  <c r="G99" i="5"/>
  <c r="C99" i="5" s="1"/>
  <c r="D100" i="5" s="1"/>
  <c r="BA99" i="3"/>
  <c r="BB100" i="3" s="1"/>
  <c r="Z94" i="3"/>
  <c r="DL135" i="12" l="1"/>
  <c r="DK136" i="12" s="1"/>
  <c r="DW122" i="12"/>
  <c r="DV122" i="12" s="1"/>
  <c r="DU123" i="12" s="1"/>
  <c r="DC131" i="12"/>
  <c r="DB131" i="12" s="1"/>
  <c r="DA132" i="12" s="1"/>
  <c r="CX130" i="12"/>
  <c r="CY131" i="12" s="1"/>
  <c r="L118" i="12"/>
  <c r="M119" i="12" s="1"/>
  <c r="CR125" i="12"/>
  <c r="CQ126" i="12" s="1"/>
  <c r="CI134" i="12"/>
  <c r="CD134" i="12" s="1"/>
  <c r="CE135" i="12" s="1"/>
  <c r="BE140" i="12"/>
  <c r="BD140" i="12" s="1"/>
  <c r="BC141" i="12" s="1"/>
  <c r="AZ139" i="12"/>
  <c r="BA140" i="12" s="1"/>
  <c r="AZ140" i="12" s="1"/>
  <c r="BA141" i="12" s="1"/>
  <c r="Q119" i="12"/>
  <c r="P119" i="12" s="1"/>
  <c r="O120" i="12" s="1"/>
  <c r="AJ127" i="12"/>
  <c r="AI128" i="12" s="1"/>
  <c r="BX127" i="12"/>
  <c r="BW128" i="12" s="1"/>
  <c r="BN140" i="12"/>
  <c r="BM141" i="12" s="1"/>
  <c r="AU114" i="12"/>
  <c r="AP114" i="12" s="1"/>
  <c r="AQ115" i="12" s="1"/>
  <c r="AA140" i="12"/>
  <c r="Z140" i="12" s="1"/>
  <c r="Y141" i="12" s="1"/>
  <c r="G125" i="12"/>
  <c r="B125" i="12" s="1"/>
  <c r="C126" i="12" s="1"/>
  <c r="L131" i="11"/>
  <c r="M132" i="11" s="1"/>
  <c r="B114" i="11"/>
  <c r="C115" i="11" s="1"/>
  <c r="F114" i="11"/>
  <c r="E115" i="11" s="1"/>
  <c r="Q132" i="11"/>
  <c r="T141" i="9"/>
  <c r="U142" i="9" s="1"/>
  <c r="AJ136" i="10"/>
  <c r="AE136" i="10" s="1"/>
  <c r="AF137" i="10" s="1"/>
  <c r="Z134" i="10"/>
  <c r="K137" i="10"/>
  <c r="L138" i="10" s="1"/>
  <c r="P138" i="10"/>
  <c r="O138" i="10" s="1"/>
  <c r="N139" i="10" s="1"/>
  <c r="F128" i="10"/>
  <c r="B128" i="10" s="1"/>
  <c r="C129" i="10" s="1"/>
  <c r="N121" i="9"/>
  <c r="M122" i="9" s="1"/>
  <c r="F177" i="9"/>
  <c r="B177" i="9" s="1"/>
  <c r="X141" i="9"/>
  <c r="W142" i="9" s="1"/>
  <c r="C100" i="3"/>
  <c r="D101" i="3" s="1"/>
  <c r="Q123" i="3"/>
  <c r="M123" i="3" s="1"/>
  <c r="N124" i="3" s="1"/>
  <c r="G101" i="3"/>
  <c r="F101" i="3" s="1"/>
  <c r="E102" i="3" s="1"/>
  <c r="AG100" i="3"/>
  <c r="AH101" i="3" s="1"/>
  <c r="M95" i="6"/>
  <c r="N96" i="6" s="1"/>
  <c r="F97" i="6"/>
  <c r="E98" i="6" s="1"/>
  <c r="G98" i="6" s="1"/>
  <c r="P109" i="5"/>
  <c r="O110" i="5" s="1"/>
  <c r="F99" i="5"/>
  <c r="E100" i="5" s="1"/>
  <c r="BD99" i="3"/>
  <c r="BC100" i="3" s="1"/>
  <c r="BE100" i="3" s="1"/>
  <c r="W94" i="3"/>
  <c r="X95" i="3" s="1"/>
  <c r="Y95" i="3"/>
  <c r="AA95" i="3" s="1"/>
  <c r="DM136" i="12" l="1"/>
  <c r="DH136" i="12" s="1"/>
  <c r="DI137" i="12" s="1"/>
  <c r="DR122" i="12"/>
  <c r="DS123" i="12" s="1"/>
  <c r="CX131" i="12"/>
  <c r="CY132" i="12" s="1"/>
  <c r="DW123" i="12"/>
  <c r="DC132" i="12"/>
  <c r="DB132" i="12" s="1"/>
  <c r="DA133" i="12" s="1"/>
  <c r="CS126" i="12"/>
  <c r="CN126" i="12" s="1"/>
  <c r="CO127" i="12" s="1"/>
  <c r="CH134" i="12"/>
  <c r="CG135" i="12" s="1"/>
  <c r="BE141" i="12"/>
  <c r="BD141" i="12" s="1"/>
  <c r="BC142" i="12" s="1"/>
  <c r="Q120" i="12"/>
  <c r="P120" i="12" s="1"/>
  <c r="O121" i="12" s="1"/>
  <c r="L119" i="12"/>
  <c r="M120" i="12" s="1"/>
  <c r="AK128" i="12"/>
  <c r="AF128" i="12" s="1"/>
  <c r="AG129" i="12" s="1"/>
  <c r="BY128" i="12"/>
  <c r="BT128" i="12" s="1"/>
  <c r="BU129" i="12" s="1"/>
  <c r="BO141" i="12"/>
  <c r="BJ141" i="12" s="1"/>
  <c r="BK142" i="12" s="1"/>
  <c r="AT114" i="12"/>
  <c r="AS115" i="12" s="1"/>
  <c r="AA141" i="12"/>
  <c r="Z141" i="12" s="1"/>
  <c r="Y142" i="12" s="1"/>
  <c r="V140" i="12"/>
  <c r="W141" i="12" s="1"/>
  <c r="F125" i="12"/>
  <c r="E126" i="12" s="1"/>
  <c r="L132" i="11"/>
  <c r="M133" i="11" s="1"/>
  <c r="P132" i="11"/>
  <c r="O133" i="11" s="1"/>
  <c r="Q133" i="11" s="1"/>
  <c r="G115" i="11"/>
  <c r="U134" i="10"/>
  <c r="V135" i="10" s="1"/>
  <c r="AI136" i="10"/>
  <c r="AH137" i="10" s="1"/>
  <c r="Y134" i="10"/>
  <c r="X135" i="10" s="1"/>
  <c r="K138" i="10"/>
  <c r="L139" i="10" s="1"/>
  <c r="P139" i="10"/>
  <c r="O139" i="10" s="1"/>
  <c r="N140" i="10" s="1"/>
  <c r="E128" i="10"/>
  <c r="D129" i="10" s="1"/>
  <c r="O122" i="9"/>
  <c r="K122" i="9" s="1"/>
  <c r="L123" i="9" s="1"/>
  <c r="C178" i="9"/>
  <c r="E177" i="9"/>
  <c r="D178" i="9" s="1"/>
  <c r="Y142" i="9"/>
  <c r="P123" i="3"/>
  <c r="O124" i="3" s="1"/>
  <c r="C101" i="3"/>
  <c r="D102" i="3" s="1"/>
  <c r="G102" i="3"/>
  <c r="F102" i="3" s="1"/>
  <c r="E103" i="3" s="1"/>
  <c r="AJ100" i="3"/>
  <c r="AI101" i="3" s="1"/>
  <c r="AK101" i="3" s="1"/>
  <c r="C98" i="6"/>
  <c r="D99" i="6" s="1"/>
  <c r="P95" i="6"/>
  <c r="O96" i="6" s="1"/>
  <c r="Q96" i="6" s="1"/>
  <c r="Q110" i="5"/>
  <c r="M110" i="5" s="1"/>
  <c r="N111" i="5" s="1"/>
  <c r="G100" i="5"/>
  <c r="C100" i="5" s="1"/>
  <c r="D101" i="5" s="1"/>
  <c r="BA100" i="3"/>
  <c r="BB101" i="3" s="1"/>
  <c r="Z95" i="3"/>
  <c r="DR123" i="12" l="1"/>
  <c r="DS124" i="12" s="1"/>
  <c r="DL136" i="12"/>
  <c r="DK137" i="12" s="1"/>
  <c r="L120" i="12"/>
  <c r="M121" i="12" s="1"/>
  <c r="DV123" i="12"/>
  <c r="DU124" i="12" s="1"/>
  <c r="DW124" i="12" s="1"/>
  <c r="DV124" i="12" s="1"/>
  <c r="DU125" i="12" s="1"/>
  <c r="DC133" i="12"/>
  <c r="DB133" i="12" s="1"/>
  <c r="DA134" i="12" s="1"/>
  <c r="CX132" i="12"/>
  <c r="CY133" i="12" s="1"/>
  <c r="AZ141" i="12"/>
  <c r="BA142" i="12" s="1"/>
  <c r="CR126" i="12"/>
  <c r="CQ127" i="12" s="1"/>
  <c r="CI135" i="12"/>
  <c r="CD135" i="12" s="1"/>
  <c r="CE136" i="12" s="1"/>
  <c r="BE142" i="12"/>
  <c r="BD142" i="12" s="1"/>
  <c r="BC143" i="12" s="1"/>
  <c r="Q121" i="12"/>
  <c r="P121" i="12" s="1"/>
  <c r="O122" i="12" s="1"/>
  <c r="V141" i="12"/>
  <c r="W142" i="12" s="1"/>
  <c r="BN141" i="12"/>
  <c r="BM142" i="12" s="1"/>
  <c r="BO142" i="12" s="1"/>
  <c r="BJ142" i="12" s="1"/>
  <c r="BK143" i="12" s="1"/>
  <c r="AJ128" i="12"/>
  <c r="AI129" i="12" s="1"/>
  <c r="BX128" i="12"/>
  <c r="BW129" i="12" s="1"/>
  <c r="AU115" i="12"/>
  <c r="AP115" i="12" s="1"/>
  <c r="AQ116" i="12" s="1"/>
  <c r="AA142" i="12"/>
  <c r="Z142" i="12" s="1"/>
  <c r="Y143" i="12" s="1"/>
  <c r="G126" i="12"/>
  <c r="B126" i="12" s="1"/>
  <c r="C127" i="12" s="1"/>
  <c r="L133" i="11"/>
  <c r="M134" i="11" s="1"/>
  <c r="B115" i="11"/>
  <c r="C116" i="11" s="1"/>
  <c r="F115" i="11"/>
  <c r="E116" i="11" s="1"/>
  <c r="P133" i="11"/>
  <c r="O134" i="11" s="1"/>
  <c r="T142" i="9"/>
  <c r="U143" i="9" s="1"/>
  <c r="AJ137" i="10"/>
  <c r="AE137" i="10" s="1"/>
  <c r="AF138" i="10" s="1"/>
  <c r="Z135" i="10"/>
  <c r="K139" i="10"/>
  <c r="L140" i="10" s="1"/>
  <c r="P140" i="10"/>
  <c r="O140" i="10" s="1"/>
  <c r="N141" i="10" s="1"/>
  <c r="F129" i="10"/>
  <c r="B129" i="10" s="1"/>
  <c r="C130" i="10" s="1"/>
  <c r="N122" i="9"/>
  <c r="M123" i="9" s="1"/>
  <c r="F178" i="9"/>
  <c r="B178" i="9" s="1"/>
  <c r="X142" i="9"/>
  <c r="W143" i="9" s="1"/>
  <c r="C102" i="3"/>
  <c r="D103" i="3" s="1"/>
  <c r="Q124" i="3"/>
  <c r="M124" i="3" s="1"/>
  <c r="N125" i="3" s="1"/>
  <c r="G103" i="3"/>
  <c r="F103" i="3" s="1"/>
  <c r="E104" i="3" s="1"/>
  <c r="AG101" i="3"/>
  <c r="AH102" i="3" s="1"/>
  <c r="M96" i="6"/>
  <c r="N97" i="6" s="1"/>
  <c r="F98" i="6"/>
  <c r="E99" i="6" s="1"/>
  <c r="G99" i="6" s="1"/>
  <c r="P110" i="5"/>
  <c r="O111" i="5" s="1"/>
  <c r="F100" i="5"/>
  <c r="E101" i="5" s="1"/>
  <c r="BD100" i="3"/>
  <c r="BC101" i="3" s="1"/>
  <c r="BE101" i="3" s="1"/>
  <c r="W95" i="3"/>
  <c r="X96" i="3" s="1"/>
  <c r="Y96" i="3"/>
  <c r="AA96" i="3" s="1"/>
  <c r="DM137" i="12" l="1"/>
  <c r="DH137" i="12" s="1"/>
  <c r="DI138" i="12" s="1"/>
  <c r="DW125" i="12"/>
  <c r="DV125" i="12" s="1"/>
  <c r="DU126" i="12" s="1"/>
  <c r="DR124" i="12"/>
  <c r="DS125" i="12" s="1"/>
  <c r="CX133" i="12"/>
  <c r="CY134" i="12" s="1"/>
  <c r="DC134" i="12"/>
  <c r="DB134" i="12" s="1"/>
  <c r="DA135" i="12" s="1"/>
  <c r="L121" i="12"/>
  <c r="M122" i="12" s="1"/>
  <c r="CS127" i="12"/>
  <c r="CN127" i="12" s="1"/>
  <c r="CO128" i="12" s="1"/>
  <c r="CH135" i="12"/>
  <c r="CG136" i="12" s="1"/>
  <c r="BE143" i="12"/>
  <c r="BD143" i="12" s="1"/>
  <c r="BC144" i="12" s="1"/>
  <c r="AZ142" i="12"/>
  <c r="BA143" i="12" s="1"/>
  <c r="Q122" i="12"/>
  <c r="P122" i="12" s="1"/>
  <c r="O123" i="12" s="1"/>
  <c r="BN142" i="12"/>
  <c r="BM143" i="12" s="1"/>
  <c r="BO143" i="12" s="1"/>
  <c r="BJ143" i="12" s="1"/>
  <c r="BK144" i="12" s="1"/>
  <c r="V142" i="12"/>
  <c r="W143" i="12" s="1"/>
  <c r="AK129" i="12"/>
  <c r="AF129" i="12" s="1"/>
  <c r="AG130" i="12" s="1"/>
  <c r="BY129" i="12"/>
  <c r="BT129" i="12" s="1"/>
  <c r="BU130" i="12" s="1"/>
  <c r="AT115" i="12"/>
  <c r="AS116" i="12" s="1"/>
  <c r="AA143" i="12"/>
  <c r="Z143" i="12" s="1"/>
  <c r="Y144" i="12" s="1"/>
  <c r="F126" i="12"/>
  <c r="E127" i="12" s="1"/>
  <c r="Q134" i="11"/>
  <c r="L134" i="11" s="1"/>
  <c r="M135" i="11" s="1"/>
  <c r="G116" i="11"/>
  <c r="U135" i="10"/>
  <c r="V136" i="10" s="1"/>
  <c r="AI137" i="10"/>
  <c r="AH138" i="10" s="1"/>
  <c r="Y135" i="10"/>
  <c r="P141" i="10"/>
  <c r="O141" i="10" s="1"/>
  <c r="N142" i="10" s="1"/>
  <c r="E129" i="10"/>
  <c r="D130" i="10" s="1"/>
  <c r="K140" i="10"/>
  <c r="L141" i="10" s="1"/>
  <c r="K141" i="10" s="1"/>
  <c r="L142" i="10" s="1"/>
  <c r="O123" i="9"/>
  <c r="K123" i="9" s="1"/>
  <c r="L124" i="9" s="1"/>
  <c r="C179" i="9"/>
  <c r="E178" i="9"/>
  <c r="D179" i="9" s="1"/>
  <c r="Y143" i="9"/>
  <c r="P124" i="3"/>
  <c r="O125" i="3" s="1"/>
  <c r="C103" i="3"/>
  <c r="D104" i="3" s="1"/>
  <c r="G104" i="3"/>
  <c r="F104" i="3" s="1"/>
  <c r="E105" i="3" s="1"/>
  <c r="AJ101" i="3"/>
  <c r="AI102" i="3" s="1"/>
  <c r="AK102" i="3" s="1"/>
  <c r="C99" i="6"/>
  <c r="D100" i="6" s="1"/>
  <c r="P96" i="6"/>
  <c r="O97" i="6" s="1"/>
  <c r="Q97" i="6" s="1"/>
  <c r="Q111" i="5"/>
  <c r="M111" i="5" s="1"/>
  <c r="N112" i="5" s="1"/>
  <c r="G101" i="5"/>
  <c r="C101" i="5" s="1"/>
  <c r="D102" i="5" s="1"/>
  <c r="BA101" i="3"/>
  <c r="BB102" i="3" s="1"/>
  <c r="Z96" i="3"/>
  <c r="DR125" i="12" l="1"/>
  <c r="DS126" i="12" s="1"/>
  <c r="DL137" i="12"/>
  <c r="DK138" i="12" s="1"/>
  <c r="DW126" i="12"/>
  <c r="AZ143" i="12"/>
  <c r="BA144" i="12" s="1"/>
  <c r="DC135" i="12"/>
  <c r="DB135" i="12" s="1"/>
  <c r="DA136" i="12" s="1"/>
  <c r="CX134" i="12"/>
  <c r="CY135" i="12" s="1"/>
  <c r="CX135" i="12" s="1"/>
  <c r="CY136" i="12" s="1"/>
  <c r="CR127" i="12"/>
  <c r="CQ128" i="12" s="1"/>
  <c r="CI136" i="12"/>
  <c r="CD136" i="12" s="1"/>
  <c r="CE137" i="12" s="1"/>
  <c r="BE144" i="12"/>
  <c r="BD144" i="12" s="1"/>
  <c r="BC145" i="12" s="1"/>
  <c r="Q123" i="12"/>
  <c r="P123" i="12" s="1"/>
  <c r="O124" i="12" s="1"/>
  <c r="L122" i="12"/>
  <c r="M123" i="12" s="1"/>
  <c r="V143" i="12"/>
  <c r="W144" i="12" s="1"/>
  <c r="AJ129" i="12"/>
  <c r="AI130" i="12" s="1"/>
  <c r="BX129" i="12"/>
  <c r="BW130" i="12" s="1"/>
  <c r="BN143" i="12"/>
  <c r="BM144" i="12" s="1"/>
  <c r="AU116" i="12"/>
  <c r="AP116" i="12" s="1"/>
  <c r="AQ117" i="12" s="1"/>
  <c r="AA144" i="12"/>
  <c r="Z144" i="12" s="1"/>
  <c r="Y145" i="12" s="1"/>
  <c r="G127" i="12"/>
  <c r="B127" i="12" s="1"/>
  <c r="C128" i="12" s="1"/>
  <c r="B116" i="11"/>
  <c r="C117" i="11" s="1"/>
  <c r="F116" i="11"/>
  <c r="E117" i="11" s="1"/>
  <c r="P134" i="11"/>
  <c r="O135" i="11" s="1"/>
  <c r="T143" i="9"/>
  <c r="U144" i="9" s="1"/>
  <c r="AJ138" i="10"/>
  <c r="AE138" i="10" s="1"/>
  <c r="AF139" i="10" s="1"/>
  <c r="X136" i="10"/>
  <c r="Z136" i="10" s="1"/>
  <c r="U136" i="10" s="1"/>
  <c r="P142" i="10"/>
  <c r="O142" i="10" s="1"/>
  <c r="N143" i="10" s="1"/>
  <c r="F130" i="10"/>
  <c r="B130" i="10" s="1"/>
  <c r="C131" i="10" s="1"/>
  <c r="N123" i="9"/>
  <c r="M124" i="9" s="1"/>
  <c r="O124" i="9" s="1"/>
  <c r="N124" i="9" s="1"/>
  <c r="M125" i="9" s="1"/>
  <c r="F179" i="9"/>
  <c r="B179" i="9" s="1"/>
  <c r="X143" i="9"/>
  <c r="W144" i="9" s="1"/>
  <c r="C104" i="3"/>
  <c r="D105" i="3" s="1"/>
  <c r="Q125" i="3"/>
  <c r="M125" i="3" s="1"/>
  <c r="N126" i="3" s="1"/>
  <c r="G105" i="3"/>
  <c r="F105" i="3" s="1"/>
  <c r="E106" i="3" s="1"/>
  <c r="AG102" i="3"/>
  <c r="AH103" i="3" s="1"/>
  <c r="M97" i="6"/>
  <c r="N98" i="6" s="1"/>
  <c r="F99" i="6"/>
  <c r="E100" i="6" s="1"/>
  <c r="G100" i="6" s="1"/>
  <c r="P111" i="5"/>
  <c r="O112" i="5" s="1"/>
  <c r="F101" i="5"/>
  <c r="E102" i="5" s="1"/>
  <c r="BD101" i="3"/>
  <c r="BC102" i="3" s="1"/>
  <c r="BE102" i="3" s="1"/>
  <c r="W96" i="3"/>
  <c r="X97" i="3" s="1"/>
  <c r="Y97" i="3"/>
  <c r="AA97" i="3" s="1"/>
  <c r="DR126" i="12" l="1"/>
  <c r="DS127" i="12" s="1"/>
  <c r="DL138" i="12"/>
  <c r="DK139" i="12" s="1"/>
  <c r="DM138" i="12"/>
  <c r="DH138" i="12" s="1"/>
  <c r="DI139" i="12" s="1"/>
  <c r="DV126" i="12"/>
  <c r="DU127" i="12" s="1"/>
  <c r="DC136" i="12"/>
  <c r="DB136" i="12" s="1"/>
  <c r="DA137" i="12" s="1"/>
  <c r="CS128" i="12"/>
  <c r="CN128" i="12" s="1"/>
  <c r="CO129" i="12" s="1"/>
  <c r="CH136" i="12"/>
  <c r="CG137" i="12" s="1"/>
  <c r="BE145" i="12"/>
  <c r="BD145" i="12" s="1"/>
  <c r="BC146" i="12" s="1"/>
  <c r="AZ144" i="12"/>
  <c r="BA145" i="12" s="1"/>
  <c r="AZ145" i="12" s="1"/>
  <c r="BA146" i="12" s="1"/>
  <c r="L123" i="12"/>
  <c r="M124" i="12" s="1"/>
  <c r="Q124" i="12"/>
  <c r="P124" i="12" s="1"/>
  <c r="O125" i="12" s="1"/>
  <c r="V144" i="12"/>
  <c r="W145" i="12" s="1"/>
  <c r="AK130" i="12"/>
  <c r="AF130" i="12" s="1"/>
  <c r="AG131" i="12" s="1"/>
  <c r="BY130" i="12"/>
  <c r="BT130" i="12" s="1"/>
  <c r="BU131" i="12" s="1"/>
  <c r="BO144" i="12"/>
  <c r="BJ144" i="12" s="1"/>
  <c r="BK145" i="12" s="1"/>
  <c r="AT116" i="12"/>
  <c r="AS117" i="12" s="1"/>
  <c r="AA145" i="12"/>
  <c r="Z145" i="12" s="1"/>
  <c r="Y146" i="12" s="1"/>
  <c r="F127" i="12"/>
  <c r="E128" i="12" s="1"/>
  <c r="Q135" i="11"/>
  <c r="L135" i="11" s="1"/>
  <c r="M136" i="11" s="1"/>
  <c r="G117" i="11"/>
  <c r="AI138" i="10"/>
  <c r="AH139" i="10" s="1"/>
  <c r="Y136" i="10"/>
  <c r="X137" i="10" s="1"/>
  <c r="Z137" i="10" s="1"/>
  <c r="Y137" i="10" s="1"/>
  <c r="X138" i="10" s="1"/>
  <c r="Z138" i="10" s="1"/>
  <c r="Y138" i="10" s="1"/>
  <c r="X139" i="10" s="1"/>
  <c r="V137" i="10"/>
  <c r="K142" i="10"/>
  <c r="L143" i="10" s="1"/>
  <c r="P143" i="10"/>
  <c r="O143" i="10" s="1"/>
  <c r="N144" i="10" s="1"/>
  <c r="E130" i="10"/>
  <c r="D131" i="10" s="1"/>
  <c r="O125" i="9"/>
  <c r="N125" i="9" s="1"/>
  <c r="M126" i="9" s="1"/>
  <c r="K124" i="9"/>
  <c r="L125" i="9" s="1"/>
  <c r="C180" i="9"/>
  <c r="E179" i="9"/>
  <c r="D180" i="9" s="1"/>
  <c r="Y144" i="9"/>
  <c r="P125" i="3"/>
  <c r="O126" i="3" s="1"/>
  <c r="C105" i="3"/>
  <c r="D106" i="3" s="1"/>
  <c r="G106" i="3"/>
  <c r="F106" i="3" s="1"/>
  <c r="E107" i="3" s="1"/>
  <c r="AJ102" i="3"/>
  <c r="AI103" i="3" s="1"/>
  <c r="AK103" i="3" s="1"/>
  <c r="C100" i="6"/>
  <c r="D101" i="6" s="1"/>
  <c r="P97" i="6"/>
  <c r="O98" i="6" s="1"/>
  <c r="Q98" i="6" s="1"/>
  <c r="Q112" i="5"/>
  <c r="M112" i="5" s="1"/>
  <c r="N113" i="5" s="1"/>
  <c r="G102" i="5"/>
  <c r="C102" i="5" s="1"/>
  <c r="D103" i="5" s="1"/>
  <c r="BA102" i="3"/>
  <c r="BB103" i="3" s="1"/>
  <c r="Z97" i="3"/>
  <c r="DM139" i="12" l="1"/>
  <c r="DL139" i="12" s="1"/>
  <c r="DK140" i="12" s="1"/>
  <c r="DW127" i="12"/>
  <c r="DR127" i="12" s="1"/>
  <c r="DS128" i="12" s="1"/>
  <c r="CX136" i="12"/>
  <c r="CY137" i="12" s="1"/>
  <c r="DC137" i="12"/>
  <c r="DB137" i="12" s="1"/>
  <c r="DA138" i="12" s="1"/>
  <c r="CR128" i="12"/>
  <c r="CQ129" i="12" s="1"/>
  <c r="CI137" i="12"/>
  <c r="CD137" i="12" s="1"/>
  <c r="CE138" i="12" s="1"/>
  <c r="BE146" i="12"/>
  <c r="BD146" i="12" s="1"/>
  <c r="BC147" i="12" s="1"/>
  <c r="Q125" i="12"/>
  <c r="P125" i="12" s="1"/>
  <c r="O126" i="12" s="1"/>
  <c r="L124" i="12"/>
  <c r="M125" i="12" s="1"/>
  <c r="AJ130" i="12"/>
  <c r="AI131" i="12" s="1"/>
  <c r="BX130" i="12"/>
  <c r="BW131" i="12" s="1"/>
  <c r="BN144" i="12"/>
  <c r="BM145" i="12" s="1"/>
  <c r="AU117" i="12"/>
  <c r="AP117" i="12" s="1"/>
  <c r="AQ118" i="12" s="1"/>
  <c r="AA146" i="12"/>
  <c r="Z146" i="12" s="1"/>
  <c r="Y147" i="12" s="1"/>
  <c r="V145" i="12"/>
  <c r="W146" i="12" s="1"/>
  <c r="V146" i="12" s="1"/>
  <c r="W147" i="12" s="1"/>
  <c r="G128" i="12"/>
  <c r="B128" i="12" s="1"/>
  <c r="C129" i="12" s="1"/>
  <c r="B117" i="11"/>
  <c r="C118" i="11" s="1"/>
  <c r="F117" i="11"/>
  <c r="E118" i="11" s="1"/>
  <c r="P135" i="11"/>
  <c r="O136" i="11" s="1"/>
  <c r="T144" i="9"/>
  <c r="U145" i="9" s="1"/>
  <c r="U137" i="10"/>
  <c r="V138" i="10" s="1"/>
  <c r="AJ139" i="10"/>
  <c r="AE139" i="10" s="1"/>
  <c r="AF140" i="10" s="1"/>
  <c r="Z139" i="10"/>
  <c r="Y139" i="10" s="1"/>
  <c r="X140" i="10" s="1"/>
  <c r="K143" i="10"/>
  <c r="L144" i="10" s="1"/>
  <c r="P144" i="10"/>
  <c r="F131" i="10"/>
  <c r="B131" i="10" s="1"/>
  <c r="C132" i="10" s="1"/>
  <c r="O126" i="9"/>
  <c r="N126" i="9" s="1"/>
  <c r="M127" i="9" s="1"/>
  <c r="K125" i="9"/>
  <c r="L126" i="9" s="1"/>
  <c r="X144" i="9"/>
  <c r="W145" i="9" s="1"/>
  <c r="Y145" i="9" s="1"/>
  <c r="X145" i="9" s="1"/>
  <c r="W146" i="9" s="1"/>
  <c r="F180" i="9"/>
  <c r="B180" i="9" s="1"/>
  <c r="C106" i="3"/>
  <c r="D107" i="3" s="1"/>
  <c r="Q126" i="3"/>
  <c r="M126" i="3" s="1"/>
  <c r="N127" i="3" s="1"/>
  <c r="G107" i="3"/>
  <c r="F107" i="3" s="1"/>
  <c r="E108" i="3" s="1"/>
  <c r="AG103" i="3"/>
  <c r="AH104" i="3" s="1"/>
  <c r="AJ103" i="3"/>
  <c r="AI104" i="3" s="1"/>
  <c r="AK104" i="3" s="1"/>
  <c r="M98" i="6"/>
  <c r="N99" i="6" s="1"/>
  <c r="F100" i="6"/>
  <c r="E101" i="6" s="1"/>
  <c r="G101" i="6" s="1"/>
  <c r="P112" i="5"/>
  <c r="O113" i="5" s="1"/>
  <c r="F102" i="5"/>
  <c r="E103" i="5" s="1"/>
  <c r="BD102" i="3"/>
  <c r="BC103" i="3" s="1"/>
  <c r="BE103" i="3" s="1"/>
  <c r="W97" i="3"/>
  <c r="X98" i="3" s="1"/>
  <c r="Y98" i="3"/>
  <c r="AA98" i="3" s="1"/>
  <c r="DM140" i="12" l="1"/>
  <c r="DL140" i="12" s="1"/>
  <c r="DK141" i="12" s="1"/>
  <c r="DH139" i="12"/>
  <c r="DI140" i="12" s="1"/>
  <c r="DV127" i="12"/>
  <c r="DU128" i="12" s="1"/>
  <c r="CX137" i="12"/>
  <c r="CY138" i="12" s="1"/>
  <c r="L125" i="12"/>
  <c r="M126" i="12" s="1"/>
  <c r="DC138" i="12"/>
  <c r="DB138" i="12" s="1"/>
  <c r="DA139" i="12" s="1"/>
  <c r="AZ146" i="12"/>
  <c r="BA147" i="12" s="1"/>
  <c r="CS129" i="12"/>
  <c r="CN129" i="12" s="1"/>
  <c r="CO130" i="12" s="1"/>
  <c r="CH137" i="12"/>
  <c r="CG138" i="12" s="1"/>
  <c r="BE147" i="12"/>
  <c r="BD147" i="12" s="1"/>
  <c r="BC148" i="12" s="1"/>
  <c r="Q126" i="12"/>
  <c r="P126" i="12" s="1"/>
  <c r="O127" i="12" s="1"/>
  <c r="AK131" i="12"/>
  <c r="AF131" i="12" s="1"/>
  <c r="AG132" i="12" s="1"/>
  <c r="BY131" i="12"/>
  <c r="BT131" i="12" s="1"/>
  <c r="BU132" i="12" s="1"/>
  <c r="BO145" i="12"/>
  <c r="BJ145" i="12" s="1"/>
  <c r="BK146" i="12" s="1"/>
  <c r="AT117" i="12"/>
  <c r="AS118" i="12" s="1"/>
  <c r="AA147" i="12"/>
  <c r="Z147" i="12" s="1"/>
  <c r="Y148" i="12" s="1"/>
  <c r="F128" i="12"/>
  <c r="E129" i="12" s="1"/>
  <c r="G118" i="11"/>
  <c r="F118" i="11" s="1"/>
  <c r="E119" i="11" s="1"/>
  <c r="Q136" i="11"/>
  <c r="L136" i="11" s="1"/>
  <c r="M137" i="11" s="1"/>
  <c r="T145" i="9"/>
  <c r="U146" i="9" s="1"/>
  <c r="U138" i="10"/>
  <c r="V139" i="10" s="1"/>
  <c r="U139" i="10" s="1"/>
  <c r="V140" i="10" s="1"/>
  <c r="AI139" i="10"/>
  <c r="AH140" i="10" s="1"/>
  <c r="Z140" i="10"/>
  <c r="Y140" i="10" s="1"/>
  <c r="X141" i="10" s="1"/>
  <c r="K144" i="10"/>
  <c r="L145" i="10" s="1"/>
  <c r="E131" i="10"/>
  <c r="D132" i="10" s="1"/>
  <c r="O144" i="10"/>
  <c r="N145" i="10" s="1"/>
  <c r="K126" i="9"/>
  <c r="L127" i="9" s="1"/>
  <c r="O127" i="9"/>
  <c r="C181" i="9"/>
  <c r="E180" i="9"/>
  <c r="D181" i="9" s="1"/>
  <c r="Y146" i="9"/>
  <c r="X146" i="9" s="1"/>
  <c r="W147" i="9" s="1"/>
  <c r="C107" i="3"/>
  <c r="P126" i="3"/>
  <c r="O127" i="3" s="1"/>
  <c r="G108" i="3"/>
  <c r="F108" i="3" s="1"/>
  <c r="E109" i="3" s="1"/>
  <c r="D108" i="3"/>
  <c r="AJ104" i="3"/>
  <c r="AI105" i="3" s="1"/>
  <c r="AK105" i="3" s="1"/>
  <c r="C101" i="6"/>
  <c r="D102" i="6" s="1"/>
  <c r="P98" i="6"/>
  <c r="O99" i="6" s="1"/>
  <c r="Q99" i="6" s="1"/>
  <c r="Q113" i="5"/>
  <c r="M113" i="5" s="1"/>
  <c r="N114" i="5" s="1"/>
  <c r="G103" i="5"/>
  <c r="C103" i="5" s="1"/>
  <c r="D104" i="5" s="1"/>
  <c r="BA103" i="3"/>
  <c r="BB104" i="3" s="1"/>
  <c r="Z98" i="3"/>
  <c r="DM141" i="12" l="1"/>
  <c r="DL141" i="12" s="1"/>
  <c r="DK142" i="12" s="1"/>
  <c r="DH140" i="12"/>
  <c r="DI141" i="12" s="1"/>
  <c r="DW128" i="12"/>
  <c r="DR128" i="12" s="1"/>
  <c r="DS129" i="12" s="1"/>
  <c r="DC139" i="12"/>
  <c r="DB139" i="12" s="1"/>
  <c r="DA140" i="12" s="1"/>
  <c r="CX138" i="12"/>
  <c r="CY139" i="12" s="1"/>
  <c r="CX139" i="12" s="1"/>
  <c r="CY140" i="12" s="1"/>
  <c r="AZ147" i="12"/>
  <c r="BA148" i="12" s="1"/>
  <c r="CR129" i="12"/>
  <c r="CQ130" i="12" s="1"/>
  <c r="CI138" i="12"/>
  <c r="CD138" i="12" s="1"/>
  <c r="CE139" i="12" s="1"/>
  <c r="BE148" i="12"/>
  <c r="BD148" i="12" s="1"/>
  <c r="BC149" i="12" s="1"/>
  <c r="Q127" i="12"/>
  <c r="P127" i="12" s="1"/>
  <c r="O128" i="12" s="1"/>
  <c r="L126" i="12"/>
  <c r="M127" i="12" s="1"/>
  <c r="V147" i="12"/>
  <c r="W148" i="12" s="1"/>
  <c r="AJ131" i="12"/>
  <c r="AI132" i="12" s="1"/>
  <c r="BX131" i="12"/>
  <c r="BW132" i="12" s="1"/>
  <c r="BN145" i="12"/>
  <c r="BM146" i="12" s="1"/>
  <c r="AU118" i="12"/>
  <c r="AP118" i="12" s="1"/>
  <c r="AQ119" i="12" s="1"/>
  <c r="AA148" i="12"/>
  <c r="G129" i="12"/>
  <c r="B129" i="12" s="1"/>
  <c r="C130" i="12" s="1"/>
  <c r="B118" i="11"/>
  <c r="C119" i="11" s="1"/>
  <c r="G119" i="11"/>
  <c r="P136" i="11"/>
  <c r="O137" i="11" s="1"/>
  <c r="T146" i="9"/>
  <c r="U147" i="9" s="1"/>
  <c r="U140" i="10"/>
  <c r="V141" i="10" s="1"/>
  <c r="AJ140" i="10"/>
  <c r="AE140" i="10" s="1"/>
  <c r="AF141" i="10" s="1"/>
  <c r="Z141" i="10"/>
  <c r="Y141" i="10" s="1"/>
  <c r="X142" i="10" s="1"/>
  <c r="P145" i="10"/>
  <c r="K145" i="10" s="1"/>
  <c r="L146" i="10" s="1"/>
  <c r="F132" i="10"/>
  <c r="B132" i="10" s="1"/>
  <c r="C133" i="10" s="1"/>
  <c r="K127" i="9"/>
  <c r="L128" i="9" s="1"/>
  <c r="N127" i="9"/>
  <c r="M128" i="9" s="1"/>
  <c r="F181" i="9"/>
  <c r="B181" i="9" s="1"/>
  <c r="Y147" i="9"/>
  <c r="X147" i="9" s="1"/>
  <c r="W148" i="9" s="1"/>
  <c r="Q127" i="3"/>
  <c r="M127" i="3" s="1"/>
  <c r="N128" i="3" s="1"/>
  <c r="C108" i="3"/>
  <c r="D109" i="3" s="1"/>
  <c r="G109" i="3"/>
  <c r="F109" i="3" s="1"/>
  <c r="E110" i="3" s="1"/>
  <c r="AJ105" i="3"/>
  <c r="AI106" i="3" s="1"/>
  <c r="AK106" i="3" s="1"/>
  <c r="AG104" i="3"/>
  <c r="AH105" i="3" s="1"/>
  <c r="AG105" i="3" s="1"/>
  <c r="AH106" i="3" s="1"/>
  <c r="M99" i="6"/>
  <c r="N100" i="6" s="1"/>
  <c r="F101" i="6"/>
  <c r="E102" i="6" s="1"/>
  <c r="G102" i="6" s="1"/>
  <c r="P113" i="5"/>
  <c r="O114" i="5" s="1"/>
  <c r="F103" i="5"/>
  <c r="E104" i="5" s="1"/>
  <c r="BD103" i="3"/>
  <c r="BC104" i="3" s="1"/>
  <c r="BE104" i="3" s="1"/>
  <c r="W98" i="3"/>
  <c r="X99" i="3" s="1"/>
  <c r="Y99" i="3"/>
  <c r="AA99" i="3" s="1"/>
  <c r="DL142" i="12" l="1"/>
  <c r="DK143" i="12" s="1"/>
  <c r="DM142" i="12"/>
  <c r="DH141" i="12"/>
  <c r="DI142" i="12" s="1"/>
  <c r="DH142" i="12" s="1"/>
  <c r="DI143" i="12" s="1"/>
  <c r="L127" i="12"/>
  <c r="M128" i="12" s="1"/>
  <c r="DV128" i="12"/>
  <c r="DU129" i="12" s="1"/>
  <c r="DC140" i="12"/>
  <c r="DB140" i="12" s="1"/>
  <c r="DA141" i="12" s="1"/>
  <c r="CS130" i="12"/>
  <c r="CN130" i="12" s="1"/>
  <c r="CO131" i="12" s="1"/>
  <c r="CH138" i="12"/>
  <c r="CG139" i="12" s="1"/>
  <c r="BE149" i="12"/>
  <c r="BD149" i="12" s="1"/>
  <c r="BC150" i="12" s="1"/>
  <c r="AZ148" i="12"/>
  <c r="BA149" i="12" s="1"/>
  <c r="AZ149" i="12" s="1"/>
  <c r="BA150" i="12" s="1"/>
  <c r="Q128" i="12"/>
  <c r="P128" i="12" s="1"/>
  <c r="O129" i="12" s="1"/>
  <c r="V148" i="12"/>
  <c r="W149" i="12" s="1"/>
  <c r="AK132" i="12"/>
  <c r="AF132" i="12" s="1"/>
  <c r="AG133" i="12" s="1"/>
  <c r="BY132" i="12"/>
  <c r="BT132" i="12" s="1"/>
  <c r="BU133" i="12" s="1"/>
  <c r="BO146" i="12"/>
  <c r="BJ146" i="12" s="1"/>
  <c r="BK147" i="12" s="1"/>
  <c r="AT118" i="12"/>
  <c r="AS119" i="12" s="1"/>
  <c r="Z148" i="12"/>
  <c r="Y149" i="12" s="1"/>
  <c r="F129" i="12"/>
  <c r="E130" i="12" s="1"/>
  <c r="B119" i="11"/>
  <c r="C120" i="11" s="1"/>
  <c r="F119" i="11"/>
  <c r="E120" i="11" s="1"/>
  <c r="Q137" i="11"/>
  <c r="L137" i="11" s="1"/>
  <c r="M138" i="11" s="1"/>
  <c r="T147" i="9"/>
  <c r="U141" i="10"/>
  <c r="V142" i="10" s="1"/>
  <c r="AI140" i="10"/>
  <c r="AH141" i="10" s="1"/>
  <c r="Z142" i="10"/>
  <c r="Y142" i="10" s="1"/>
  <c r="X143" i="10" s="1"/>
  <c r="E132" i="10"/>
  <c r="D133" i="10" s="1"/>
  <c r="O145" i="10"/>
  <c r="N146" i="10" s="1"/>
  <c r="O128" i="9"/>
  <c r="K128" i="9" s="1"/>
  <c r="L129" i="9" s="1"/>
  <c r="U148" i="9"/>
  <c r="C182" i="9"/>
  <c r="E181" i="9"/>
  <c r="D182" i="9" s="1"/>
  <c r="Y148" i="9"/>
  <c r="X148" i="9" s="1"/>
  <c r="W149" i="9" s="1"/>
  <c r="P127" i="3"/>
  <c r="O128" i="3" s="1"/>
  <c r="C109" i="3"/>
  <c r="D110" i="3" s="1"/>
  <c r="G110" i="3"/>
  <c r="F110" i="3" s="1"/>
  <c r="E111" i="3" s="1"/>
  <c r="AG106" i="3"/>
  <c r="AH107" i="3" s="1"/>
  <c r="C102" i="6"/>
  <c r="D103" i="6" s="1"/>
  <c r="P99" i="6"/>
  <c r="O100" i="6" s="1"/>
  <c r="Q100" i="6" s="1"/>
  <c r="Q114" i="5"/>
  <c r="M114" i="5" s="1"/>
  <c r="N115" i="5" s="1"/>
  <c r="G104" i="5"/>
  <c r="C104" i="5" s="1"/>
  <c r="D105" i="5" s="1"/>
  <c r="BA104" i="3"/>
  <c r="BB105" i="3" s="1"/>
  <c r="Z99" i="3"/>
  <c r="DM143" i="12" l="1"/>
  <c r="DL143" i="12"/>
  <c r="DK144" i="12" s="1"/>
  <c r="DH143" i="12"/>
  <c r="DI144" i="12" s="1"/>
  <c r="DW129" i="12"/>
  <c r="DR129" i="12" s="1"/>
  <c r="DS130" i="12" s="1"/>
  <c r="CX140" i="12"/>
  <c r="CY141" i="12" s="1"/>
  <c r="DC141" i="12"/>
  <c r="DB141" i="12" s="1"/>
  <c r="DA142" i="12" s="1"/>
  <c r="CR130" i="12"/>
  <c r="CQ131" i="12" s="1"/>
  <c r="CI139" i="12"/>
  <c r="CD139" i="12" s="1"/>
  <c r="CE140" i="12" s="1"/>
  <c r="BE150" i="12"/>
  <c r="BD150" i="12" s="1"/>
  <c r="BC151" i="12" s="1"/>
  <c r="L128" i="12"/>
  <c r="M129" i="12" s="1"/>
  <c r="Q129" i="12"/>
  <c r="P129" i="12" s="1"/>
  <c r="O130" i="12" s="1"/>
  <c r="AJ132" i="12"/>
  <c r="AI133" i="12" s="1"/>
  <c r="BX132" i="12"/>
  <c r="BW133" i="12" s="1"/>
  <c r="BN146" i="12"/>
  <c r="BM147" i="12" s="1"/>
  <c r="AU119" i="12"/>
  <c r="AP119" i="12" s="1"/>
  <c r="AQ120" i="12" s="1"/>
  <c r="AA149" i="12"/>
  <c r="V149" i="12" s="1"/>
  <c r="W150" i="12" s="1"/>
  <c r="G130" i="12"/>
  <c r="B130" i="12" s="1"/>
  <c r="C131" i="12" s="1"/>
  <c r="P137" i="11"/>
  <c r="O138" i="11" s="1"/>
  <c r="G120" i="11"/>
  <c r="T148" i="9"/>
  <c r="U149" i="9" s="1"/>
  <c r="U142" i="10"/>
  <c r="V143" i="10" s="1"/>
  <c r="AJ141" i="10"/>
  <c r="AE141" i="10" s="1"/>
  <c r="AF142" i="10" s="1"/>
  <c r="Z143" i="10"/>
  <c r="Y143" i="10" s="1"/>
  <c r="X144" i="10" s="1"/>
  <c r="P146" i="10"/>
  <c r="K146" i="10" s="1"/>
  <c r="L147" i="10" s="1"/>
  <c r="F133" i="10"/>
  <c r="B133" i="10" s="1"/>
  <c r="C134" i="10" s="1"/>
  <c r="N128" i="9"/>
  <c r="M129" i="9" s="1"/>
  <c r="O129" i="9" s="1"/>
  <c r="K129" i="9" s="1"/>
  <c r="L130" i="9" s="1"/>
  <c r="F182" i="9"/>
  <c r="B182" i="9" s="1"/>
  <c r="Y149" i="9"/>
  <c r="X149" i="9" s="1"/>
  <c r="W150" i="9" s="1"/>
  <c r="C110" i="3"/>
  <c r="Q128" i="3"/>
  <c r="M128" i="3" s="1"/>
  <c r="N129" i="3" s="1"/>
  <c r="G111" i="3"/>
  <c r="F111" i="3" s="1"/>
  <c r="E112" i="3" s="1"/>
  <c r="D111" i="3"/>
  <c r="AJ106" i="3"/>
  <c r="AI107" i="3" s="1"/>
  <c r="AK107" i="3" s="1"/>
  <c r="M100" i="6"/>
  <c r="N101" i="6" s="1"/>
  <c r="F102" i="6"/>
  <c r="E103" i="6" s="1"/>
  <c r="G103" i="6" s="1"/>
  <c r="P114" i="5"/>
  <c r="O115" i="5" s="1"/>
  <c r="F104" i="5"/>
  <c r="E105" i="5" s="1"/>
  <c r="BD104" i="3"/>
  <c r="BC105" i="3" s="1"/>
  <c r="BE105" i="3" s="1"/>
  <c r="W99" i="3"/>
  <c r="X100" i="3" s="1"/>
  <c r="Y100" i="3"/>
  <c r="AA100" i="3" s="1"/>
  <c r="DM144" i="12" l="1"/>
  <c r="DH144" i="12" s="1"/>
  <c r="DI145" i="12" s="1"/>
  <c r="DL144" i="12"/>
  <c r="DK145" i="12" s="1"/>
  <c r="DV129" i="12"/>
  <c r="DU130" i="12" s="1"/>
  <c r="DC142" i="12"/>
  <c r="DB142" i="12" s="1"/>
  <c r="DA143" i="12" s="1"/>
  <c r="CX141" i="12"/>
  <c r="CY142" i="12" s="1"/>
  <c r="CX142" i="12" s="1"/>
  <c r="CY143" i="12" s="1"/>
  <c r="L129" i="12"/>
  <c r="M130" i="12" s="1"/>
  <c r="AZ150" i="12"/>
  <c r="BA151" i="12" s="1"/>
  <c r="CS131" i="12"/>
  <c r="CN131" i="12" s="1"/>
  <c r="CO132" i="12" s="1"/>
  <c r="CH139" i="12"/>
  <c r="CG140" i="12" s="1"/>
  <c r="BE151" i="12"/>
  <c r="BD151" i="12" s="1"/>
  <c r="BC152" i="12" s="1"/>
  <c r="Q130" i="12"/>
  <c r="Z149" i="12"/>
  <c r="Y150" i="12" s="1"/>
  <c r="AA150" i="12" s="1"/>
  <c r="Z150" i="12" s="1"/>
  <c r="Y151" i="12" s="1"/>
  <c r="AK133" i="12"/>
  <c r="AF133" i="12" s="1"/>
  <c r="AG134" i="12" s="1"/>
  <c r="BY133" i="12"/>
  <c r="BT133" i="12" s="1"/>
  <c r="BU134" i="12" s="1"/>
  <c r="BO147" i="12"/>
  <c r="BJ147" i="12" s="1"/>
  <c r="BK148" i="12" s="1"/>
  <c r="AT119" i="12"/>
  <c r="AS120" i="12" s="1"/>
  <c r="F130" i="12"/>
  <c r="E131" i="12" s="1"/>
  <c r="B120" i="11"/>
  <c r="C121" i="11" s="1"/>
  <c r="F120" i="11"/>
  <c r="E121" i="11" s="1"/>
  <c r="Q138" i="11"/>
  <c r="L138" i="11" s="1"/>
  <c r="M139" i="11" s="1"/>
  <c r="T149" i="9"/>
  <c r="U150" i="9" s="1"/>
  <c r="U143" i="10"/>
  <c r="V144" i="10" s="1"/>
  <c r="AI141" i="10"/>
  <c r="AH142" i="10" s="1"/>
  <c r="Z144" i="10"/>
  <c r="Y144" i="10" s="1"/>
  <c r="X145" i="10" s="1"/>
  <c r="E133" i="10"/>
  <c r="D134" i="10" s="1"/>
  <c r="O146" i="10"/>
  <c r="N147" i="10" s="1"/>
  <c r="N129" i="9"/>
  <c r="M130" i="9" s="1"/>
  <c r="O130" i="9" s="1"/>
  <c r="K130" i="9" s="1"/>
  <c r="L131" i="9" s="1"/>
  <c r="E182" i="9"/>
  <c r="D183" i="9" s="1"/>
  <c r="F183" i="9" s="1"/>
  <c r="E183" i="9" s="1"/>
  <c r="D184" i="9" s="1"/>
  <c r="C183" i="9"/>
  <c r="Y150" i="9"/>
  <c r="X150" i="9" s="1"/>
  <c r="W151" i="9" s="1"/>
  <c r="P128" i="3"/>
  <c r="O129" i="3" s="1"/>
  <c r="C111" i="3"/>
  <c r="D112" i="3" s="1"/>
  <c r="G112" i="3"/>
  <c r="F112" i="3" s="1"/>
  <c r="E113" i="3" s="1"/>
  <c r="AG107" i="3"/>
  <c r="AH108" i="3" s="1"/>
  <c r="C103" i="6"/>
  <c r="D104" i="6" s="1"/>
  <c r="P100" i="6"/>
  <c r="O101" i="6" s="1"/>
  <c r="Q101" i="6" s="1"/>
  <c r="Q115" i="5"/>
  <c r="M115" i="5" s="1"/>
  <c r="N116" i="5" s="1"/>
  <c r="G105" i="5"/>
  <c r="C105" i="5" s="1"/>
  <c r="D106" i="5" s="1"/>
  <c r="BA105" i="3"/>
  <c r="BB106" i="3" s="1"/>
  <c r="Z100" i="3"/>
  <c r="DM145" i="12" l="1"/>
  <c r="DH145" i="12" s="1"/>
  <c r="DI146" i="12" s="1"/>
  <c r="DW130" i="12"/>
  <c r="DR130" i="12" s="1"/>
  <c r="DS131" i="12" s="1"/>
  <c r="DC143" i="12"/>
  <c r="DB143" i="12" s="1"/>
  <c r="DA144" i="12" s="1"/>
  <c r="L130" i="12"/>
  <c r="M131" i="12" s="1"/>
  <c r="AZ151" i="12"/>
  <c r="BA152" i="12" s="1"/>
  <c r="CR131" i="12"/>
  <c r="CQ132" i="12" s="1"/>
  <c r="CI140" i="12"/>
  <c r="CD140" i="12" s="1"/>
  <c r="CE141" i="12" s="1"/>
  <c r="BE152" i="12"/>
  <c r="BD152" i="12" s="1"/>
  <c r="BC153" i="12" s="1"/>
  <c r="P130" i="12"/>
  <c r="O131" i="12" s="1"/>
  <c r="BX133" i="12"/>
  <c r="BW134" i="12" s="1"/>
  <c r="BY134" i="12" s="1"/>
  <c r="BX134" i="12" s="1"/>
  <c r="BW135" i="12" s="1"/>
  <c r="AJ133" i="12"/>
  <c r="AI134" i="12" s="1"/>
  <c r="BN147" i="12"/>
  <c r="BM148" i="12" s="1"/>
  <c r="AU120" i="12"/>
  <c r="AP120" i="12" s="1"/>
  <c r="AQ121" i="12" s="1"/>
  <c r="AA151" i="12"/>
  <c r="Z151" i="12" s="1"/>
  <c r="Y152" i="12" s="1"/>
  <c r="V150" i="12"/>
  <c r="W151" i="12" s="1"/>
  <c r="G131" i="12"/>
  <c r="B131" i="12" s="1"/>
  <c r="C132" i="12" s="1"/>
  <c r="P138" i="11"/>
  <c r="O139" i="11" s="1"/>
  <c r="G121" i="11"/>
  <c r="T150" i="9"/>
  <c r="U151" i="9" s="1"/>
  <c r="U144" i="10"/>
  <c r="V145" i="10" s="1"/>
  <c r="AJ142" i="10"/>
  <c r="AE142" i="10" s="1"/>
  <c r="AF143" i="10" s="1"/>
  <c r="Z145" i="10"/>
  <c r="Y145" i="10" s="1"/>
  <c r="X146" i="10" s="1"/>
  <c r="P147" i="10"/>
  <c r="K147" i="10" s="1"/>
  <c r="L148" i="10" s="1"/>
  <c r="F134" i="10"/>
  <c r="B134" i="10" s="1"/>
  <c r="C135" i="10" s="1"/>
  <c r="N130" i="9"/>
  <c r="M131" i="9" s="1"/>
  <c r="B183" i="9"/>
  <c r="C184" i="9" s="1"/>
  <c r="F184" i="9"/>
  <c r="Y151" i="9"/>
  <c r="X151" i="9" s="1"/>
  <c r="W152" i="9" s="1"/>
  <c r="C112" i="3"/>
  <c r="D113" i="3" s="1"/>
  <c r="Q129" i="3"/>
  <c r="M129" i="3" s="1"/>
  <c r="N130" i="3" s="1"/>
  <c r="G113" i="3"/>
  <c r="F113" i="3" s="1"/>
  <c r="E114" i="3" s="1"/>
  <c r="AJ107" i="3"/>
  <c r="AI108" i="3" s="1"/>
  <c r="AK108" i="3" s="1"/>
  <c r="M101" i="6"/>
  <c r="N102" i="6" s="1"/>
  <c r="F103" i="6"/>
  <c r="E104" i="6" s="1"/>
  <c r="G104" i="6" s="1"/>
  <c r="P115" i="5"/>
  <c r="O116" i="5" s="1"/>
  <c r="F105" i="5"/>
  <c r="E106" i="5" s="1"/>
  <c r="BD105" i="3"/>
  <c r="BC106" i="3" s="1"/>
  <c r="BE106" i="3" s="1"/>
  <c r="W100" i="3"/>
  <c r="X101" i="3" s="1"/>
  <c r="Y101" i="3"/>
  <c r="AA101" i="3" s="1"/>
  <c r="DL145" i="12" l="1"/>
  <c r="DK146" i="12" s="1"/>
  <c r="DV130" i="12"/>
  <c r="DU131" i="12" s="1"/>
  <c r="V151" i="12"/>
  <c r="W152" i="12" s="1"/>
  <c r="CX143" i="12"/>
  <c r="CY144" i="12" s="1"/>
  <c r="DC144" i="12"/>
  <c r="DB144" i="12" s="1"/>
  <c r="DA145" i="12" s="1"/>
  <c r="CS132" i="12"/>
  <c r="CN132" i="12" s="1"/>
  <c r="CO133" i="12" s="1"/>
  <c r="CH140" i="12"/>
  <c r="CG141" i="12" s="1"/>
  <c r="CI141" i="12" s="1"/>
  <c r="CD141" i="12" s="1"/>
  <c r="CE142" i="12" s="1"/>
  <c r="BE153" i="12"/>
  <c r="BD153" i="12" s="1"/>
  <c r="BC154" i="12" s="1"/>
  <c r="AZ152" i="12"/>
  <c r="BA153" i="12" s="1"/>
  <c r="AZ153" i="12" s="1"/>
  <c r="BA154" i="12" s="1"/>
  <c r="Q131" i="12"/>
  <c r="L131" i="12" s="1"/>
  <c r="M132" i="12" s="1"/>
  <c r="BT134" i="12"/>
  <c r="BU135" i="12" s="1"/>
  <c r="AK134" i="12"/>
  <c r="AF134" i="12" s="1"/>
  <c r="AG135" i="12" s="1"/>
  <c r="BY135" i="12"/>
  <c r="BX135" i="12" s="1"/>
  <c r="BW136" i="12" s="1"/>
  <c r="BO148" i="12"/>
  <c r="BJ148" i="12" s="1"/>
  <c r="BK149" i="12" s="1"/>
  <c r="AT120" i="12"/>
  <c r="AS121" i="12" s="1"/>
  <c r="AA152" i="12"/>
  <c r="Z152" i="12" s="1"/>
  <c r="Y153" i="12" s="1"/>
  <c r="F131" i="12"/>
  <c r="E132" i="12" s="1"/>
  <c r="B121" i="11"/>
  <c r="C122" i="11" s="1"/>
  <c r="F121" i="11"/>
  <c r="E122" i="11" s="1"/>
  <c r="Q139" i="11"/>
  <c r="L139" i="11" s="1"/>
  <c r="M140" i="11" s="1"/>
  <c r="T151" i="9"/>
  <c r="U152" i="9" s="1"/>
  <c r="U145" i="10"/>
  <c r="V146" i="10" s="1"/>
  <c r="AI142" i="10"/>
  <c r="AH143" i="10" s="1"/>
  <c r="Z146" i="10"/>
  <c r="Y146" i="10" s="1"/>
  <c r="X147" i="10" s="1"/>
  <c r="E134" i="10"/>
  <c r="D135" i="10" s="1"/>
  <c r="O147" i="10"/>
  <c r="N148" i="10" s="1"/>
  <c r="O131" i="9"/>
  <c r="K131" i="9" s="1"/>
  <c r="L132" i="9" s="1"/>
  <c r="B184" i="9"/>
  <c r="C185" i="9" s="1"/>
  <c r="E184" i="9"/>
  <c r="D185" i="9" s="1"/>
  <c r="Y152" i="9"/>
  <c r="X152" i="9" s="1"/>
  <c r="W153" i="9" s="1"/>
  <c r="P129" i="3"/>
  <c r="O130" i="3" s="1"/>
  <c r="C113" i="3"/>
  <c r="D114" i="3" s="1"/>
  <c r="G114" i="3"/>
  <c r="F114" i="3" s="1"/>
  <c r="E115" i="3" s="1"/>
  <c r="AG108" i="3"/>
  <c r="AH109" i="3" s="1"/>
  <c r="C104" i="6"/>
  <c r="D105" i="6" s="1"/>
  <c r="P101" i="6"/>
  <c r="O102" i="6" s="1"/>
  <c r="Q102" i="6" s="1"/>
  <c r="Q116" i="5"/>
  <c r="M116" i="5" s="1"/>
  <c r="N117" i="5" s="1"/>
  <c r="G106" i="5"/>
  <c r="C106" i="5" s="1"/>
  <c r="D107" i="5" s="1"/>
  <c r="BA106" i="3"/>
  <c r="BB107" i="3" s="1"/>
  <c r="Z101" i="3"/>
  <c r="DM146" i="12" l="1"/>
  <c r="DH146" i="12" s="1"/>
  <c r="DI147" i="12" s="1"/>
  <c r="DW131" i="12"/>
  <c r="DR131" i="12" s="1"/>
  <c r="DS132" i="12" s="1"/>
  <c r="DC145" i="12"/>
  <c r="DB145" i="12" s="1"/>
  <c r="DA146" i="12" s="1"/>
  <c r="CX144" i="12"/>
  <c r="CY145" i="12" s="1"/>
  <c r="CR132" i="12"/>
  <c r="CQ133" i="12" s="1"/>
  <c r="CH141" i="12"/>
  <c r="CG142" i="12" s="1"/>
  <c r="BE154" i="12"/>
  <c r="BD154" i="12" s="1"/>
  <c r="BC155" i="12" s="1"/>
  <c r="P131" i="12"/>
  <c r="O132" i="12" s="1"/>
  <c r="BN148" i="12"/>
  <c r="BM149" i="12" s="1"/>
  <c r="BO149" i="12" s="1"/>
  <c r="BJ149" i="12" s="1"/>
  <c r="BK150" i="12" s="1"/>
  <c r="AJ134" i="12"/>
  <c r="AI135" i="12" s="1"/>
  <c r="AK135" i="12" s="1"/>
  <c r="AJ135" i="12" s="1"/>
  <c r="AI136" i="12" s="1"/>
  <c r="BY136" i="12"/>
  <c r="BX136" i="12" s="1"/>
  <c r="BW137" i="12" s="1"/>
  <c r="BT135" i="12"/>
  <c r="BU136" i="12" s="1"/>
  <c r="AU121" i="12"/>
  <c r="AP121" i="12" s="1"/>
  <c r="AQ122" i="12" s="1"/>
  <c r="AA153" i="12"/>
  <c r="Z153" i="12" s="1"/>
  <c r="Y154" i="12" s="1"/>
  <c r="V152" i="12"/>
  <c r="W153" i="12" s="1"/>
  <c r="G132" i="12"/>
  <c r="B132" i="12" s="1"/>
  <c r="C133" i="12" s="1"/>
  <c r="P139" i="11"/>
  <c r="O140" i="11" s="1"/>
  <c r="G122" i="11"/>
  <c r="T152" i="9"/>
  <c r="U153" i="9" s="1"/>
  <c r="U146" i="10"/>
  <c r="V147" i="10" s="1"/>
  <c r="AJ143" i="10"/>
  <c r="AE143" i="10" s="1"/>
  <c r="AF144" i="10" s="1"/>
  <c r="Z147" i="10"/>
  <c r="Y147" i="10" s="1"/>
  <c r="X148" i="10" s="1"/>
  <c r="P148" i="10"/>
  <c r="K148" i="10" s="1"/>
  <c r="L149" i="10" s="1"/>
  <c r="F135" i="10"/>
  <c r="B135" i="10" s="1"/>
  <c r="C136" i="10" s="1"/>
  <c r="N131" i="9"/>
  <c r="M132" i="9" s="1"/>
  <c r="F185" i="9"/>
  <c r="E185" i="9" s="1"/>
  <c r="D186" i="9" s="1"/>
  <c r="Y153" i="9"/>
  <c r="X153" i="9" s="1"/>
  <c r="W154" i="9" s="1"/>
  <c r="Q130" i="3"/>
  <c r="M130" i="3" s="1"/>
  <c r="N131" i="3" s="1"/>
  <c r="G115" i="3"/>
  <c r="F115" i="3" s="1"/>
  <c r="E116" i="3" s="1"/>
  <c r="C114" i="3"/>
  <c r="D115" i="3" s="1"/>
  <c r="C115" i="3" s="1"/>
  <c r="D116" i="3" s="1"/>
  <c r="AJ108" i="3"/>
  <c r="AI109" i="3" s="1"/>
  <c r="AK109" i="3" s="1"/>
  <c r="M102" i="6"/>
  <c r="N103" i="6" s="1"/>
  <c r="F104" i="6"/>
  <c r="E105" i="6" s="1"/>
  <c r="G105" i="6" s="1"/>
  <c r="P116" i="5"/>
  <c r="O117" i="5" s="1"/>
  <c r="F106" i="5"/>
  <c r="E107" i="5" s="1"/>
  <c r="BD106" i="3"/>
  <c r="BC107" i="3" s="1"/>
  <c r="BE107" i="3" s="1"/>
  <c r="W101" i="3"/>
  <c r="X102" i="3" s="1"/>
  <c r="Y102" i="3"/>
  <c r="AA102" i="3" s="1"/>
  <c r="DL146" i="12" l="1"/>
  <c r="DK147" i="12" s="1"/>
  <c r="AZ154" i="12"/>
  <c r="BA155" i="12" s="1"/>
  <c r="CX145" i="12"/>
  <c r="CY146" i="12" s="1"/>
  <c r="DV131" i="12"/>
  <c r="DU132" i="12" s="1"/>
  <c r="DC146" i="12"/>
  <c r="DB146" i="12" s="1"/>
  <c r="DA147" i="12" s="1"/>
  <c r="CS133" i="12"/>
  <c r="CN133" i="12" s="1"/>
  <c r="CO134" i="12" s="1"/>
  <c r="CI142" i="12"/>
  <c r="CD142" i="12" s="1"/>
  <c r="CE143" i="12" s="1"/>
  <c r="BE155" i="12"/>
  <c r="BD155" i="12" s="1"/>
  <c r="BC156" i="12" s="1"/>
  <c r="Q132" i="12"/>
  <c r="L132" i="12" s="1"/>
  <c r="M133" i="12" s="1"/>
  <c r="BT136" i="12"/>
  <c r="BU137" i="12" s="1"/>
  <c r="V153" i="12"/>
  <c r="W154" i="12" s="1"/>
  <c r="BN149" i="12"/>
  <c r="BM150" i="12" s="1"/>
  <c r="BO150" i="12" s="1"/>
  <c r="BN150" i="12" s="1"/>
  <c r="BM151" i="12" s="1"/>
  <c r="AF135" i="12"/>
  <c r="AG136" i="12" s="1"/>
  <c r="AK136" i="12"/>
  <c r="AJ136" i="12" s="1"/>
  <c r="AI137" i="12" s="1"/>
  <c r="BY137" i="12"/>
  <c r="BX137" i="12" s="1"/>
  <c r="BW138" i="12" s="1"/>
  <c r="AT121" i="12"/>
  <c r="AS122" i="12" s="1"/>
  <c r="AA154" i="12"/>
  <c r="Z154" i="12" s="1"/>
  <c r="Y155" i="12" s="1"/>
  <c r="F132" i="12"/>
  <c r="E133" i="12" s="1"/>
  <c r="F122" i="11"/>
  <c r="E123" i="11" s="1"/>
  <c r="G123" i="11" s="1"/>
  <c r="F123" i="11" s="1"/>
  <c r="E124" i="11" s="1"/>
  <c r="B122" i="11"/>
  <c r="C123" i="11" s="1"/>
  <c r="Q140" i="11"/>
  <c r="L140" i="11" s="1"/>
  <c r="M141" i="11" s="1"/>
  <c r="T153" i="9"/>
  <c r="U154" i="9" s="1"/>
  <c r="U147" i="10"/>
  <c r="V148" i="10" s="1"/>
  <c r="AI143" i="10"/>
  <c r="AH144" i="10" s="1"/>
  <c r="Z148" i="10"/>
  <c r="Y148" i="10" s="1"/>
  <c r="X149" i="10" s="1"/>
  <c r="E135" i="10"/>
  <c r="D136" i="10" s="1"/>
  <c r="O148" i="10"/>
  <c r="N149" i="10" s="1"/>
  <c r="O132" i="9"/>
  <c r="K132" i="9" s="1"/>
  <c r="L133" i="9" s="1"/>
  <c r="B185" i="9"/>
  <c r="C186" i="9" s="1"/>
  <c r="F186" i="9"/>
  <c r="E186" i="9" s="1"/>
  <c r="D187" i="9" s="1"/>
  <c r="Y154" i="9"/>
  <c r="X154" i="9" s="1"/>
  <c r="W155" i="9" s="1"/>
  <c r="P130" i="3"/>
  <c r="O131" i="3" s="1"/>
  <c r="G116" i="3"/>
  <c r="F116" i="3" s="1"/>
  <c r="E117" i="3" s="1"/>
  <c r="AG109" i="3"/>
  <c r="AH110" i="3" s="1"/>
  <c r="C105" i="6"/>
  <c r="D106" i="6" s="1"/>
  <c r="P102" i="6"/>
  <c r="O103" i="6" s="1"/>
  <c r="Q103" i="6" s="1"/>
  <c r="Q117" i="5"/>
  <c r="M117" i="5" s="1"/>
  <c r="N118" i="5" s="1"/>
  <c r="G107" i="5"/>
  <c r="C107" i="5" s="1"/>
  <c r="D108" i="5" s="1"/>
  <c r="BA107" i="3"/>
  <c r="BB108" i="3" s="1"/>
  <c r="Z102" i="3"/>
  <c r="Y103" i="3" s="1"/>
  <c r="AA103" i="3" s="1"/>
  <c r="DM147" i="12" l="1"/>
  <c r="DH147" i="12" s="1"/>
  <c r="DI148" i="12" s="1"/>
  <c r="DL147" i="12"/>
  <c r="DK148" i="12" s="1"/>
  <c r="DW132" i="12"/>
  <c r="DR132" i="12" s="1"/>
  <c r="DS133" i="12" s="1"/>
  <c r="DC147" i="12"/>
  <c r="DB147" i="12" s="1"/>
  <c r="DA148" i="12" s="1"/>
  <c r="CX146" i="12"/>
  <c r="CY147" i="12" s="1"/>
  <c r="AZ155" i="12"/>
  <c r="BA156" i="12" s="1"/>
  <c r="CR133" i="12"/>
  <c r="CQ134" i="12" s="1"/>
  <c r="CH142" i="12"/>
  <c r="CG143" i="12" s="1"/>
  <c r="BE156" i="12"/>
  <c r="BD156" i="12" s="1"/>
  <c r="BC157" i="12" s="1"/>
  <c r="P132" i="12"/>
  <c r="O133" i="12" s="1"/>
  <c r="BT137" i="12"/>
  <c r="BU138" i="12" s="1"/>
  <c r="AK137" i="12"/>
  <c r="AJ137" i="12" s="1"/>
  <c r="AI138" i="12" s="1"/>
  <c r="AF136" i="12"/>
  <c r="AG137" i="12" s="1"/>
  <c r="BY138" i="12"/>
  <c r="BX138" i="12" s="1"/>
  <c r="BW139" i="12" s="1"/>
  <c r="BO151" i="12"/>
  <c r="BN151" i="12" s="1"/>
  <c r="BM152" i="12" s="1"/>
  <c r="BJ150" i="12"/>
  <c r="BK151" i="12" s="1"/>
  <c r="BJ151" i="12" s="1"/>
  <c r="BK152" i="12" s="1"/>
  <c r="AU122" i="12"/>
  <c r="AP122" i="12" s="1"/>
  <c r="AQ123" i="12" s="1"/>
  <c r="AA155" i="12"/>
  <c r="Z155" i="12" s="1"/>
  <c r="Y156" i="12" s="1"/>
  <c r="V154" i="12"/>
  <c r="W155" i="12" s="1"/>
  <c r="G133" i="12"/>
  <c r="B133" i="12" s="1"/>
  <c r="C134" i="12" s="1"/>
  <c r="B123" i="11"/>
  <c r="C124" i="11" s="1"/>
  <c r="G124" i="11"/>
  <c r="F124" i="11" s="1"/>
  <c r="E125" i="11" s="1"/>
  <c r="P140" i="11"/>
  <c r="O141" i="11" s="1"/>
  <c r="T154" i="9"/>
  <c r="U148" i="10"/>
  <c r="V149" i="10" s="1"/>
  <c r="AJ144" i="10"/>
  <c r="AE144" i="10" s="1"/>
  <c r="AF145" i="10" s="1"/>
  <c r="Z149" i="10"/>
  <c r="Y149" i="10" s="1"/>
  <c r="X150" i="10" s="1"/>
  <c r="P149" i="10"/>
  <c r="K149" i="10" s="1"/>
  <c r="L150" i="10" s="1"/>
  <c r="F136" i="10"/>
  <c r="B136" i="10" s="1"/>
  <c r="C137" i="10" s="1"/>
  <c r="N132" i="9"/>
  <c r="M133" i="9" s="1"/>
  <c r="B186" i="9"/>
  <c r="C187" i="9" s="1"/>
  <c r="F187" i="9"/>
  <c r="E187" i="9" s="1"/>
  <c r="D188" i="9" s="1"/>
  <c r="Y155" i="9"/>
  <c r="X155" i="9" s="1"/>
  <c r="W156" i="9" s="1"/>
  <c r="U155" i="9"/>
  <c r="Q131" i="3"/>
  <c r="M131" i="3" s="1"/>
  <c r="N132" i="3" s="1"/>
  <c r="G117" i="3"/>
  <c r="F117" i="3" s="1"/>
  <c r="E118" i="3" s="1"/>
  <c r="C116" i="3"/>
  <c r="D117" i="3" s="1"/>
  <c r="AJ109" i="3"/>
  <c r="AI110" i="3" s="1"/>
  <c r="AK110" i="3" s="1"/>
  <c r="F105" i="6"/>
  <c r="E106" i="6" s="1"/>
  <c r="G106" i="6" s="1"/>
  <c r="F106" i="6" s="1"/>
  <c r="E107" i="6" s="1"/>
  <c r="G107" i="6" s="1"/>
  <c r="M103" i="6"/>
  <c r="N104" i="6" s="1"/>
  <c r="P117" i="5"/>
  <c r="O118" i="5" s="1"/>
  <c r="F107" i="5"/>
  <c r="E108" i="5" s="1"/>
  <c r="BD107" i="3"/>
  <c r="BC108" i="3" s="1"/>
  <c r="BE108" i="3" s="1"/>
  <c r="W102" i="3"/>
  <c r="X103" i="3" s="1"/>
  <c r="Z103" i="3"/>
  <c r="DM148" i="12" l="1"/>
  <c r="DL148" i="12" s="1"/>
  <c r="DK149" i="12" s="1"/>
  <c r="DH148" i="12"/>
  <c r="DI149" i="12" s="1"/>
  <c r="CX147" i="12"/>
  <c r="CY148" i="12" s="1"/>
  <c r="DV132" i="12"/>
  <c r="DU133" i="12" s="1"/>
  <c r="DC148" i="12"/>
  <c r="DB148" i="12" s="1"/>
  <c r="DA149" i="12" s="1"/>
  <c r="AZ156" i="12"/>
  <c r="BA157" i="12" s="1"/>
  <c r="AF137" i="12"/>
  <c r="AG138" i="12" s="1"/>
  <c r="CS134" i="12"/>
  <c r="CN134" i="12" s="1"/>
  <c r="CO135" i="12" s="1"/>
  <c r="CI143" i="12"/>
  <c r="CD143" i="12" s="1"/>
  <c r="CE144" i="12" s="1"/>
  <c r="BE157" i="12"/>
  <c r="BD157" i="12" s="1"/>
  <c r="BC158" i="12" s="1"/>
  <c r="Q133" i="12"/>
  <c r="L133" i="12" s="1"/>
  <c r="M134" i="12" s="1"/>
  <c r="V155" i="12"/>
  <c r="W156" i="12" s="1"/>
  <c r="AK138" i="12"/>
  <c r="AJ138" i="12" s="1"/>
  <c r="AI139" i="12" s="1"/>
  <c r="BY139" i="12"/>
  <c r="BX139" i="12" s="1"/>
  <c r="BW140" i="12" s="1"/>
  <c r="BT138" i="12"/>
  <c r="BU139" i="12" s="1"/>
  <c r="BO152" i="12"/>
  <c r="BN152" i="12" s="1"/>
  <c r="BM153" i="12" s="1"/>
  <c r="AT122" i="12"/>
  <c r="AS123" i="12" s="1"/>
  <c r="AA156" i="12"/>
  <c r="Z156" i="12" s="1"/>
  <c r="Y157" i="12" s="1"/>
  <c r="F133" i="12"/>
  <c r="E134" i="12" s="1"/>
  <c r="B124" i="11"/>
  <c r="C125" i="11" s="1"/>
  <c r="Q141" i="11"/>
  <c r="L141" i="11" s="1"/>
  <c r="M142" i="11" s="1"/>
  <c r="G125" i="11"/>
  <c r="F125" i="11" s="1"/>
  <c r="E126" i="11" s="1"/>
  <c r="T155" i="9"/>
  <c r="U149" i="10"/>
  <c r="V150" i="10" s="1"/>
  <c r="AI144" i="10"/>
  <c r="AH145" i="10" s="1"/>
  <c r="Z150" i="10"/>
  <c r="Y150" i="10" s="1"/>
  <c r="X151" i="10" s="1"/>
  <c r="E136" i="10"/>
  <c r="D137" i="10" s="1"/>
  <c r="O149" i="10"/>
  <c r="N150" i="10" s="1"/>
  <c r="B187" i="9"/>
  <c r="C188" i="9" s="1"/>
  <c r="O133" i="9"/>
  <c r="K133" i="9" s="1"/>
  <c r="L134" i="9" s="1"/>
  <c r="U156" i="9"/>
  <c r="F188" i="9"/>
  <c r="E188" i="9" s="1"/>
  <c r="D189" i="9" s="1"/>
  <c r="Y156" i="9"/>
  <c r="X156" i="9" s="1"/>
  <c r="W157" i="9" s="1"/>
  <c r="C117" i="3"/>
  <c r="D118" i="3" s="1"/>
  <c r="P131" i="3"/>
  <c r="O132" i="3" s="1"/>
  <c r="G118" i="3"/>
  <c r="F118" i="3" s="1"/>
  <c r="E119" i="3" s="1"/>
  <c r="AG110" i="3"/>
  <c r="AH111" i="3" s="1"/>
  <c r="F107" i="6"/>
  <c r="E108" i="6" s="1"/>
  <c r="G108" i="6" s="1"/>
  <c r="C106" i="6"/>
  <c r="D107" i="6" s="1"/>
  <c r="P103" i="6"/>
  <c r="O104" i="6" s="1"/>
  <c r="Q104" i="6" s="1"/>
  <c r="Q118" i="5"/>
  <c r="M118" i="5" s="1"/>
  <c r="N119" i="5" s="1"/>
  <c r="G108" i="5"/>
  <c r="C108" i="5" s="1"/>
  <c r="D109" i="5" s="1"/>
  <c r="BA108" i="3"/>
  <c r="BB109" i="3" s="1"/>
  <c r="W103" i="3"/>
  <c r="X104" i="3" s="1"/>
  <c r="Y104" i="3"/>
  <c r="AA104" i="3" s="1"/>
  <c r="DM149" i="12" l="1"/>
  <c r="DL149" i="12" s="1"/>
  <c r="DK150" i="12" s="1"/>
  <c r="DW133" i="12"/>
  <c r="DR133" i="12" s="1"/>
  <c r="DS134" i="12" s="1"/>
  <c r="BT139" i="12"/>
  <c r="BU140" i="12" s="1"/>
  <c r="DC149" i="12"/>
  <c r="DB149" i="12" s="1"/>
  <c r="DA150" i="12" s="1"/>
  <c r="CX148" i="12"/>
  <c r="CY149" i="12" s="1"/>
  <c r="AZ157" i="12"/>
  <c r="BA158" i="12" s="1"/>
  <c r="CR134" i="12"/>
  <c r="CQ135" i="12" s="1"/>
  <c r="CH143" i="12"/>
  <c r="CG144" i="12" s="1"/>
  <c r="BE158" i="12"/>
  <c r="BD158" i="12" s="1"/>
  <c r="BC159" i="12" s="1"/>
  <c r="P133" i="12"/>
  <c r="O134" i="12" s="1"/>
  <c r="AF138" i="12"/>
  <c r="AG139" i="12" s="1"/>
  <c r="AK139" i="12"/>
  <c r="AJ139" i="12" s="1"/>
  <c r="AI140" i="12" s="1"/>
  <c r="BY140" i="12"/>
  <c r="BX140" i="12" s="1"/>
  <c r="BW141" i="12" s="1"/>
  <c r="BO153" i="12"/>
  <c r="BN153" i="12" s="1"/>
  <c r="BM154" i="12" s="1"/>
  <c r="BJ152" i="12"/>
  <c r="BK153" i="12" s="1"/>
  <c r="AU123" i="12"/>
  <c r="AP123" i="12" s="1"/>
  <c r="AQ124" i="12" s="1"/>
  <c r="AA157" i="12"/>
  <c r="Z157" i="12" s="1"/>
  <c r="Y158" i="12" s="1"/>
  <c r="V156" i="12"/>
  <c r="W157" i="12" s="1"/>
  <c r="G134" i="12"/>
  <c r="B134" i="12" s="1"/>
  <c r="C135" i="12" s="1"/>
  <c r="B125" i="11"/>
  <c r="C126" i="11" s="1"/>
  <c r="G126" i="11"/>
  <c r="P141" i="11"/>
  <c r="O142" i="11" s="1"/>
  <c r="T156" i="9"/>
  <c r="U157" i="9" s="1"/>
  <c r="U150" i="10"/>
  <c r="V151" i="10" s="1"/>
  <c r="AJ145" i="10"/>
  <c r="AE145" i="10" s="1"/>
  <c r="AF146" i="10" s="1"/>
  <c r="Z151" i="10"/>
  <c r="Y151" i="10" s="1"/>
  <c r="X152" i="10" s="1"/>
  <c r="P150" i="10"/>
  <c r="K150" i="10" s="1"/>
  <c r="L151" i="10" s="1"/>
  <c r="F137" i="10"/>
  <c r="B137" i="10" s="1"/>
  <c r="C138" i="10" s="1"/>
  <c r="N133" i="9"/>
  <c r="M134" i="9" s="1"/>
  <c r="B188" i="9"/>
  <c r="C189" i="9" s="1"/>
  <c r="F189" i="9"/>
  <c r="E189" i="9" s="1"/>
  <c r="D190" i="9" s="1"/>
  <c r="Y157" i="9"/>
  <c r="X157" i="9" s="1"/>
  <c r="W158" i="9" s="1"/>
  <c r="Q132" i="3"/>
  <c r="M132" i="3" s="1"/>
  <c r="N133" i="3" s="1"/>
  <c r="G119" i="3"/>
  <c r="F119" i="3" s="1"/>
  <c r="E120" i="3" s="1"/>
  <c r="C118" i="3"/>
  <c r="D119" i="3" s="1"/>
  <c r="AJ110" i="3"/>
  <c r="AI111" i="3" s="1"/>
  <c r="AK111" i="3" s="1"/>
  <c r="F108" i="6"/>
  <c r="E109" i="6" s="1"/>
  <c r="G109" i="6" s="1"/>
  <c r="M104" i="6"/>
  <c r="N105" i="6" s="1"/>
  <c r="C107" i="6"/>
  <c r="D108" i="6" s="1"/>
  <c r="P118" i="5"/>
  <c r="O119" i="5" s="1"/>
  <c r="F108" i="5"/>
  <c r="E109" i="5" s="1"/>
  <c r="BD108" i="3"/>
  <c r="BC109" i="3" s="1"/>
  <c r="BE109" i="3" s="1"/>
  <c r="Z104" i="3"/>
  <c r="DM150" i="12" l="1"/>
  <c r="DL150" i="12" s="1"/>
  <c r="DK151" i="12" s="1"/>
  <c r="DH149" i="12"/>
  <c r="DI150" i="12" s="1"/>
  <c r="DH150" i="12" s="1"/>
  <c r="DI151" i="12" s="1"/>
  <c r="BJ153" i="12"/>
  <c r="BK154" i="12" s="1"/>
  <c r="CX149" i="12"/>
  <c r="CY150" i="12" s="1"/>
  <c r="DV133" i="12"/>
  <c r="DU134" i="12" s="1"/>
  <c r="DC150" i="12"/>
  <c r="DB150" i="12" s="1"/>
  <c r="DA151" i="12" s="1"/>
  <c r="AZ158" i="12"/>
  <c r="BA159" i="12" s="1"/>
  <c r="CS135" i="12"/>
  <c r="CN135" i="12" s="1"/>
  <c r="CO136" i="12" s="1"/>
  <c r="CI144" i="12"/>
  <c r="CD144" i="12" s="1"/>
  <c r="CE145" i="12" s="1"/>
  <c r="BT140" i="12"/>
  <c r="BU141" i="12" s="1"/>
  <c r="BE159" i="12"/>
  <c r="BD159" i="12" s="1"/>
  <c r="BC160" i="12" s="1"/>
  <c r="Q134" i="12"/>
  <c r="L134" i="12" s="1"/>
  <c r="M135" i="12" s="1"/>
  <c r="AF139" i="12"/>
  <c r="AG140" i="12" s="1"/>
  <c r="V157" i="12"/>
  <c r="W158" i="12" s="1"/>
  <c r="AK140" i="12"/>
  <c r="AJ140" i="12" s="1"/>
  <c r="AI141" i="12" s="1"/>
  <c r="BY141" i="12"/>
  <c r="BX141" i="12" s="1"/>
  <c r="BW142" i="12" s="1"/>
  <c r="BO154" i="12"/>
  <c r="BN154" i="12" s="1"/>
  <c r="BM155" i="12" s="1"/>
  <c r="AT123" i="12"/>
  <c r="AS124" i="12" s="1"/>
  <c r="AA158" i="12"/>
  <c r="Z158" i="12" s="1"/>
  <c r="Y159" i="12" s="1"/>
  <c r="F134" i="12"/>
  <c r="E135" i="12" s="1"/>
  <c r="B126" i="11"/>
  <c r="C127" i="11" s="1"/>
  <c r="Q142" i="11"/>
  <c r="L142" i="11" s="1"/>
  <c r="M143" i="11" s="1"/>
  <c r="F126" i="11"/>
  <c r="E127" i="11" s="1"/>
  <c r="T157" i="9"/>
  <c r="U151" i="10"/>
  <c r="V152" i="10" s="1"/>
  <c r="AI145" i="10"/>
  <c r="AH146" i="10" s="1"/>
  <c r="Z152" i="10"/>
  <c r="Y152" i="10" s="1"/>
  <c r="X153" i="10" s="1"/>
  <c r="E137" i="10"/>
  <c r="D138" i="10" s="1"/>
  <c r="O150" i="10"/>
  <c r="N151" i="10" s="1"/>
  <c r="O134" i="9"/>
  <c r="K134" i="9" s="1"/>
  <c r="L135" i="9" s="1"/>
  <c r="B189" i="9"/>
  <c r="C190" i="9" s="1"/>
  <c r="U158" i="9"/>
  <c r="F190" i="9"/>
  <c r="Y158" i="9"/>
  <c r="C119" i="3"/>
  <c r="D120" i="3" s="1"/>
  <c r="P132" i="3"/>
  <c r="O133" i="3" s="1"/>
  <c r="G120" i="3"/>
  <c r="F120" i="3" s="1"/>
  <c r="E121" i="3" s="1"/>
  <c r="AG111" i="3"/>
  <c r="AH112" i="3" s="1"/>
  <c r="C108" i="6"/>
  <c r="D109" i="6" s="1"/>
  <c r="F109" i="6"/>
  <c r="E110" i="6" s="1"/>
  <c r="G110" i="6" s="1"/>
  <c r="P104" i="6"/>
  <c r="O105" i="6" s="1"/>
  <c r="Q105" i="6" s="1"/>
  <c r="Q119" i="5"/>
  <c r="M119" i="5" s="1"/>
  <c r="N120" i="5" s="1"/>
  <c r="G109" i="5"/>
  <c r="C109" i="5" s="1"/>
  <c r="D110" i="5" s="1"/>
  <c r="BA109" i="3"/>
  <c r="BB110" i="3" s="1"/>
  <c r="W104" i="3"/>
  <c r="X105" i="3" s="1"/>
  <c r="Y105" i="3"/>
  <c r="AA105" i="3" s="1"/>
  <c r="DM151" i="12" l="1"/>
  <c r="DL151" i="12"/>
  <c r="DK152" i="12" s="1"/>
  <c r="DH151" i="12"/>
  <c r="DI152" i="12" s="1"/>
  <c r="DW134" i="12"/>
  <c r="DR134" i="12" s="1"/>
  <c r="DS135" i="12" s="1"/>
  <c r="CX150" i="12"/>
  <c r="CY151" i="12" s="1"/>
  <c r="DC151" i="12"/>
  <c r="DB151" i="12" s="1"/>
  <c r="DA152" i="12" s="1"/>
  <c r="CR135" i="12"/>
  <c r="CQ136" i="12" s="1"/>
  <c r="CH144" i="12"/>
  <c r="CG145" i="12" s="1"/>
  <c r="BE160" i="12"/>
  <c r="BD160" i="12" s="1"/>
  <c r="BC161" i="12" s="1"/>
  <c r="AZ159" i="12"/>
  <c r="BA160" i="12" s="1"/>
  <c r="P134" i="12"/>
  <c r="O135" i="12" s="1"/>
  <c r="BT141" i="12"/>
  <c r="BU142" i="12" s="1"/>
  <c r="V158" i="12"/>
  <c r="W159" i="12" s="1"/>
  <c r="AF140" i="12"/>
  <c r="AG141" i="12" s="1"/>
  <c r="AK141" i="12"/>
  <c r="AJ141" i="12" s="1"/>
  <c r="AI142" i="12" s="1"/>
  <c r="BY142" i="12"/>
  <c r="BX142" i="12" s="1"/>
  <c r="BW143" i="12" s="1"/>
  <c r="BO155" i="12"/>
  <c r="BN155" i="12" s="1"/>
  <c r="BM156" i="12" s="1"/>
  <c r="BJ154" i="12"/>
  <c r="BK155" i="12" s="1"/>
  <c r="AU124" i="12"/>
  <c r="AP124" i="12" s="1"/>
  <c r="AQ125" i="12" s="1"/>
  <c r="AA159" i="12"/>
  <c r="Z159" i="12" s="1"/>
  <c r="Y160" i="12" s="1"/>
  <c r="G135" i="12"/>
  <c r="B135" i="12" s="1"/>
  <c r="C136" i="12" s="1"/>
  <c r="G127" i="11"/>
  <c r="P142" i="11"/>
  <c r="O143" i="11" s="1"/>
  <c r="T158" i="9"/>
  <c r="U152" i="10"/>
  <c r="V153" i="10" s="1"/>
  <c r="AJ146" i="10"/>
  <c r="AE146" i="10" s="1"/>
  <c r="AF147" i="10" s="1"/>
  <c r="Z153" i="10"/>
  <c r="Y153" i="10" s="1"/>
  <c r="X154" i="10" s="1"/>
  <c r="P151" i="10"/>
  <c r="K151" i="10" s="1"/>
  <c r="L152" i="10" s="1"/>
  <c r="F138" i="10"/>
  <c r="B138" i="10" s="1"/>
  <c r="C139" i="10" s="1"/>
  <c r="N134" i="9"/>
  <c r="M135" i="9" s="1"/>
  <c r="B190" i="9"/>
  <c r="C191" i="9" s="1"/>
  <c r="U159" i="9"/>
  <c r="E190" i="9"/>
  <c r="D191" i="9" s="1"/>
  <c r="X158" i="9"/>
  <c r="W159" i="9" s="1"/>
  <c r="Q133" i="3"/>
  <c r="M133" i="3" s="1"/>
  <c r="N134" i="3" s="1"/>
  <c r="G121" i="3"/>
  <c r="F121" i="3" s="1"/>
  <c r="E122" i="3" s="1"/>
  <c r="C120" i="3"/>
  <c r="D121" i="3" s="1"/>
  <c r="AJ111" i="3"/>
  <c r="AI112" i="3" s="1"/>
  <c r="AK112" i="3" s="1"/>
  <c r="F110" i="6"/>
  <c r="E111" i="6" s="1"/>
  <c r="G111" i="6" s="1"/>
  <c r="M105" i="6"/>
  <c r="N106" i="6" s="1"/>
  <c r="C109" i="6"/>
  <c r="D110" i="6" s="1"/>
  <c r="P119" i="5"/>
  <c r="O120" i="5" s="1"/>
  <c r="F109" i="5"/>
  <c r="E110" i="5" s="1"/>
  <c r="BD109" i="3"/>
  <c r="BC110" i="3" s="1"/>
  <c r="BE110" i="3" s="1"/>
  <c r="Z105" i="3"/>
  <c r="Y106" i="3" s="1"/>
  <c r="AA106" i="3" s="1"/>
  <c r="DH152" i="12" l="1"/>
  <c r="DI153" i="12" s="1"/>
  <c r="DM152" i="12"/>
  <c r="DL152" i="12"/>
  <c r="DK153" i="12" s="1"/>
  <c r="DV134" i="12"/>
  <c r="DU135" i="12" s="1"/>
  <c r="DC152" i="12"/>
  <c r="DB152" i="12" s="1"/>
  <c r="DA153" i="12" s="1"/>
  <c r="CX151" i="12"/>
  <c r="CY152" i="12" s="1"/>
  <c r="CX152" i="12" s="1"/>
  <c r="CY153" i="12" s="1"/>
  <c r="BJ155" i="12"/>
  <c r="BK156" i="12" s="1"/>
  <c r="AZ160" i="12"/>
  <c r="BA161" i="12" s="1"/>
  <c r="CS136" i="12"/>
  <c r="CN136" i="12" s="1"/>
  <c r="CO137" i="12" s="1"/>
  <c r="CI145" i="12"/>
  <c r="CD145" i="12" s="1"/>
  <c r="CE146" i="12" s="1"/>
  <c r="BE161" i="12"/>
  <c r="BD161" i="12" s="1"/>
  <c r="BC162" i="12" s="1"/>
  <c r="Q135" i="12"/>
  <c r="L135" i="12" s="1"/>
  <c r="M136" i="12" s="1"/>
  <c r="V159" i="12"/>
  <c r="W160" i="12" s="1"/>
  <c r="BT142" i="12"/>
  <c r="BU143" i="12" s="1"/>
  <c r="AK142" i="12"/>
  <c r="AJ142" i="12" s="1"/>
  <c r="AI143" i="12" s="1"/>
  <c r="AF141" i="12"/>
  <c r="AG142" i="12" s="1"/>
  <c r="BY143" i="12"/>
  <c r="BX143" i="12" s="1"/>
  <c r="BW144" i="12" s="1"/>
  <c r="BO156" i="12"/>
  <c r="BN156" i="12" s="1"/>
  <c r="BM157" i="12" s="1"/>
  <c r="AT124" i="12"/>
  <c r="AS125" i="12" s="1"/>
  <c r="AA160" i="12"/>
  <c r="F135" i="12"/>
  <c r="E136" i="12" s="1"/>
  <c r="F127" i="11"/>
  <c r="E128" i="11" s="1"/>
  <c r="G128" i="11" s="1"/>
  <c r="F128" i="11" s="1"/>
  <c r="E129" i="11" s="1"/>
  <c r="B127" i="11"/>
  <c r="C128" i="11" s="1"/>
  <c r="Q143" i="11"/>
  <c r="L143" i="11" s="1"/>
  <c r="M144" i="11" s="1"/>
  <c r="U153" i="10"/>
  <c r="V154" i="10" s="1"/>
  <c r="AI146" i="10"/>
  <c r="AH147" i="10" s="1"/>
  <c r="Z154" i="10"/>
  <c r="Y154" i="10" s="1"/>
  <c r="X155" i="10" s="1"/>
  <c r="E138" i="10"/>
  <c r="D139" i="10" s="1"/>
  <c r="O151" i="10"/>
  <c r="N152" i="10" s="1"/>
  <c r="O135" i="9"/>
  <c r="K135" i="9" s="1"/>
  <c r="L136" i="9" s="1"/>
  <c r="F191" i="9"/>
  <c r="B191" i="9" s="1"/>
  <c r="Y159" i="9"/>
  <c r="P133" i="3"/>
  <c r="O134" i="3" s="1"/>
  <c r="G122" i="3"/>
  <c r="F122" i="3" s="1"/>
  <c r="E123" i="3" s="1"/>
  <c r="C121" i="3"/>
  <c r="D122" i="3" s="1"/>
  <c r="AG112" i="3"/>
  <c r="AH113" i="3" s="1"/>
  <c r="C110" i="6"/>
  <c r="D111" i="6" s="1"/>
  <c r="F111" i="6"/>
  <c r="E112" i="6" s="1"/>
  <c r="G112" i="6" s="1"/>
  <c r="P105" i="6"/>
  <c r="O106" i="6" s="1"/>
  <c r="Q106" i="6" s="1"/>
  <c r="Q120" i="5"/>
  <c r="M120" i="5" s="1"/>
  <c r="N121" i="5" s="1"/>
  <c r="G110" i="5"/>
  <c r="C110" i="5" s="1"/>
  <c r="D111" i="5" s="1"/>
  <c r="BA110" i="3"/>
  <c r="BB111" i="3" s="1"/>
  <c r="W105" i="3"/>
  <c r="X106" i="3" s="1"/>
  <c r="Z106" i="3"/>
  <c r="DM153" i="12" l="1"/>
  <c r="DH153" i="12" s="1"/>
  <c r="DI154" i="12" s="1"/>
  <c r="AF142" i="12"/>
  <c r="AG143" i="12" s="1"/>
  <c r="DW135" i="12"/>
  <c r="DR135" i="12" s="1"/>
  <c r="DS136" i="12" s="1"/>
  <c r="DC153" i="12"/>
  <c r="DB153" i="12" s="1"/>
  <c r="DA154" i="12" s="1"/>
  <c r="AZ161" i="12"/>
  <c r="BA162" i="12" s="1"/>
  <c r="CR136" i="12"/>
  <c r="CQ137" i="12" s="1"/>
  <c r="CH145" i="12"/>
  <c r="CG146" i="12" s="1"/>
  <c r="BE162" i="12"/>
  <c r="P135" i="12"/>
  <c r="O136" i="12" s="1"/>
  <c r="V160" i="12"/>
  <c r="W161" i="12" s="1"/>
  <c r="Z160" i="12"/>
  <c r="Y161" i="12" s="1"/>
  <c r="AA161" i="12" s="1"/>
  <c r="AK143" i="12"/>
  <c r="AJ143" i="12" s="1"/>
  <c r="AI144" i="12" s="1"/>
  <c r="BY144" i="12"/>
  <c r="BX144" i="12" s="1"/>
  <c r="BW145" i="12" s="1"/>
  <c r="BT143" i="12"/>
  <c r="BU144" i="12" s="1"/>
  <c r="BO157" i="12"/>
  <c r="BN157" i="12" s="1"/>
  <c r="BM158" i="12" s="1"/>
  <c r="BJ156" i="12"/>
  <c r="BK157" i="12" s="1"/>
  <c r="AU125" i="12"/>
  <c r="AP125" i="12" s="1"/>
  <c r="AQ126" i="12" s="1"/>
  <c r="G136" i="12"/>
  <c r="B136" i="12" s="1"/>
  <c r="C137" i="12" s="1"/>
  <c r="B128" i="11"/>
  <c r="C129" i="11" s="1"/>
  <c r="G129" i="11"/>
  <c r="F129" i="11" s="1"/>
  <c r="E130" i="11" s="1"/>
  <c r="P143" i="11"/>
  <c r="O144" i="11" s="1"/>
  <c r="T159" i="9"/>
  <c r="U160" i="9" s="1"/>
  <c r="U154" i="10"/>
  <c r="V155" i="10" s="1"/>
  <c r="AJ147" i="10"/>
  <c r="AE147" i="10" s="1"/>
  <c r="AF148" i="10" s="1"/>
  <c r="Z155" i="10"/>
  <c r="Y155" i="10" s="1"/>
  <c r="X156" i="10" s="1"/>
  <c r="F139" i="10"/>
  <c r="B139" i="10" s="1"/>
  <c r="C140" i="10" s="1"/>
  <c r="P152" i="10"/>
  <c r="K152" i="10" s="1"/>
  <c r="L153" i="10" s="1"/>
  <c r="N135" i="9"/>
  <c r="M136" i="9" s="1"/>
  <c r="O136" i="9" s="1"/>
  <c r="N136" i="9" s="1"/>
  <c r="M137" i="9" s="1"/>
  <c r="C192" i="9"/>
  <c r="E191" i="9"/>
  <c r="D192" i="9" s="1"/>
  <c r="X159" i="9"/>
  <c r="W160" i="9" s="1"/>
  <c r="C122" i="3"/>
  <c r="D123" i="3" s="1"/>
  <c r="Q134" i="3"/>
  <c r="M134" i="3" s="1"/>
  <c r="N135" i="3" s="1"/>
  <c r="G123" i="3"/>
  <c r="F123" i="3" s="1"/>
  <c r="E124" i="3" s="1"/>
  <c r="AJ112" i="3"/>
  <c r="AI113" i="3" s="1"/>
  <c r="AK113" i="3" s="1"/>
  <c r="F112" i="6"/>
  <c r="E113" i="6" s="1"/>
  <c r="G113" i="6" s="1"/>
  <c r="C111" i="6"/>
  <c r="D112" i="6" s="1"/>
  <c r="M106" i="6"/>
  <c r="N107" i="6" s="1"/>
  <c r="P120" i="5"/>
  <c r="O121" i="5" s="1"/>
  <c r="F110" i="5"/>
  <c r="E111" i="5" s="1"/>
  <c r="BD110" i="3"/>
  <c r="BC111" i="3" s="1"/>
  <c r="BE111" i="3" s="1"/>
  <c r="W106" i="3"/>
  <c r="X107" i="3" s="1"/>
  <c r="Y107" i="3"/>
  <c r="AA107" i="3" s="1"/>
  <c r="DL153" i="12" l="1"/>
  <c r="DK154" i="12" s="1"/>
  <c r="DV135" i="12"/>
  <c r="DU136" i="12" s="1"/>
  <c r="CX153" i="12"/>
  <c r="CY154" i="12" s="1"/>
  <c r="BT144" i="12"/>
  <c r="BU145" i="12" s="1"/>
  <c r="AZ162" i="12"/>
  <c r="BA163" i="12" s="1"/>
  <c r="DC154" i="12"/>
  <c r="CX154" i="12" s="1"/>
  <c r="CY155" i="12" s="1"/>
  <c r="AT125" i="12"/>
  <c r="AS126" i="12" s="1"/>
  <c r="AU126" i="12" s="1"/>
  <c r="AT126" i="12" s="1"/>
  <c r="AS127" i="12" s="1"/>
  <c r="CS137" i="12"/>
  <c r="CN137" i="12" s="1"/>
  <c r="CO138" i="12" s="1"/>
  <c r="CI146" i="12"/>
  <c r="CD146" i="12" s="1"/>
  <c r="CE147" i="12" s="1"/>
  <c r="BD162" i="12"/>
  <c r="BC163" i="12" s="1"/>
  <c r="V161" i="12"/>
  <c r="W162" i="12" s="1"/>
  <c r="Q136" i="12"/>
  <c r="L136" i="12" s="1"/>
  <c r="M137" i="12" s="1"/>
  <c r="AF143" i="12"/>
  <c r="AG144" i="12" s="1"/>
  <c r="BJ157" i="12"/>
  <c r="BK158" i="12" s="1"/>
  <c r="AK144" i="12"/>
  <c r="BY145" i="12"/>
  <c r="BX145" i="12" s="1"/>
  <c r="BW146" i="12" s="1"/>
  <c r="BO158" i="12"/>
  <c r="Z161" i="12"/>
  <c r="Y162" i="12" s="1"/>
  <c r="F136" i="12"/>
  <c r="E137" i="12" s="1"/>
  <c r="B129" i="11"/>
  <c r="C130" i="11" s="1"/>
  <c r="Q144" i="11"/>
  <c r="L144" i="11" s="1"/>
  <c r="M145" i="11" s="1"/>
  <c r="G130" i="11"/>
  <c r="U155" i="10"/>
  <c r="V156" i="10" s="1"/>
  <c r="AI147" i="10"/>
  <c r="AH148" i="10" s="1"/>
  <c r="Z156" i="10"/>
  <c r="Y156" i="10" s="1"/>
  <c r="X157" i="10" s="1"/>
  <c r="O152" i="10"/>
  <c r="N153" i="10" s="1"/>
  <c r="E139" i="10"/>
  <c r="D140" i="10" s="1"/>
  <c r="O137" i="9"/>
  <c r="N137" i="9" s="1"/>
  <c r="M138" i="9" s="1"/>
  <c r="K136" i="9"/>
  <c r="L137" i="9" s="1"/>
  <c r="F192" i="9"/>
  <c r="B192" i="9" s="1"/>
  <c r="Y160" i="9"/>
  <c r="P134" i="3"/>
  <c r="O135" i="3" s="1"/>
  <c r="Q135" i="3" s="1"/>
  <c r="G124" i="3"/>
  <c r="F124" i="3" s="1"/>
  <c r="E125" i="3" s="1"/>
  <c r="C123" i="3"/>
  <c r="D124" i="3" s="1"/>
  <c r="AG113" i="3"/>
  <c r="F113" i="6"/>
  <c r="E114" i="6" s="1"/>
  <c r="G114" i="6" s="1"/>
  <c r="P106" i="6"/>
  <c r="O107" i="6" s="1"/>
  <c r="Q107" i="6" s="1"/>
  <c r="C112" i="6"/>
  <c r="D113" i="6" s="1"/>
  <c r="Q121" i="5"/>
  <c r="M121" i="5" s="1"/>
  <c r="N122" i="5" s="1"/>
  <c r="G111" i="5"/>
  <c r="C111" i="5" s="1"/>
  <c r="D112" i="5" s="1"/>
  <c r="BA111" i="3"/>
  <c r="BB112" i="3" s="1"/>
  <c r="Z107" i="3"/>
  <c r="Y108" i="3" s="1"/>
  <c r="AA108" i="3" s="1"/>
  <c r="DM154" i="12" l="1"/>
  <c r="DH154" i="12" s="1"/>
  <c r="DI155" i="12" s="1"/>
  <c r="DW136" i="12"/>
  <c r="DR136" i="12" s="1"/>
  <c r="DS137" i="12" s="1"/>
  <c r="DB154" i="12"/>
  <c r="DA155" i="12" s="1"/>
  <c r="CR137" i="12"/>
  <c r="CQ138" i="12" s="1"/>
  <c r="CH146" i="12"/>
  <c r="CG147" i="12" s="1"/>
  <c r="BE163" i="12"/>
  <c r="AZ163" i="12" s="1"/>
  <c r="BA164" i="12" s="1"/>
  <c r="P136" i="12"/>
  <c r="O137" i="12" s="1"/>
  <c r="AF144" i="12"/>
  <c r="AG145" i="12" s="1"/>
  <c r="BJ158" i="12"/>
  <c r="BK159" i="12" s="1"/>
  <c r="AP126" i="12"/>
  <c r="AQ127" i="12" s="1"/>
  <c r="BT145" i="12"/>
  <c r="BU146" i="12" s="1"/>
  <c r="AJ144" i="12"/>
  <c r="AI145" i="12" s="1"/>
  <c r="BY146" i="12"/>
  <c r="BX146" i="12" s="1"/>
  <c r="BW147" i="12" s="1"/>
  <c r="BN158" i="12"/>
  <c r="BM159" i="12" s="1"/>
  <c r="AU127" i="12"/>
  <c r="AT127" i="12" s="1"/>
  <c r="AS128" i="12" s="1"/>
  <c r="AA162" i="12"/>
  <c r="V162" i="12" s="1"/>
  <c r="W163" i="12" s="1"/>
  <c r="G137" i="12"/>
  <c r="B137" i="12" s="1"/>
  <c r="C138" i="12" s="1"/>
  <c r="B130" i="11"/>
  <c r="C131" i="11" s="1"/>
  <c r="F130" i="11"/>
  <c r="E131" i="11" s="1"/>
  <c r="P144" i="11"/>
  <c r="O145" i="11" s="1"/>
  <c r="T160" i="9"/>
  <c r="U161" i="9" s="1"/>
  <c r="U156" i="10"/>
  <c r="V157" i="10" s="1"/>
  <c r="AJ148" i="10"/>
  <c r="AE148" i="10" s="1"/>
  <c r="AF149" i="10" s="1"/>
  <c r="Z157" i="10"/>
  <c r="Y157" i="10" s="1"/>
  <c r="X158" i="10" s="1"/>
  <c r="P153" i="10"/>
  <c r="K153" i="10" s="1"/>
  <c r="L154" i="10" s="1"/>
  <c r="F140" i="10"/>
  <c r="B140" i="10" s="1"/>
  <c r="C141" i="10" s="1"/>
  <c r="K137" i="9"/>
  <c r="L138" i="9" s="1"/>
  <c r="O138" i="9"/>
  <c r="C193" i="9"/>
  <c r="E192" i="9"/>
  <c r="D193" i="9" s="1"/>
  <c r="X160" i="9"/>
  <c r="W161" i="9" s="1"/>
  <c r="P135" i="3"/>
  <c r="O136" i="3" s="1"/>
  <c r="Q136" i="3" s="1"/>
  <c r="P136" i="3" s="1"/>
  <c r="O137" i="3" s="1"/>
  <c r="M135" i="3"/>
  <c r="N136" i="3" s="1"/>
  <c r="G125" i="3"/>
  <c r="F125" i="3" s="1"/>
  <c r="E126" i="3" s="1"/>
  <c r="C124" i="3"/>
  <c r="D125" i="3" s="1"/>
  <c r="AJ113" i="3"/>
  <c r="F114" i="6"/>
  <c r="E115" i="6" s="1"/>
  <c r="G115" i="6" s="1"/>
  <c r="C113" i="6"/>
  <c r="D114" i="6" s="1"/>
  <c r="M107" i="6"/>
  <c r="N108" i="6" s="1"/>
  <c r="P121" i="5"/>
  <c r="O122" i="5" s="1"/>
  <c r="F111" i="5"/>
  <c r="E112" i="5" s="1"/>
  <c r="BD111" i="3"/>
  <c r="BC112" i="3" s="1"/>
  <c r="BE112" i="3" s="1"/>
  <c r="W107" i="3"/>
  <c r="X108" i="3" s="1"/>
  <c r="Z108" i="3"/>
  <c r="DL154" i="12" l="1"/>
  <c r="DK155" i="12" s="1"/>
  <c r="DV136" i="12"/>
  <c r="DU137" i="12" s="1"/>
  <c r="DW137" i="12" s="1"/>
  <c r="DV137" i="12" s="1"/>
  <c r="DU138" i="12" s="1"/>
  <c r="DC155" i="12"/>
  <c r="CX155" i="12" s="1"/>
  <c r="CY156" i="12" s="1"/>
  <c r="CS138" i="12"/>
  <c r="CN138" i="12" s="1"/>
  <c r="CO139" i="12" s="1"/>
  <c r="CI147" i="12"/>
  <c r="CD147" i="12" s="1"/>
  <c r="CE148" i="12" s="1"/>
  <c r="BD163" i="12"/>
  <c r="BC164" i="12" s="1"/>
  <c r="Q137" i="12"/>
  <c r="L137" i="12" s="1"/>
  <c r="M138" i="12" s="1"/>
  <c r="AP127" i="12"/>
  <c r="AQ128" i="12" s="1"/>
  <c r="BT146" i="12"/>
  <c r="BU147" i="12" s="1"/>
  <c r="AK145" i="12"/>
  <c r="AF145" i="12" s="1"/>
  <c r="AG146" i="12" s="1"/>
  <c r="BY147" i="12"/>
  <c r="BX147" i="12" s="1"/>
  <c r="BW148" i="12" s="1"/>
  <c r="BO159" i="12"/>
  <c r="BJ159" i="12" s="1"/>
  <c r="BK160" i="12" s="1"/>
  <c r="AU128" i="12"/>
  <c r="AT128" i="12" s="1"/>
  <c r="AS129" i="12" s="1"/>
  <c r="Z162" i="12"/>
  <c r="Y163" i="12" s="1"/>
  <c r="F137" i="12"/>
  <c r="E138" i="12" s="1"/>
  <c r="Q145" i="11"/>
  <c r="L145" i="11" s="1"/>
  <c r="M146" i="11" s="1"/>
  <c r="G131" i="11"/>
  <c r="U157" i="10"/>
  <c r="V158" i="10" s="1"/>
  <c r="AI148" i="10"/>
  <c r="AH149" i="10" s="1"/>
  <c r="Z158" i="10"/>
  <c r="Y158" i="10" s="1"/>
  <c r="X159" i="10" s="1"/>
  <c r="E140" i="10"/>
  <c r="D141" i="10" s="1"/>
  <c r="O153" i="10"/>
  <c r="N154" i="10" s="1"/>
  <c r="K138" i="9"/>
  <c r="L139" i="9" s="1"/>
  <c r="N138" i="9"/>
  <c r="M139" i="9" s="1"/>
  <c r="O139" i="9" s="1"/>
  <c r="F193" i="9"/>
  <c r="B193" i="9" s="1"/>
  <c r="Y161" i="9"/>
  <c r="C125" i="3"/>
  <c r="D126" i="3" s="1"/>
  <c r="Q137" i="3"/>
  <c r="P137" i="3" s="1"/>
  <c r="O138" i="3" s="1"/>
  <c r="M136" i="3"/>
  <c r="N137" i="3" s="1"/>
  <c r="G126" i="3"/>
  <c r="F115" i="6"/>
  <c r="E116" i="6" s="1"/>
  <c r="G116" i="6" s="1"/>
  <c r="P107" i="6"/>
  <c r="O108" i="6" s="1"/>
  <c r="Q108" i="6" s="1"/>
  <c r="C114" i="6"/>
  <c r="D115" i="6" s="1"/>
  <c r="Q122" i="5"/>
  <c r="M122" i="5" s="1"/>
  <c r="N123" i="5" s="1"/>
  <c r="G112" i="5"/>
  <c r="C112" i="5" s="1"/>
  <c r="D113" i="5" s="1"/>
  <c r="BA112" i="3"/>
  <c r="BB113" i="3" s="1"/>
  <c r="W108" i="3"/>
  <c r="X109" i="3" s="1"/>
  <c r="Y109" i="3"/>
  <c r="AA109" i="3" s="1"/>
  <c r="DM155" i="12" l="1"/>
  <c r="DH155" i="12" s="1"/>
  <c r="DI156" i="12" s="1"/>
  <c r="DR137" i="12"/>
  <c r="DS138" i="12" s="1"/>
  <c r="DW138" i="12"/>
  <c r="DB155" i="12"/>
  <c r="DA156" i="12" s="1"/>
  <c r="CR138" i="12"/>
  <c r="CQ139" i="12" s="1"/>
  <c r="CH147" i="12"/>
  <c r="CG148" i="12" s="1"/>
  <c r="BE164" i="12"/>
  <c r="AZ164" i="12" s="1"/>
  <c r="BA165" i="12" s="1"/>
  <c r="P137" i="12"/>
  <c r="O138" i="12" s="1"/>
  <c r="Q138" i="12" s="1"/>
  <c r="BT147" i="12"/>
  <c r="BU148" i="12" s="1"/>
  <c r="BT148" i="12" s="1"/>
  <c r="BU149" i="12" s="1"/>
  <c r="BN159" i="12"/>
  <c r="BM160" i="12" s="1"/>
  <c r="BO160" i="12" s="1"/>
  <c r="BJ160" i="12" s="1"/>
  <c r="BK161" i="12" s="1"/>
  <c r="AP128" i="12"/>
  <c r="AQ129" i="12" s="1"/>
  <c r="AJ145" i="12"/>
  <c r="AI146" i="12" s="1"/>
  <c r="BY148" i="12"/>
  <c r="BX148" i="12" s="1"/>
  <c r="BW149" i="12" s="1"/>
  <c r="AU129" i="12"/>
  <c r="AT129" i="12" s="1"/>
  <c r="AS130" i="12" s="1"/>
  <c r="AA163" i="12"/>
  <c r="V163" i="12" s="1"/>
  <c r="W164" i="12" s="1"/>
  <c r="G138" i="12"/>
  <c r="B138" i="12" s="1"/>
  <c r="C139" i="12" s="1"/>
  <c r="P145" i="11"/>
  <c r="O146" i="11" s="1"/>
  <c r="Q146" i="11" s="1"/>
  <c r="L146" i="11" s="1"/>
  <c r="M147" i="11" s="1"/>
  <c r="F131" i="11"/>
  <c r="E132" i="11" s="1"/>
  <c r="G132" i="11" s="1"/>
  <c r="F132" i="11" s="1"/>
  <c r="E133" i="11" s="1"/>
  <c r="B131" i="11"/>
  <c r="C132" i="11" s="1"/>
  <c r="T161" i="9"/>
  <c r="U162" i="9" s="1"/>
  <c r="U158" i="10"/>
  <c r="V159" i="10" s="1"/>
  <c r="AJ149" i="10"/>
  <c r="AE149" i="10" s="1"/>
  <c r="AF150" i="10" s="1"/>
  <c r="Z159" i="10"/>
  <c r="Y159" i="10" s="1"/>
  <c r="X160" i="10" s="1"/>
  <c r="F141" i="10"/>
  <c r="B141" i="10" s="1"/>
  <c r="C142" i="10" s="1"/>
  <c r="P154" i="10"/>
  <c r="K154" i="10" s="1"/>
  <c r="L155" i="10" s="1"/>
  <c r="K139" i="9"/>
  <c r="L140" i="9" s="1"/>
  <c r="N139" i="9"/>
  <c r="M140" i="9" s="1"/>
  <c r="E193" i="9"/>
  <c r="X161" i="9"/>
  <c r="W162" i="9" s="1"/>
  <c r="C126" i="3"/>
  <c r="D127" i="3" s="1"/>
  <c r="M137" i="3"/>
  <c r="N138" i="3" s="1"/>
  <c r="Q138" i="3"/>
  <c r="P138" i="3" s="1"/>
  <c r="O139" i="3" s="1"/>
  <c r="F126" i="3"/>
  <c r="E127" i="3" s="1"/>
  <c r="C115" i="6"/>
  <c r="D116" i="6" s="1"/>
  <c r="F116" i="6"/>
  <c r="E117" i="6" s="1"/>
  <c r="G117" i="6" s="1"/>
  <c r="M108" i="6"/>
  <c r="N109" i="6" s="1"/>
  <c r="P122" i="5"/>
  <c r="O123" i="5" s="1"/>
  <c r="F112" i="5"/>
  <c r="E113" i="5" s="1"/>
  <c r="BD112" i="3"/>
  <c r="BC113" i="3" s="1"/>
  <c r="BE113" i="3" s="1"/>
  <c r="Z109" i="3"/>
  <c r="DR138" i="12" l="1"/>
  <c r="DS139" i="12" s="1"/>
  <c r="DL155" i="12"/>
  <c r="DK156" i="12" s="1"/>
  <c r="DV138" i="12"/>
  <c r="DU139" i="12" s="1"/>
  <c r="DW139" i="12" s="1"/>
  <c r="DV139" i="12" s="1"/>
  <c r="DU140" i="12" s="1"/>
  <c r="DC156" i="12"/>
  <c r="CX156" i="12" s="1"/>
  <c r="CY157" i="12" s="1"/>
  <c r="P138" i="12"/>
  <c r="O139" i="12" s="1"/>
  <c r="Q139" i="12" s="1"/>
  <c r="L138" i="12"/>
  <c r="M139" i="12" s="1"/>
  <c r="CS139" i="12"/>
  <c r="CN139" i="12" s="1"/>
  <c r="CO140" i="12" s="1"/>
  <c r="CI148" i="12"/>
  <c r="CD148" i="12" s="1"/>
  <c r="CE149" i="12" s="1"/>
  <c r="BD164" i="12"/>
  <c r="BC165" i="12" s="1"/>
  <c r="BN160" i="12"/>
  <c r="BM161" i="12" s="1"/>
  <c r="BO161" i="12" s="1"/>
  <c r="BN161" i="12" s="1"/>
  <c r="BM162" i="12" s="1"/>
  <c r="AP129" i="12"/>
  <c r="AQ130" i="12" s="1"/>
  <c r="AK146" i="12"/>
  <c r="AF146" i="12" s="1"/>
  <c r="AG147" i="12" s="1"/>
  <c r="BY149" i="12"/>
  <c r="BX149" i="12" s="1"/>
  <c r="BW150" i="12" s="1"/>
  <c r="AU130" i="12"/>
  <c r="AT130" i="12" s="1"/>
  <c r="AS131" i="12" s="1"/>
  <c r="Z163" i="12"/>
  <c r="Y164" i="12" s="1"/>
  <c r="F138" i="12"/>
  <c r="E139" i="12" s="1"/>
  <c r="B132" i="11"/>
  <c r="C133" i="11" s="1"/>
  <c r="G133" i="11"/>
  <c r="F133" i="11" s="1"/>
  <c r="E134" i="11" s="1"/>
  <c r="P146" i="11"/>
  <c r="O147" i="11" s="1"/>
  <c r="U159" i="10"/>
  <c r="V160" i="10" s="1"/>
  <c r="AI149" i="10"/>
  <c r="AH150" i="10" s="1"/>
  <c r="Z160" i="10"/>
  <c r="Y160" i="10" s="1"/>
  <c r="X161" i="10" s="1"/>
  <c r="O154" i="10"/>
  <c r="N155" i="10" s="1"/>
  <c r="E141" i="10"/>
  <c r="D142" i="10" s="1"/>
  <c r="O140" i="9"/>
  <c r="K140" i="9" s="1"/>
  <c r="L141" i="9" s="1"/>
  <c r="Y162" i="9"/>
  <c r="M138" i="3"/>
  <c r="N139" i="3" s="1"/>
  <c r="Q139" i="3"/>
  <c r="P139" i="3" s="1"/>
  <c r="G127" i="3"/>
  <c r="C127" i="3" s="1"/>
  <c r="D128" i="3" s="1"/>
  <c r="F117" i="6"/>
  <c r="E118" i="6" s="1"/>
  <c r="G118" i="6" s="1"/>
  <c r="C116" i="6"/>
  <c r="D117" i="6" s="1"/>
  <c r="P108" i="6"/>
  <c r="O109" i="6" s="1"/>
  <c r="Q109" i="6" s="1"/>
  <c r="Q123" i="5"/>
  <c r="M123" i="5" s="1"/>
  <c r="N124" i="5" s="1"/>
  <c r="G113" i="5"/>
  <c r="C113" i="5" s="1"/>
  <c r="D114" i="5" s="1"/>
  <c r="BA113" i="3"/>
  <c r="W109" i="3"/>
  <c r="X110" i="3" s="1"/>
  <c r="Y110" i="3"/>
  <c r="AA110" i="3" s="1"/>
  <c r="DM156" i="12" l="1"/>
  <c r="DH156" i="12" s="1"/>
  <c r="DI157" i="12" s="1"/>
  <c r="DW140" i="12"/>
  <c r="DV140" i="12" s="1"/>
  <c r="DU141" i="12" s="1"/>
  <c r="DR139" i="12"/>
  <c r="DS140" i="12" s="1"/>
  <c r="L139" i="12"/>
  <c r="M140" i="12" s="1"/>
  <c r="DB156" i="12"/>
  <c r="DA157" i="12" s="1"/>
  <c r="CR139" i="12"/>
  <c r="CQ140" i="12" s="1"/>
  <c r="CH148" i="12"/>
  <c r="CG149" i="12" s="1"/>
  <c r="BE165" i="12"/>
  <c r="AZ165" i="12" s="1"/>
  <c r="BA166" i="12" s="1"/>
  <c r="P139" i="12"/>
  <c r="O140" i="12" s="1"/>
  <c r="BT149" i="12"/>
  <c r="BU150" i="12" s="1"/>
  <c r="AJ146" i="12"/>
  <c r="AI147" i="12" s="1"/>
  <c r="AK147" i="12" s="1"/>
  <c r="AJ147" i="12" s="1"/>
  <c r="AI148" i="12" s="1"/>
  <c r="BY150" i="12"/>
  <c r="BX150" i="12" s="1"/>
  <c r="BW151" i="12" s="1"/>
  <c r="BO162" i="12"/>
  <c r="BN162" i="12" s="1"/>
  <c r="BM163" i="12" s="1"/>
  <c r="BJ161" i="12"/>
  <c r="BK162" i="12" s="1"/>
  <c r="AU131" i="12"/>
  <c r="AT131" i="12" s="1"/>
  <c r="AS132" i="12" s="1"/>
  <c r="AP130" i="12"/>
  <c r="AQ131" i="12" s="1"/>
  <c r="AA164" i="12"/>
  <c r="V164" i="12" s="1"/>
  <c r="W165" i="12" s="1"/>
  <c r="G139" i="12"/>
  <c r="B139" i="12" s="1"/>
  <c r="C140" i="12" s="1"/>
  <c r="B133" i="11"/>
  <c r="C134" i="11" s="1"/>
  <c r="G134" i="11"/>
  <c r="F134" i="11" s="1"/>
  <c r="E135" i="11" s="1"/>
  <c r="Q147" i="11"/>
  <c r="L147" i="11" s="1"/>
  <c r="M148" i="11" s="1"/>
  <c r="T162" i="9"/>
  <c r="U163" i="9" s="1"/>
  <c r="U160" i="10"/>
  <c r="V161" i="10" s="1"/>
  <c r="AJ150" i="10"/>
  <c r="AE150" i="10" s="1"/>
  <c r="AF151" i="10" s="1"/>
  <c r="Z161" i="10"/>
  <c r="Y161" i="10" s="1"/>
  <c r="X162" i="10" s="1"/>
  <c r="F142" i="10"/>
  <c r="B142" i="10" s="1"/>
  <c r="C143" i="10" s="1"/>
  <c r="P155" i="10"/>
  <c r="K155" i="10" s="1"/>
  <c r="L156" i="10" s="1"/>
  <c r="N140" i="9"/>
  <c r="M141" i="9" s="1"/>
  <c r="X162" i="9"/>
  <c r="W163" i="9" s="1"/>
  <c r="M139" i="3"/>
  <c r="F127" i="3"/>
  <c r="E128" i="3" s="1"/>
  <c r="C117" i="6"/>
  <c r="D118" i="6" s="1"/>
  <c r="F118" i="6"/>
  <c r="E119" i="6" s="1"/>
  <c r="G119" i="6" s="1"/>
  <c r="M109" i="6"/>
  <c r="N110" i="6" s="1"/>
  <c r="P123" i="5"/>
  <c r="O124" i="5" s="1"/>
  <c r="F113" i="5"/>
  <c r="E114" i="5" s="1"/>
  <c r="BD113" i="3"/>
  <c r="Z110" i="3"/>
  <c r="DR140" i="12" l="1"/>
  <c r="DS141" i="12" s="1"/>
  <c r="DL156" i="12"/>
  <c r="DK157" i="12" s="1"/>
  <c r="DW141" i="12"/>
  <c r="DV141" i="12" s="1"/>
  <c r="DU142" i="12" s="1"/>
  <c r="DC157" i="12"/>
  <c r="CX157" i="12" s="1"/>
  <c r="CY158" i="12" s="1"/>
  <c r="CS140" i="12"/>
  <c r="CN140" i="12" s="1"/>
  <c r="CO141" i="12" s="1"/>
  <c r="CI149" i="12"/>
  <c r="CD149" i="12" s="1"/>
  <c r="CE150" i="12" s="1"/>
  <c r="BD165" i="12"/>
  <c r="BC166" i="12" s="1"/>
  <c r="Q140" i="12"/>
  <c r="L140" i="12" s="1"/>
  <c r="M141" i="12" s="1"/>
  <c r="BT150" i="12"/>
  <c r="BU151" i="12" s="1"/>
  <c r="AP131" i="12"/>
  <c r="AQ132" i="12" s="1"/>
  <c r="Z164" i="12"/>
  <c r="Y165" i="12" s="1"/>
  <c r="AA165" i="12" s="1"/>
  <c r="Z165" i="12" s="1"/>
  <c r="Y166" i="12" s="1"/>
  <c r="AF147" i="12"/>
  <c r="AG148" i="12" s="1"/>
  <c r="BJ162" i="12"/>
  <c r="BK163" i="12" s="1"/>
  <c r="AK148" i="12"/>
  <c r="BY151" i="12"/>
  <c r="BX151" i="12" s="1"/>
  <c r="BW152" i="12" s="1"/>
  <c r="BO163" i="12"/>
  <c r="BN163" i="12" s="1"/>
  <c r="BM164" i="12" s="1"/>
  <c r="AU132" i="12"/>
  <c r="AT132" i="12" s="1"/>
  <c r="AS133" i="12" s="1"/>
  <c r="F139" i="12"/>
  <c r="E140" i="12" s="1"/>
  <c r="B134" i="11"/>
  <c r="C135" i="11" s="1"/>
  <c r="P147" i="11"/>
  <c r="O148" i="11" s="1"/>
  <c r="Q148" i="11" s="1"/>
  <c r="P148" i="11" s="1"/>
  <c r="O149" i="11" s="1"/>
  <c r="G135" i="11"/>
  <c r="F135" i="11" s="1"/>
  <c r="E136" i="11" s="1"/>
  <c r="U161" i="10"/>
  <c r="V162" i="10" s="1"/>
  <c r="AI150" i="10"/>
  <c r="AH151" i="10" s="1"/>
  <c r="Z162" i="10"/>
  <c r="Y162" i="10" s="1"/>
  <c r="X163" i="10" s="1"/>
  <c r="O155" i="10"/>
  <c r="N156" i="10" s="1"/>
  <c r="E142" i="10"/>
  <c r="D143" i="10" s="1"/>
  <c r="O141" i="9"/>
  <c r="K141" i="9" s="1"/>
  <c r="L142" i="9" s="1"/>
  <c r="Y163" i="9"/>
  <c r="G128" i="3"/>
  <c r="C128" i="3" s="1"/>
  <c r="D129" i="3" s="1"/>
  <c r="F119" i="6"/>
  <c r="E120" i="6" s="1"/>
  <c r="G120" i="6" s="1"/>
  <c r="C118" i="6"/>
  <c r="D119" i="6" s="1"/>
  <c r="P109" i="6"/>
  <c r="O110" i="6" s="1"/>
  <c r="Q110" i="6" s="1"/>
  <c r="Q124" i="5"/>
  <c r="M124" i="5" s="1"/>
  <c r="N125" i="5" s="1"/>
  <c r="G114" i="5"/>
  <c r="C114" i="5" s="1"/>
  <c r="D115" i="5" s="1"/>
  <c r="W110" i="3"/>
  <c r="X111" i="3" s="1"/>
  <c r="Y111" i="3"/>
  <c r="AA111" i="3" s="1"/>
  <c r="DM157" i="12" l="1"/>
  <c r="DH157" i="12" s="1"/>
  <c r="DI158" i="12" s="1"/>
  <c r="DW142" i="12"/>
  <c r="DV142" i="12" s="1"/>
  <c r="DU143" i="12" s="1"/>
  <c r="DR141" i="12"/>
  <c r="DS142" i="12" s="1"/>
  <c r="DB157" i="12"/>
  <c r="DA158" i="12" s="1"/>
  <c r="DC158" i="12" s="1"/>
  <c r="DB158" i="12" s="1"/>
  <c r="DA159" i="12" s="1"/>
  <c r="CR140" i="12"/>
  <c r="CQ141" i="12" s="1"/>
  <c r="CH149" i="12"/>
  <c r="CG150" i="12" s="1"/>
  <c r="CI150" i="12" s="1"/>
  <c r="CH150" i="12" s="1"/>
  <c r="CG151" i="12" s="1"/>
  <c r="BE166" i="12"/>
  <c r="AZ166" i="12" s="1"/>
  <c r="BA167" i="12" s="1"/>
  <c r="P140" i="12"/>
  <c r="O141" i="12" s="1"/>
  <c r="AF148" i="12"/>
  <c r="AG149" i="12" s="1"/>
  <c r="V165" i="12"/>
  <c r="W166" i="12" s="1"/>
  <c r="AJ148" i="12"/>
  <c r="AI149" i="12" s="1"/>
  <c r="BY152" i="12"/>
  <c r="BX152" i="12" s="1"/>
  <c r="BW153" i="12" s="1"/>
  <c r="BT151" i="12"/>
  <c r="BU152" i="12" s="1"/>
  <c r="BO164" i="12"/>
  <c r="BN164" i="12" s="1"/>
  <c r="BM165" i="12" s="1"/>
  <c r="BJ163" i="12"/>
  <c r="BK164" i="12" s="1"/>
  <c r="AU133" i="12"/>
  <c r="AT133" i="12" s="1"/>
  <c r="AS134" i="12" s="1"/>
  <c r="AP132" i="12"/>
  <c r="AQ133" i="12" s="1"/>
  <c r="AA166" i="12"/>
  <c r="Z166" i="12" s="1"/>
  <c r="Y167" i="12" s="1"/>
  <c r="G140" i="12"/>
  <c r="B140" i="12" s="1"/>
  <c r="C141" i="12" s="1"/>
  <c r="B135" i="11"/>
  <c r="C136" i="11" s="1"/>
  <c r="Q149" i="11"/>
  <c r="P149" i="11" s="1"/>
  <c r="O150" i="11" s="1"/>
  <c r="G136" i="11"/>
  <c r="F136" i="11" s="1"/>
  <c r="E137" i="11" s="1"/>
  <c r="L148" i="11"/>
  <c r="M149" i="11" s="1"/>
  <c r="T163" i="9"/>
  <c r="U164" i="9" s="1"/>
  <c r="U162" i="10"/>
  <c r="V163" i="10" s="1"/>
  <c r="AJ151" i="10"/>
  <c r="AE151" i="10" s="1"/>
  <c r="AF152" i="10" s="1"/>
  <c r="Z163" i="10"/>
  <c r="Y163" i="10" s="1"/>
  <c r="X164" i="10" s="1"/>
  <c r="F143" i="10"/>
  <c r="B143" i="10" s="1"/>
  <c r="C144" i="10" s="1"/>
  <c r="P156" i="10"/>
  <c r="K156" i="10" s="1"/>
  <c r="L157" i="10" s="1"/>
  <c r="N141" i="9"/>
  <c r="M142" i="9" s="1"/>
  <c r="O142" i="9" s="1"/>
  <c r="N142" i="9" s="1"/>
  <c r="M143" i="9" s="1"/>
  <c r="X163" i="9"/>
  <c r="W164" i="9" s="1"/>
  <c r="F128" i="3"/>
  <c r="E129" i="3" s="1"/>
  <c r="F120" i="6"/>
  <c r="E121" i="6" s="1"/>
  <c r="G121" i="6" s="1"/>
  <c r="M110" i="6"/>
  <c r="N111" i="6" s="1"/>
  <c r="C119" i="6"/>
  <c r="D120" i="6" s="1"/>
  <c r="P124" i="5"/>
  <c r="O125" i="5" s="1"/>
  <c r="F114" i="5"/>
  <c r="E115" i="5" s="1"/>
  <c r="Z111" i="3"/>
  <c r="DR142" i="12" l="1"/>
  <c r="DS143" i="12" s="1"/>
  <c r="DL157" i="12"/>
  <c r="DK158" i="12" s="1"/>
  <c r="DW143" i="12"/>
  <c r="DV143" i="12" s="1"/>
  <c r="DU144" i="12" s="1"/>
  <c r="BT152" i="12"/>
  <c r="BU153" i="12" s="1"/>
  <c r="DC159" i="12"/>
  <c r="DB159" i="12" s="1"/>
  <c r="DA160" i="12" s="1"/>
  <c r="CX158" i="12"/>
  <c r="CY159" i="12" s="1"/>
  <c r="BJ164" i="12"/>
  <c r="BK165" i="12" s="1"/>
  <c r="BD166" i="12"/>
  <c r="BC167" i="12" s="1"/>
  <c r="BE167" i="12" s="1"/>
  <c r="BD167" i="12" s="1"/>
  <c r="BC168" i="12" s="1"/>
  <c r="CS141" i="12"/>
  <c r="CN141" i="12" s="1"/>
  <c r="CO142" i="12" s="1"/>
  <c r="CI151" i="12"/>
  <c r="CH151" i="12" s="1"/>
  <c r="CG152" i="12" s="1"/>
  <c r="CD150" i="12"/>
  <c r="CE151" i="12" s="1"/>
  <c r="Q141" i="12"/>
  <c r="L141" i="12" s="1"/>
  <c r="M142" i="12" s="1"/>
  <c r="AK149" i="12"/>
  <c r="AF149" i="12" s="1"/>
  <c r="AG150" i="12" s="1"/>
  <c r="BY153" i="12"/>
  <c r="BX153" i="12" s="1"/>
  <c r="BW154" i="12" s="1"/>
  <c r="BO165" i="12"/>
  <c r="BN165" i="12" s="1"/>
  <c r="BM166" i="12" s="1"/>
  <c r="AU134" i="12"/>
  <c r="AT134" i="12" s="1"/>
  <c r="AS135" i="12" s="1"/>
  <c r="AP133" i="12"/>
  <c r="AQ134" i="12" s="1"/>
  <c r="AA167" i="12"/>
  <c r="Z167" i="12" s="1"/>
  <c r="Y168" i="12" s="1"/>
  <c r="V166" i="12"/>
  <c r="W167" i="12" s="1"/>
  <c r="F140" i="12"/>
  <c r="E141" i="12" s="1"/>
  <c r="L149" i="11"/>
  <c r="M150" i="11" s="1"/>
  <c r="B136" i="11"/>
  <c r="C137" i="11" s="1"/>
  <c r="G137" i="11"/>
  <c r="F137" i="11" s="1"/>
  <c r="E138" i="11" s="1"/>
  <c r="Q150" i="11"/>
  <c r="U163" i="10"/>
  <c r="V164" i="10" s="1"/>
  <c r="AI151" i="10"/>
  <c r="AH152" i="10" s="1"/>
  <c r="Z164" i="10"/>
  <c r="Y164" i="10" s="1"/>
  <c r="X165" i="10" s="1"/>
  <c r="O156" i="10"/>
  <c r="N157" i="10" s="1"/>
  <c r="E143" i="10"/>
  <c r="D144" i="10" s="1"/>
  <c r="O143" i="9"/>
  <c r="N143" i="9" s="1"/>
  <c r="M144" i="9" s="1"/>
  <c r="K142" i="9"/>
  <c r="L143" i="9" s="1"/>
  <c r="Y164" i="9"/>
  <c r="G129" i="3"/>
  <c r="C129" i="3" s="1"/>
  <c r="D130" i="3" s="1"/>
  <c r="C120" i="6"/>
  <c r="D121" i="6" s="1"/>
  <c r="F121" i="6"/>
  <c r="E122" i="6" s="1"/>
  <c r="G122" i="6" s="1"/>
  <c r="P110" i="6"/>
  <c r="O111" i="6" s="1"/>
  <c r="Q111" i="6" s="1"/>
  <c r="Q125" i="5"/>
  <c r="M125" i="5" s="1"/>
  <c r="N126" i="5" s="1"/>
  <c r="G115" i="5"/>
  <c r="C115" i="5" s="1"/>
  <c r="D116" i="5" s="1"/>
  <c r="W111" i="3"/>
  <c r="X112" i="3" s="1"/>
  <c r="Y112" i="3"/>
  <c r="AA112" i="3" s="1"/>
  <c r="DM158" i="12" l="1"/>
  <c r="DH158" i="12" s="1"/>
  <c r="DI159" i="12" s="1"/>
  <c r="AP134" i="12"/>
  <c r="AQ135" i="12" s="1"/>
  <c r="DW144" i="12"/>
  <c r="DV144" i="12" s="1"/>
  <c r="DU145" i="12" s="1"/>
  <c r="DR143" i="12"/>
  <c r="DS144" i="12" s="1"/>
  <c r="CX159" i="12"/>
  <c r="CY160" i="12" s="1"/>
  <c r="DC160" i="12"/>
  <c r="DB160" i="12" s="1"/>
  <c r="DA161" i="12" s="1"/>
  <c r="CR141" i="12"/>
  <c r="CQ142" i="12" s="1"/>
  <c r="CD151" i="12"/>
  <c r="CE152" i="12" s="1"/>
  <c r="CI152" i="12"/>
  <c r="BE168" i="12"/>
  <c r="BD168" i="12" s="1"/>
  <c r="BC169" i="12" s="1"/>
  <c r="AZ167" i="12"/>
  <c r="BA168" i="12" s="1"/>
  <c r="P141" i="12"/>
  <c r="O142" i="12" s="1"/>
  <c r="BJ165" i="12"/>
  <c r="BK166" i="12" s="1"/>
  <c r="BT153" i="12"/>
  <c r="BU154" i="12" s="1"/>
  <c r="V167" i="12"/>
  <c r="W168" i="12" s="1"/>
  <c r="AJ149" i="12"/>
  <c r="AI150" i="12" s="1"/>
  <c r="BY154" i="12"/>
  <c r="BX154" i="12" s="1"/>
  <c r="BW155" i="12" s="1"/>
  <c r="BO166" i="12"/>
  <c r="BN166" i="12" s="1"/>
  <c r="BM167" i="12" s="1"/>
  <c r="AU135" i="12"/>
  <c r="AT135" i="12" s="1"/>
  <c r="AS136" i="12" s="1"/>
  <c r="AA168" i="12"/>
  <c r="Z168" i="12" s="1"/>
  <c r="Y169" i="12" s="1"/>
  <c r="G141" i="12"/>
  <c r="B141" i="12" s="1"/>
  <c r="C142" i="12" s="1"/>
  <c r="L150" i="11"/>
  <c r="M151" i="11" s="1"/>
  <c r="B137" i="11"/>
  <c r="C138" i="11" s="1"/>
  <c r="G138" i="11"/>
  <c r="F138" i="11" s="1"/>
  <c r="E139" i="11" s="1"/>
  <c r="P150" i="11"/>
  <c r="O151" i="11" s="1"/>
  <c r="T164" i="9"/>
  <c r="U165" i="9" s="1"/>
  <c r="U164" i="10"/>
  <c r="V165" i="10" s="1"/>
  <c r="AJ152" i="10"/>
  <c r="AE152" i="10" s="1"/>
  <c r="AF153" i="10" s="1"/>
  <c r="Z165" i="10"/>
  <c r="Y165" i="10" s="1"/>
  <c r="X166" i="10" s="1"/>
  <c r="F144" i="10"/>
  <c r="B144" i="10" s="1"/>
  <c r="C145" i="10" s="1"/>
  <c r="P157" i="10"/>
  <c r="K157" i="10" s="1"/>
  <c r="L158" i="10" s="1"/>
  <c r="K143" i="9"/>
  <c r="L144" i="9" s="1"/>
  <c r="O144" i="9"/>
  <c r="N144" i="9" s="1"/>
  <c r="M145" i="9" s="1"/>
  <c r="X164" i="9"/>
  <c r="W165" i="9" s="1"/>
  <c r="F129" i="3"/>
  <c r="E130" i="3" s="1"/>
  <c r="F122" i="6"/>
  <c r="E123" i="6" s="1"/>
  <c r="G123" i="6" s="1"/>
  <c r="M111" i="6"/>
  <c r="N112" i="6" s="1"/>
  <c r="C121" i="6"/>
  <c r="D122" i="6" s="1"/>
  <c r="P125" i="5"/>
  <c r="O126" i="5" s="1"/>
  <c r="F115" i="5"/>
  <c r="E116" i="5" s="1"/>
  <c r="Z112" i="3"/>
  <c r="DL158" i="12" l="1"/>
  <c r="DK159" i="12" s="1"/>
  <c r="DR144" i="12"/>
  <c r="DS145" i="12" s="1"/>
  <c r="AZ168" i="12"/>
  <c r="BA169" i="12" s="1"/>
  <c r="DW145" i="12"/>
  <c r="DV145" i="12" s="1"/>
  <c r="DU146" i="12" s="1"/>
  <c r="CX160" i="12"/>
  <c r="CY161" i="12" s="1"/>
  <c r="DC161" i="12"/>
  <c r="DB161" i="12" s="1"/>
  <c r="DA162" i="12" s="1"/>
  <c r="CS142" i="12"/>
  <c r="CN142" i="12" s="1"/>
  <c r="CO143" i="12" s="1"/>
  <c r="CD152" i="12"/>
  <c r="CE153" i="12" s="1"/>
  <c r="CH152" i="12"/>
  <c r="CG153" i="12" s="1"/>
  <c r="CI153" i="12" s="1"/>
  <c r="BE169" i="12"/>
  <c r="BD169" i="12" s="1"/>
  <c r="BC170" i="12" s="1"/>
  <c r="Q142" i="12"/>
  <c r="L142" i="12" s="1"/>
  <c r="M143" i="12" s="1"/>
  <c r="V168" i="12"/>
  <c r="W169" i="12" s="1"/>
  <c r="BJ166" i="12"/>
  <c r="BK167" i="12" s="1"/>
  <c r="BT154" i="12"/>
  <c r="BU155" i="12" s="1"/>
  <c r="AK150" i="12"/>
  <c r="AF150" i="12" s="1"/>
  <c r="AG151" i="12" s="1"/>
  <c r="BY155" i="12"/>
  <c r="BX155" i="12" s="1"/>
  <c r="BW156" i="12" s="1"/>
  <c r="BO167" i="12"/>
  <c r="BN167" i="12" s="1"/>
  <c r="BM168" i="12" s="1"/>
  <c r="AU136" i="12"/>
  <c r="AT136" i="12" s="1"/>
  <c r="AS137" i="12" s="1"/>
  <c r="AP135" i="12"/>
  <c r="AQ136" i="12" s="1"/>
  <c r="AA169" i="12"/>
  <c r="F141" i="12"/>
  <c r="E142" i="12" s="1"/>
  <c r="B138" i="11"/>
  <c r="C139" i="11" s="1"/>
  <c r="G139" i="11"/>
  <c r="F139" i="11" s="1"/>
  <c r="E140" i="11" s="1"/>
  <c r="Q151" i="11"/>
  <c r="L151" i="11" s="1"/>
  <c r="M152" i="11" s="1"/>
  <c r="U165" i="10"/>
  <c r="V166" i="10" s="1"/>
  <c r="AI152" i="10"/>
  <c r="AH153" i="10" s="1"/>
  <c r="Z166" i="10"/>
  <c r="Y166" i="10" s="1"/>
  <c r="X167" i="10" s="1"/>
  <c r="O157" i="10"/>
  <c r="N158" i="10" s="1"/>
  <c r="E144" i="10"/>
  <c r="D145" i="10" s="1"/>
  <c r="O145" i="9"/>
  <c r="N145" i="9" s="1"/>
  <c r="M146" i="9" s="1"/>
  <c r="K144" i="9"/>
  <c r="L145" i="9" s="1"/>
  <c r="Y165" i="9"/>
  <c r="G130" i="3"/>
  <c r="C130" i="3" s="1"/>
  <c r="D131" i="3" s="1"/>
  <c r="C122" i="6"/>
  <c r="D123" i="6" s="1"/>
  <c r="F123" i="6"/>
  <c r="E124" i="6" s="1"/>
  <c r="G124" i="6" s="1"/>
  <c r="P111" i="6"/>
  <c r="O112" i="6" s="1"/>
  <c r="Q112" i="6" s="1"/>
  <c r="Q126" i="5"/>
  <c r="M126" i="5" s="1"/>
  <c r="N127" i="5" s="1"/>
  <c r="G116" i="5"/>
  <c r="C116" i="5" s="1"/>
  <c r="D117" i="5" s="1"/>
  <c r="W112" i="3"/>
  <c r="X113" i="3" s="1"/>
  <c r="Y113" i="3"/>
  <c r="AA113" i="3" s="1"/>
  <c r="DM159" i="12" l="1"/>
  <c r="DH159" i="12" s="1"/>
  <c r="DI160" i="12" s="1"/>
  <c r="BT155" i="12"/>
  <c r="BU156" i="12" s="1"/>
  <c r="DW146" i="12"/>
  <c r="DV146" i="12" s="1"/>
  <c r="DU147" i="12" s="1"/>
  <c r="CX161" i="12"/>
  <c r="CY162" i="12" s="1"/>
  <c r="DR145" i="12"/>
  <c r="DS146" i="12" s="1"/>
  <c r="DC162" i="12"/>
  <c r="DB162" i="12" s="1"/>
  <c r="DA163" i="12" s="1"/>
  <c r="CR142" i="12"/>
  <c r="CQ143" i="12" s="1"/>
  <c r="CD153" i="12"/>
  <c r="CE154" i="12" s="1"/>
  <c r="CH153" i="12"/>
  <c r="CG154" i="12" s="1"/>
  <c r="BE170" i="12"/>
  <c r="BD170" i="12" s="1"/>
  <c r="BC171" i="12" s="1"/>
  <c r="AZ169" i="12"/>
  <c r="BA170" i="12" s="1"/>
  <c r="V169" i="12"/>
  <c r="W170" i="12" s="1"/>
  <c r="P142" i="12"/>
  <c r="O143" i="12" s="1"/>
  <c r="AJ150" i="12"/>
  <c r="AI151" i="12" s="1"/>
  <c r="BY156" i="12"/>
  <c r="BT156" i="12" s="1"/>
  <c r="BU157" i="12" s="1"/>
  <c r="BO168" i="12"/>
  <c r="BN168" i="12" s="1"/>
  <c r="BM169" i="12" s="1"/>
  <c r="BJ167" i="12"/>
  <c r="BK168" i="12" s="1"/>
  <c r="AU137" i="12"/>
  <c r="AT137" i="12" s="1"/>
  <c r="AS138" i="12" s="1"/>
  <c r="AP136" i="12"/>
  <c r="AQ137" i="12" s="1"/>
  <c r="Z169" i="12"/>
  <c r="Y170" i="12" s="1"/>
  <c r="G142" i="12"/>
  <c r="B142" i="12" s="1"/>
  <c r="C143" i="12" s="1"/>
  <c r="B139" i="11"/>
  <c r="C140" i="11" s="1"/>
  <c r="G140" i="11"/>
  <c r="F140" i="11" s="1"/>
  <c r="E141" i="11" s="1"/>
  <c r="P151" i="11"/>
  <c r="O152" i="11" s="1"/>
  <c r="T165" i="9"/>
  <c r="U166" i="9" s="1"/>
  <c r="U166" i="10"/>
  <c r="V167" i="10" s="1"/>
  <c r="AJ153" i="10"/>
  <c r="AE153" i="10" s="1"/>
  <c r="AF154" i="10" s="1"/>
  <c r="Z167" i="10"/>
  <c r="Y167" i="10" s="1"/>
  <c r="X168" i="10" s="1"/>
  <c r="F145" i="10"/>
  <c r="B145" i="10" s="1"/>
  <c r="C146" i="10" s="1"/>
  <c r="P158" i="10"/>
  <c r="K158" i="10" s="1"/>
  <c r="L159" i="10" s="1"/>
  <c r="K145" i="9"/>
  <c r="L146" i="9" s="1"/>
  <c r="O146" i="9"/>
  <c r="N146" i="9" s="1"/>
  <c r="M147" i="9" s="1"/>
  <c r="X165" i="9"/>
  <c r="W166" i="9" s="1"/>
  <c r="F130" i="3"/>
  <c r="E131" i="3" s="1"/>
  <c r="C123" i="6"/>
  <c r="D124" i="6" s="1"/>
  <c r="M112" i="6"/>
  <c r="N113" i="6" s="1"/>
  <c r="P126" i="5"/>
  <c r="O127" i="5" s="1"/>
  <c r="F116" i="5"/>
  <c r="E117" i="5" s="1"/>
  <c r="Z113" i="3"/>
  <c r="DR146" i="12" l="1"/>
  <c r="DS147" i="12" s="1"/>
  <c r="DL159" i="12"/>
  <c r="DK160" i="12" s="1"/>
  <c r="DW147" i="12"/>
  <c r="DV147" i="12" s="1"/>
  <c r="DU148" i="12" s="1"/>
  <c r="AZ170" i="12"/>
  <c r="BA171" i="12" s="1"/>
  <c r="CX162" i="12"/>
  <c r="CY163" i="12" s="1"/>
  <c r="DC163" i="12"/>
  <c r="DB163" i="12" s="1"/>
  <c r="DA164" i="12" s="1"/>
  <c r="BJ168" i="12"/>
  <c r="BK169" i="12" s="1"/>
  <c r="CS143" i="12"/>
  <c r="CN143" i="12" s="1"/>
  <c r="CO144" i="12" s="1"/>
  <c r="CI154" i="12"/>
  <c r="CD154" i="12" s="1"/>
  <c r="CE155" i="12" s="1"/>
  <c r="BE171" i="12"/>
  <c r="BD171" i="12" s="1"/>
  <c r="BC172" i="12" s="1"/>
  <c r="Q143" i="12"/>
  <c r="L143" i="12" s="1"/>
  <c r="M144" i="12" s="1"/>
  <c r="AK151" i="12"/>
  <c r="AF151" i="12" s="1"/>
  <c r="AG152" i="12" s="1"/>
  <c r="BX156" i="12"/>
  <c r="BW157" i="12" s="1"/>
  <c r="BO169" i="12"/>
  <c r="BN169" i="12" s="1"/>
  <c r="BM170" i="12" s="1"/>
  <c r="AU138" i="12"/>
  <c r="AT138" i="12" s="1"/>
  <c r="AS139" i="12" s="1"/>
  <c r="AP137" i="12"/>
  <c r="AQ138" i="12" s="1"/>
  <c r="AP138" i="12" s="1"/>
  <c r="AQ139" i="12" s="1"/>
  <c r="AA170" i="12"/>
  <c r="V170" i="12" s="1"/>
  <c r="W171" i="12" s="1"/>
  <c r="F142" i="12"/>
  <c r="E143" i="12" s="1"/>
  <c r="B140" i="11"/>
  <c r="C141" i="11" s="1"/>
  <c r="G141" i="11"/>
  <c r="F141" i="11" s="1"/>
  <c r="E142" i="11" s="1"/>
  <c r="Q152" i="11"/>
  <c r="L152" i="11" s="1"/>
  <c r="M153" i="11" s="1"/>
  <c r="U167" i="10"/>
  <c r="V168" i="10" s="1"/>
  <c r="AI153" i="10"/>
  <c r="AH154" i="10" s="1"/>
  <c r="Z168" i="10"/>
  <c r="Y168" i="10" s="1"/>
  <c r="X169" i="10" s="1"/>
  <c r="O158" i="10"/>
  <c r="N159" i="10" s="1"/>
  <c r="E145" i="10"/>
  <c r="D146" i="10" s="1"/>
  <c r="O147" i="9"/>
  <c r="N147" i="9" s="1"/>
  <c r="M148" i="9" s="1"/>
  <c r="K146" i="9"/>
  <c r="L147" i="9" s="1"/>
  <c r="Y166" i="9"/>
  <c r="G131" i="3"/>
  <c r="C131" i="3" s="1"/>
  <c r="D132" i="3" s="1"/>
  <c r="C124" i="6"/>
  <c r="D125" i="6" s="1"/>
  <c r="F124" i="6"/>
  <c r="E125" i="6" s="1"/>
  <c r="G125" i="6" s="1"/>
  <c r="P112" i="6"/>
  <c r="O113" i="6" s="1"/>
  <c r="Q113" i="6" s="1"/>
  <c r="Q127" i="5"/>
  <c r="M127" i="5" s="1"/>
  <c r="N128" i="5" s="1"/>
  <c r="G117" i="5"/>
  <c r="C117" i="5" s="1"/>
  <c r="D118" i="5" s="1"/>
  <c r="W113" i="3"/>
  <c r="DM160" i="12" l="1"/>
  <c r="DH160" i="12" s="1"/>
  <c r="DI161" i="12" s="1"/>
  <c r="DW148" i="12"/>
  <c r="DV148" i="12" s="1"/>
  <c r="DU149" i="12" s="1"/>
  <c r="DR147" i="12"/>
  <c r="DS148" i="12" s="1"/>
  <c r="CX163" i="12"/>
  <c r="CY164" i="12" s="1"/>
  <c r="DC164" i="12"/>
  <c r="DB164" i="12" s="1"/>
  <c r="DA165" i="12" s="1"/>
  <c r="CR143" i="12"/>
  <c r="CQ144" i="12" s="1"/>
  <c r="CH154" i="12"/>
  <c r="CG155" i="12" s="1"/>
  <c r="BE172" i="12"/>
  <c r="BD172" i="12" s="1"/>
  <c r="BC173" i="12" s="1"/>
  <c r="AZ171" i="12"/>
  <c r="BA172" i="12" s="1"/>
  <c r="P143" i="12"/>
  <c r="O144" i="12" s="1"/>
  <c r="AJ151" i="12"/>
  <c r="AI152" i="12" s="1"/>
  <c r="BY157" i="12"/>
  <c r="BT157" i="12" s="1"/>
  <c r="BU158" i="12" s="1"/>
  <c r="BO170" i="12"/>
  <c r="BN170" i="12" s="1"/>
  <c r="BM171" i="12" s="1"/>
  <c r="BJ169" i="12"/>
  <c r="BK170" i="12" s="1"/>
  <c r="AU139" i="12"/>
  <c r="AT139" i="12" s="1"/>
  <c r="AS140" i="12" s="1"/>
  <c r="Z170" i="12"/>
  <c r="Y171" i="12" s="1"/>
  <c r="G143" i="12"/>
  <c r="B143" i="12" s="1"/>
  <c r="C144" i="12" s="1"/>
  <c r="B141" i="11"/>
  <c r="C142" i="11" s="1"/>
  <c r="G142" i="11"/>
  <c r="F142" i="11" s="1"/>
  <c r="E143" i="11" s="1"/>
  <c r="P152" i="11"/>
  <c r="O153" i="11" s="1"/>
  <c r="T166" i="9"/>
  <c r="U167" i="9" s="1"/>
  <c r="U168" i="10"/>
  <c r="V169" i="10" s="1"/>
  <c r="AJ154" i="10"/>
  <c r="AE154" i="10" s="1"/>
  <c r="AF155" i="10" s="1"/>
  <c r="Z169" i="10"/>
  <c r="Y169" i="10" s="1"/>
  <c r="X170" i="10" s="1"/>
  <c r="P159" i="10"/>
  <c r="K159" i="10" s="1"/>
  <c r="L160" i="10" s="1"/>
  <c r="F146" i="10"/>
  <c r="B146" i="10" s="1"/>
  <c r="C147" i="10" s="1"/>
  <c r="O148" i="9"/>
  <c r="N148" i="9" s="1"/>
  <c r="M149" i="9" s="1"/>
  <c r="K147" i="9"/>
  <c r="L148" i="9" s="1"/>
  <c r="X166" i="9"/>
  <c r="W167" i="9" s="1"/>
  <c r="F131" i="3"/>
  <c r="E132" i="3" s="1"/>
  <c r="C125" i="6"/>
  <c r="D126" i="6" s="1"/>
  <c r="F125" i="6"/>
  <c r="E126" i="6" s="1"/>
  <c r="G126" i="6" s="1"/>
  <c r="M113" i="6"/>
  <c r="N114" i="6" s="1"/>
  <c r="P127" i="5"/>
  <c r="O128" i="5" s="1"/>
  <c r="F117" i="5"/>
  <c r="E118" i="5" s="1"/>
  <c r="DL160" i="12" l="1"/>
  <c r="DK161" i="12" s="1"/>
  <c r="DW149" i="12"/>
  <c r="DV149" i="12" s="1"/>
  <c r="DU150" i="12" s="1"/>
  <c r="DR148" i="12"/>
  <c r="DS149" i="12" s="1"/>
  <c r="CX164" i="12"/>
  <c r="CY165" i="12" s="1"/>
  <c r="DC165" i="12"/>
  <c r="DB165" i="12" s="1"/>
  <c r="DA166" i="12" s="1"/>
  <c r="BJ170" i="12"/>
  <c r="BK171" i="12" s="1"/>
  <c r="CS144" i="12"/>
  <c r="CN144" i="12" s="1"/>
  <c r="CO145" i="12" s="1"/>
  <c r="CI155" i="12"/>
  <c r="CD155" i="12" s="1"/>
  <c r="CE156" i="12" s="1"/>
  <c r="BE173" i="12"/>
  <c r="BD173" i="12" s="1"/>
  <c r="BC174" i="12" s="1"/>
  <c r="AZ172" i="12"/>
  <c r="BA173" i="12" s="1"/>
  <c r="Q144" i="12"/>
  <c r="L144" i="12" s="1"/>
  <c r="M145" i="12" s="1"/>
  <c r="AK152" i="12"/>
  <c r="AF152" i="12" s="1"/>
  <c r="AG153" i="12" s="1"/>
  <c r="BX157" i="12"/>
  <c r="BW158" i="12" s="1"/>
  <c r="BO171" i="12"/>
  <c r="BN171" i="12" s="1"/>
  <c r="BM172" i="12" s="1"/>
  <c r="AU140" i="12"/>
  <c r="AT140" i="12" s="1"/>
  <c r="AS141" i="12" s="1"/>
  <c r="AP139" i="12"/>
  <c r="AQ140" i="12" s="1"/>
  <c r="AP140" i="12" s="1"/>
  <c r="AQ141" i="12" s="1"/>
  <c r="AA171" i="12"/>
  <c r="V171" i="12" s="1"/>
  <c r="W172" i="12" s="1"/>
  <c r="F143" i="12"/>
  <c r="E144" i="12" s="1"/>
  <c r="B142" i="11"/>
  <c r="C143" i="11" s="1"/>
  <c r="G143" i="11"/>
  <c r="F143" i="11" s="1"/>
  <c r="E144" i="11" s="1"/>
  <c r="Q153" i="11"/>
  <c r="L153" i="11" s="1"/>
  <c r="M154" i="11" s="1"/>
  <c r="U169" i="10"/>
  <c r="V170" i="10" s="1"/>
  <c r="AI154" i="10"/>
  <c r="AH155" i="10" s="1"/>
  <c r="Z170" i="10"/>
  <c r="Y170" i="10" s="1"/>
  <c r="X171" i="10" s="1"/>
  <c r="E146" i="10"/>
  <c r="D147" i="10" s="1"/>
  <c r="O159" i="10"/>
  <c r="N160" i="10" s="1"/>
  <c r="K148" i="9"/>
  <c r="L149" i="9" s="1"/>
  <c r="O149" i="9"/>
  <c r="N149" i="9" s="1"/>
  <c r="M150" i="9" s="1"/>
  <c r="Y167" i="9"/>
  <c r="G132" i="3"/>
  <c r="C132" i="3" s="1"/>
  <c r="D133" i="3" s="1"/>
  <c r="P113" i="6"/>
  <c r="O114" i="6" s="1"/>
  <c r="Q114" i="6" s="1"/>
  <c r="C126" i="6"/>
  <c r="D127" i="6" s="1"/>
  <c r="Q128" i="5"/>
  <c r="M128" i="5" s="1"/>
  <c r="N129" i="5" s="1"/>
  <c r="G118" i="5"/>
  <c r="C118" i="5" s="1"/>
  <c r="D119" i="5" s="1"/>
  <c r="DR149" i="12" l="1"/>
  <c r="DS150" i="12" s="1"/>
  <c r="DM161" i="12"/>
  <c r="DH161" i="12" s="1"/>
  <c r="DI162" i="12" s="1"/>
  <c r="DW150" i="12"/>
  <c r="CX165" i="12"/>
  <c r="CY166" i="12" s="1"/>
  <c r="DC166" i="12"/>
  <c r="DB166" i="12" s="1"/>
  <c r="DA167" i="12" s="1"/>
  <c r="AZ173" i="12"/>
  <c r="BA174" i="12" s="1"/>
  <c r="CR144" i="12"/>
  <c r="CQ145" i="12" s="1"/>
  <c r="CH155" i="12"/>
  <c r="CG156" i="12" s="1"/>
  <c r="CI156" i="12" s="1"/>
  <c r="CH156" i="12" s="1"/>
  <c r="CG157" i="12" s="1"/>
  <c r="BE174" i="12"/>
  <c r="BD174" i="12" s="1"/>
  <c r="BC175" i="12" s="1"/>
  <c r="P144" i="12"/>
  <c r="O145" i="12" s="1"/>
  <c r="Z171" i="12"/>
  <c r="Y172" i="12" s="1"/>
  <c r="AA172" i="12" s="1"/>
  <c r="V172" i="12" s="1"/>
  <c r="W173" i="12" s="1"/>
  <c r="AJ152" i="12"/>
  <c r="AI153" i="12" s="1"/>
  <c r="BY158" i="12"/>
  <c r="BT158" i="12" s="1"/>
  <c r="BU159" i="12" s="1"/>
  <c r="BO172" i="12"/>
  <c r="BN172" i="12" s="1"/>
  <c r="BM173" i="12" s="1"/>
  <c r="BJ171" i="12"/>
  <c r="BK172" i="12" s="1"/>
  <c r="AU141" i="12"/>
  <c r="AT141" i="12" s="1"/>
  <c r="AS142" i="12" s="1"/>
  <c r="G144" i="12"/>
  <c r="B144" i="12" s="1"/>
  <c r="C145" i="12" s="1"/>
  <c r="B143" i="11"/>
  <c r="C144" i="11" s="1"/>
  <c r="G144" i="11"/>
  <c r="F144" i="11" s="1"/>
  <c r="E145" i="11" s="1"/>
  <c r="P153" i="11"/>
  <c r="O154" i="11" s="1"/>
  <c r="T167" i="9"/>
  <c r="U168" i="9" s="1"/>
  <c r="U170" i="10"/>
  <c r="V171" i="10" s="1"/>
  <c r="AJ155" i="10"/>
  <c r="AE155" i="10" s="1"/>
  <c r="AF156" i="10" s="1"/>
  <c r="Z171" i="10"/>
  <c r="Y171" i="10" s="1"/>
  <c r="X172" i="10" s="1"/>
  <c r="P160" i="10"/>
  <c r="K160" i="10" s="1"/>
  <c r="L161" i="10" s="1"/>
  <c r="F147" i="10"/>
  <c r="B147" i="10" s="1"/>
  <c r="C148" i="10" s="1"/>
  <c r="K149" i="9"/>
  <c r="L150" i="9" s="1"/>
  <c r="O150" i="9"/>
  <c r="N150" i="9" s="1"/>
  <c r="M151" i="9" s="1"/>
  <c r="X167" i="9"/>
  <c r="W168" i="9" s="1"/>
  <c r="F132" i="3"/>
  <c r="E133" i="3" s="1"/>
  <c r="F126" i="6"/>
  <c r="E127" i="6" s="1"/>
  <c r="G127" i="6" s="1"/>
  <c r="M114" i="6"/>
  <c r="N115" i="6" s="1"/>
  <c r="P128" i="5"/>
  <c r="O129" i="5" s="1"/>
  <c r="F118" i="5"/>
  <c r="E119" i="5" s="1"/>
  <c r="DR150" i="12" l="1"/>
  <c r="DS151" i="12" s="1"/>
  <c r="DL161" i="12"/>
  <c r="DK162" i="12" s="1"/>
  <c r="CX166" i="12"/>
  <c r="CY167" i="12" s="1"/>
  <c r="DV150" i="12"/>
  <c r="DU151" i="12" s="1"/>
  <c r="DC167" i="12"/>
  <c r="DB167" i="12" s="1"/>
  <c r="DA168" i="12" s="1"/>
  <c r="CS145" i="12"/>
  <c r="CN145" i="12" s="1"/>
  <c r="CO146" i="12" s="1"/>
  <c r="CI157" i="12"/>
  <c r="CH157" i="12" s="1"/>
  <c r="CG158" i="12" s="1"/>
  <c r="CD156" i="12"/>
  <c r="CE157" i="12" s="1"/>
  <c r="BE175" i="12"/>
  <c r="BD175" i="12" s="1"/>
  <c r="BC176" i="12" s="1"/>
  <c r="AZ174" i="12"/>
  <c r="BA175" i="12" s="1"/>
  <c r="Q145" i="12"/>
  <c r="L145" i="12" s="1"/>
  <c r="M146" i="12" s="1"/>
  <c r="Z172" i="12"/>
  <c r="Y173" i="12" s="1"/>
  <c r="BJ172" i="12"/>
  <c r="BK173" i="12" s="1"/>
  <c r="AK153" i="12"/>
  <c r="AF153" i="12" s="1"/>
  <c r="AG154" i="12" s="1"/>
  <c r="BX158" i="12"/>
  <c r="BW159" i="12" s="1"/>
  <c r="BO173" i="12"/>
  <c r="BN173" i="12" s="1"/>
  <c r="BM174" i="12" s="1"/>
  <c r="AU142" i="12"/>
  <c r="AT142" i="12" s="1"/>
  <c r="AS143" i="12" s="1"/>
  <c r="AP141" i="12"/>
  <c r="AQ142" i="12" s="1"/>
  <c r="AP142" i="12" s="1"/>
  <c r="AQ143" i="12" s="1"/>
  <c r="AA173" i="12"/>
  <c r="V173" i="12" s="1"/>
  <c r="W174" i="12" s="1"/>
  <c r="F144" i="12"/>
  <c r="E145" i="12" s="1"/>
  <c r="B144" i="11"/>
  <c r="C145" i="11" s="1"/>
  <c r="G145" i="11"/>
  <c r="F145" i="11" s="1"/>
  <c r="E146" i="11" s="1"/>
  <c r="Q154" i="11"/>
  <c r="L154" i="11" s="1"/>
  <c r="M155" i="11" s="1"/>
  <c r="U171" i="10"/>
  <c r="V172" i="10" s="1"/>
  <c r="AI155" i="10"/>
  <c r="AH156" i="10" s="1"/>
  <c r="Z172" i="10"/>
  <c r="Y172" i="10" s="1"/>
  <c r="X173" i="10" s="1"/>
  <c r="E147" i="10"/>
  <c r="D148" i="10" s="1"/>
  <c r="O160" i="10"/>
  <c r="N161" i="10" s="1"/>
  <c r="K150" i="9"/>
  <c r="L151" i="9" s="1"/>
  <c r="O151" i="9"/>
  <c r="N151" i="9" s="1"/>
  <c r="M152" i="9" s="1"/>
  <c r="Y168" i="9"/>
  <c r="G133" i="3"/>
  <c r="C133" i="3" s="1"/>
  <c r="D134" i="3" s="1"/>
  <c r="P114" i="6"/>
  <c r="O115" i="6" s="1"/>
  <c r="Q115" i="6" s="1"/>
  <c r="C127" i="6"/>
  <c r="D128" i="6" s="1"/>
  <c r="Q129" i="5"/>
  <c r="M129" i="5" s="1"/>
  <c r="N130" i="5" s="1"/>
  <c r="G119" i="5"/>
  <c r="C119" i="5" s="1"/>
  <c r="D120" i="5" s="1"/>
  <c r="DM162" i="12" l="1"/>
  <c r="DH162" i="12" s="1"/>
  <c r="DI163" i="12" s="1"/>
  <c r="AZ175" i="12"/>
  <c r="BA176" i="12" s="1"/>
  <c r="CX167" i="12"/>
  <c r="CY168" i="12" s="1"/>
  <c r="DW151" i="12"/>
  <c r="DR151" i="12" s="1"/>
  <c r="DS152" i="12" s="1"/>
  <c r="DC168" i="12"/>
  <c r="DB168" i="12" s="1"/>
  <c r="DA169" i="12" s="1"/>
  <c r="CR145" i="12"/>
  <c r="CQ146" i="12" s="1"/>
  <c r="CI158" i="12"/>
  <c r="CH158" i="12" s="1"/>
  <c r="CG159" i="12" s="1"/>
  <c r="CD157" i="12"/>
  <c r="CE158" i="12" s="1"/>
  <c r="BE176" i="12"/>
  <c r="BD176" i="12" s="1"/>
  <c r="BC177" i="12" s="1"/>
  <c r="P145" i="12"/>
  <c r="O146" i="12" s="1"/>
  <c r="Z173" i="12"/>
  <c r="Y174" i="12" s="1"/>
  <c r="AA174" i="12" s="1"/>
  <c r="V174" i="12" s="1"/>
  <c r="W175" i="12" s="1"/>
  <c r="AJ153" i="12"/>
  <c r="AI154" i="12" s="1"/>
  <c r="BY159" i="12"/>
  <c r="BT159" i="12" s="1"/>
  <c r="BU160" i="12" s="1"/>
  <c r="BO174" i="12"/>
  <c r="BN174" i="12" s="1"/>
  <c r="BM175" i="12" s="1"/>
  <c r="BJ173" i="12"/>
  <c r="BK174" i="12" s="1"/>
  <c r="AU143" i="12"/>
  <c r="AT143" i="12" s="1"/>
  <c r="AS144" i="12" s="1"/>
  <c r="G145" i="12"/>
  <c r="B145" i="12" s="1"/>
  <c r="C146" i="12" s="1"/>
  <c r="P154" i="11"/>
  <c r="O155" i="11" s="1"/>
  <c r="Q155" i="11" s="1"/>
  <c r="P155" i="11" s="1"/>
  <c r="O156" i="11" s="1"/>
  <c r="B145" i="11"/>
  <c r="C146" i="11" s="1"/>
  <c r="G146" i="11"/>
  <c r="F146" i="11" s="1"/>
  <c r="E147" i="11" s="1"/>
  <c r="T168" i="9"/>
  <c r="U169" i="9" s="1"/>
  <c r="U172" i="10"/>
  <c r="V173" i="10" s="1"/>
  <c r="AJ156" i="10"/>
  <c r="AE156" i="10" s="1"/>
  <c r="AF157" i="10" s="1"/>
  <c r="Z173" i="10"/>
  <c r="Y173" i="10" s="1"/>
  <c r="X174" i="10" s="1"/>
  <c r="P161" i="10"/>
  <c r="K161" i="10" s="1"/>
  <c r="L162" i="10" s="1"/>
  <c r="F148" i="10"/>
  <c r="B148" i="10" s="1"/>
  <c r="C149" i="10" s="1"/>
  <c r="K151" i="9"/>
  <c r="L152" i="9" s="1"/>
  <c r="O152" i="9"/>
  <c r="X168" i="9"/>
  <c r="W169" i="9" s="1"/>
  <c r="Y169" i="9" s="1"/>
  <c r="F133" i="3"/>
  <c r="E134" i="3" s="1"/>
  <c r="F127" i="6"/>
  <c r="E128" i="6" s="1"/>
  <c r="G128" i="6" s="1"/>
  <c r="M115" i="6"/>
  <c r="N116" i="6" s="1"/>
  <c r="P129" i="5"/>
  <c r="O130" i="5" s="1"/>
  <c r="F119" i="5"/>
  <c r="E120" i="5" s="1"/>
  <c r="DL162" i="12" l="1"/>
  <c r="DK163" i="12" s="1"/>
  <c r="CX168" i="12"/>
  <c r="CY169" i="12" s="1"/>
  <c r="DV151" i="12"/>
  <c r="DU152" i="12" s="1"/>
  <c r="DC169" i="12"/>
  <c r="DB169" i="12" s="1"/>
  <c r="DA170" i="12" s="1"/>
  <c r="CS146" i="12"/>
  <c r="CN146" i="12" s="1"/>
  <c r="CO147" i="12" s="1"/>
  <c r="CD158" i="12"/>
  <c r="CE159" i="12" s="1"/>
  <c r="CI159" i="12"/>
  <c r="CH159" i="12" s="1"/>
  <c r="CG160" i="12" s="1"/>
  <c r="BE177" i="12"/>
  <c r="BD177" i="12" s="1"/>
  <c r="BC178" i="12" s="1"/>
  <c r="AZ176" i="12"/>
  <c r="BA177" i="12" s="1"/>
  <c r="AZ177" i="12" s="1"/>
  <c r="BA178" i="12" s="1"/>
  <c r="Q146" i="12"/>
  <c r="L146" i="12" s="1"/>
  <c r="M147" i="12" s="1"/>
  <c r="AK154" i="12"/>
  <c r="AF154" i="12" s="1"/>
  <c r="AG155" i="12" s="1"/>
  <c r="BX159" i="12"/>
  <c r="BW160" i="12" s="1"/>
  <c r="BO175" i="12"/>
  <c r="BN175" i="12" s="1"/>
  <c r="BM176" i="12" s="1"/>
  <c r="BJ174" i="12"/>
  <c r="BK175" i="12" s="1"/>
  <c r="AP143" i="12"/>
  <c r="AQ144" i="12" s="1"/>
  <c r="AU144" i="12"/>
  <c r="AT144" i="12" s="1"/>
  <c r="AS145" i="12" s="1"/>
  <c r="Z174" i="12"/>
  <c r="Y175" i="12" s="1"/>
  <c r="F145" i="12"/>
  <c r="E146" i="12" s="1"/>
  <c r="B146" i="11"/>
  <c r="C147" i="11" s="1"/>
  <c r="Q156" i="11"/>
  <c r="P156" i="11" s="1"/>
  <c r="O157" i="11" s="1"/>
  <c r="G147" i="11"/>
  <c r="F147" i="11" s="1"/>
  <c r="E148" i="11" s="1"/>
  <c r="L155" i="11"/>
  <c r="M156" i="11" s="1"/>
  <c r="T169" i="9"/>
  <c r="U170" i="9" s="1"/>
  <c r="U173" i="10"/>
  <c r="V174" i="10" s="1"/>
  <c r="AI156" i="10"/>
  <c r="AH157" i="10" s="1"/>
  <c r="Z174" i="10"/>
  <c r="Y174" i="10" s="1"/>
  <c r="X175" i="10" s="1"/>
  <c r="E148" i="10"/>
  <c r="D149" i="10" s="1"/>
  <c r="O161" i="10"/>
  <c r="N162" i="10" s="1"/>
  <c r="K152" i="9"/>
  <c r="L153" i="9" s="1"/>
  <c r="N152" i="9"/>
  <c r="M153" i="9" s="1"/>
  <c r="X169" i="9"/>
  <c r="W170" i="9" s="1"/>
  <c r="Y170" i="9" s="1"/>
  <c r="X170" i="9" s="1"/>
  <c r="W171" i="9" s="1"/>
  <c r="G134" i="3"/>
  <c r="C134" i="3" s="1"/>
  <c r="D135" i="3" s="1"/>
  <c r="P115" i="6"/>
  <c r="O116" i="6" s="1"/>
  <c r="Q116" i="6" s="1"/>
  <c r="C128" i="6"/>
  <c r="D129" i="6" s="1"/>
  <c r="Q130" i="5"/>
  <c r="M130" i="5" s="1"/>
  <c r="N131" i="5" s="1"/>
  <c r="G120" i="5"/>
  <c r="C120" i="5" s="1"/>
  <c r="D121" i="5" s="1"/>
  <c r="DM163" i="12" l="1"/>
  <c r="DH163" i="12" s="1"/>
  <c r="DI164" i="12" s="1"/>
  <c r="DW152" i="12"/>
  <c r="DR152" i="12" s="1"/>
  <c r="DS153" i="12" s="1"/>
  <c r="CX169" i="12"/>
  <c r="CY170" i="12" s="1"/>
  <c r="DC170" i="12"/>
  <c r="DB170" i="12" s="1"/>
  <c r="DA171" i="12" s="1"/>
  <c r="CR146" i="12"/>
  <c r="CQ147" i="12" s="1"/>
  <c r="CI160" i="12"/>
  <c r="CH160" i="12" s="1"/>
  <c r="CG161" i="12" s="1"/>
  <c r="CD159" i="12"/>
  <c r="CE160" i="12" s="1"/>
  <c r="BE178" i="12"/>
  <c r="BD178" i="12" s="1"/>
  <c r="BC179" i="12" s="1"/>
  <c r="P146" i="12"/>
  <c r="O147" i="12" s="1"/>
  <c r="Q147" i="12" s="1"/>
  <c r="L147" i="12" s="1"/>
  <c r="M148" i="12" s="1"/>
  <c r="AJ154" i="12"/>
  <c r="AI155" i="12" s="1"/>
  <c r="AK155" i="12" s="1"/>
  <c r="AJ155" i="12" s="1"/>
  <c r="AI156" i="12" s="1"/>
  <c r="AP144" i="12"/>
  <c r="AQ145" i="12" s="1"/>
  <c r="BY160" i="12"/>
  <c r="BT160" i="12" s="1"/>
  <c r="BU161" i="12" s="1"/>
  <c r="BO176" i="12"/>
  <c r="BN176" i="12" s="1"/>
  <c r="BM177" i="12" s="1"/>
  <c r="BJ175" i="12"/>
  <c r="BK176" i="12" s="1"/>
  <c r="AU145" i="12"/>
  <c r="AT145" i="12" s="1"/>
  <c r="AS146" i="12" s="1"/>
  <c r="AA175" i="12"/>
  <c r="V175" i="12" s="1"/>
  <c r="W176" i="12" s="1"/>
  <c r="G146" i="12"/>
  <c r="B146" i="12" s="1"/>
  <c r="C147" i="12" s="1"/>
  <c r="L156" i="11"/>
  <c r="M157" i="11" s="1"/>
  <c r="B147" i="11"/>
  <c r="C148" i="11" s="1"/>
  <c r="Q157" i="11"/>
  <c r="P157" i="11" s="1"/>
  <c r="O158" i="11" s="1"/>
  <c r="G148" i="11"/>
  <c r="F148" i="11" s="1"/>
  <c r="E149" i="11" s="1"/>
  <c r="T170" i="9"/>
  <c r="U171" i="9" s="1"/>
  <c r="U174" i="10"/>
  <c r="V175" i="10" s="1"/>
  <c r="AJ157" i="10"/>
  <c r="AE157" i="10" s="1"/>
  <c r="AF158" i="10" s="1"/>
  <c r="Z175" i="10"/>
  <c r="Y175" i="10" s="1"/>
  <c r="X176" i="10" s="1"/>
  <c r="P162" i="10"/>
  <c r="K162" i="10" s="1"/>
  <c r="L163" i="10" s="1"/>
  <c r="F149" i="10"/>
  <c r="B149" i="10" s="1"/>
  <c r="C150" i="10" s="1"/>
  <c r="O153" i="9"/>
  <c r="K153" i="9" s="1"/>
  <c r="L154" i="9" s="1"/>
  <c r="Y171" i="9"/>
  <c r="X171" i="9" s="1"/>
  <c r="W172" i="9" s="1"/>
  <c r="F134" i="3"/>
  <c r="E135" i="3" s="1"/>
  <c r="F128" i="6"/>
  <c r="E129" i="6" s="1"/>
  <c r="G129" i="6" s="1"/>
  <c r="M116" i="6"/>
  <c r="N117" i="6" s="1"/>
  <c r="P130" i="5"/>
  <c r="O131" i="5" s="1"/>
  <c r="F120" i="5"/>
  <c r="E121" i="5" s="1"/>
  <c r="DL163" i="12" l="1"/>
  <c r="DK164" i="12" s="1"/>
  <c r="DV152" i="12"/>
  <c r="DU153" i="12" s="1"/>
  <c r="DC171" i="12"/>
  <c r="DB171" i="12" s="1"/>
  <c r="DA172" i="12" s="1"/>
  <c r="CX170" i="12"/>
  <c r="CY171" i="12" s="1"/>
  <c r="CS147" i="12"/>
  <c r="CN147" i="12" s="1"/>
  <c r="CO148" i="12" s="1"/>
  <c r="CD160" i="12"/>
  <c r="CE161" i="12" s="1"/>
  <c r="CI161" i="12"/>
  <c r="CH161" i="12" s="1"/>
  <c r="CG162" i="12" s="1"/>
  <c r="BE179" i="12"/>
  <c r="BD179" i="12" s="1"/>
  <c r="BC180" i="12" s="1"/>
  <c r="AZ178" i="12"/>
  <c r="BA179" i="12" s="1"/>
  <c r="AZ179" i="12" s="1"/>
  <c r="BA180" i="12" s="1"/>
  <c r="P147" i="12"/>
  <c r="O148" i="12" s="1"/>
  <c r="BJ176" i="12"/>
  <c r="BK177" i="12" s="1"/>
  <c r="AK156" i="12"/>
  <c r="AJ156" i="12" s="1"/>
  <c r="AI157" i="12" s="1"/>
  <c r="AF155" i="12"/>
  <c r="AG156" i="12" s="1"/>
  <c r="BX160" i="12"/>
  <c r="BW161" i="12" s="1"/>
  <c r="BO177" i="12"/>
  <c r="BN177" i="12" s="1"/>
  <c r="BM178" i="12" s="1"/>
  <c r="AU146" i="12"/>
  <c r="AT146" i="12" s="1"/>
  <c r="AS147" i="12" s="1"/>
  <c r="AP145" i="12"/>
  <c r="AQ146" i="12" s="1"/>
  <c r="Z175" i="12"/>
  <c r="Y176" i="12" s="1"/>
  <c r="F146" i="12"/>
  <c r="E147" i="12" s="1"/>
  <c r="L157" i="11"/>
  <c r="M158" i="11" s="1"/>
  <c r="B148" i="11"/>
  <c r="C149" i="11" s="1"/>
  <c r="G149" i="11"/>
  <c r="F149" i="11" s="1"/>
  <c r="E150" i="11" s="1"/>
  <c r="Q158" i="11"/>
  <c r="P158" i="11" s="1"/>
  <c r="O159" i="11" s="1"/>
  <c r="T171" i="9"/>
  <c r="U175" i="10"/>
  <c r="V176" i="10" s="1"/>
  <c r="AI157" i="10"/>
  <c r="AH158" i="10" s="1"/>
  <c r="Z176" i="10"/>
  <c r="Y176" i="10" s="1"/>
  <c r="X177" i="10" s="1"/>
  <c r="E149" i="10"/>
  <c r="D150" i="10" s="1"/>
  <c r="O162" i="10"/>
  <c r="N163" i="10" s="1"/>
  <c r="N153" i="9"/>
  <c r="M154" i="9" s="1"/>
  <c r="Y172" i="9"/>
  <c r="X172" i="9" s="1"/>
  <c r="W173" i="9" s="1"/>
  <c r="U172" i="9"/>
  <c r="G135" i="3"/>
  <c r="C135" i="3" s="1"/>
  <c r="D136" i="3" s="1"/>
  <c r="P116" i="6"/>
  <c r="O117" i="6" s="1"/>
  <c r="Q117" i="6" s="1"/>
  <c r="C129" i="6"/>
  <c r="D130" i="6" s="1"/>
  <c r="Q131" i="5"/>
  <c r="M131" i="5" s="1"/>
  <c r="N132" i="5" s="1"/>
  <c r="G121" i="5"/>
  <c r="C121" i="5" s="1"/>
  <c r="D122" i="5" s="1"/>
  <c r="DM164" i="12" l="1"/>
  <c r="DH164" i="12" s="1"/>
  <c r="DI165" i="12" s="1"/>
  <c r="DW153" i="12"/>
  <c r="DR153" i="12" s="1"/>
  <c r="DS154" i="12" s="1"/>
  <c r="CX171" i="12"/>
  <c r="CY172" i="12" s="1"/>
  <c r="DC172" i="12"/>
  <c r="CR147" i="12"/>
  <c r="CQ148" i="12" s="1"/>
  <c r="CS148" i="12" s="1"/>
  <c r="CR148" i="12" s="1"/>
  <c r="CQ149" i="12" s="1"/>
  <c r="CI162" i="12"/>
  <c r="CH162" i="12" s="1"/>
  <c r="CG163" i="12" s="1"/>
  <c r="CD161" i="12"/>
  <c r="CE162" i="12" s="1"/>
  <c r="BE180" i="12"/>
  <c r="BD180" i="12" s="1"/>
  <c r="BC181" i="12" s="1"/>
  <c r="Q148" i="12"/>
  <c r="L148" i="12" s="1"/>
  <c r="M149" i="12" s="1"/>
  <c r="BJ177" i="12"/>
  <c r="BK178" i="12" s="1"/>
  <c r="AP146" i="12"/>
  <c r="AQ147" i="12" s="1"/>
  <c r="AK157" i="12"/>
  <c r="AJ157" i="12" s="1"/>
  <c r="AI158" i="12" s="1"/>
  <c r="AF156" i="12"/>
  <c r="AG157" i="12" s="1"/>
  <c r="AF157" i="12" s="1"/>
  <c r="AG158" i="12" s="1"/>
  <c r="BY161" i="12"/>
  <c r="BT161" i="12" s="1"/>
  <c r="BU162" i="12" s="1"/>
  <c r="BO178" i="12"/>
  <c r="BN178" i="12" s="1"/>
  <c r="BM179" i="12" s="1"/>
  <c r="AU147" i="12"/>
  <c r="AT147" i="12" s="1"/>
  <c r="AS148" i="12" s="1"/>
  <c r="AA176" i="12"/>
  <c r="V176" i="12" s="1"/>
  <c r="W177" i="12" s="1"/>
  <c r="G147" i="12"/>
  <c r="B147" i="12" s="1"/>
  <c r="C148" i="12" s="1"/>
  <c r="B149" i="11"/>
  <c r="C150" i="11" s="1"/>
  <c r="L158" i="11"/>
  <c r="M159" i="11" s="1"/>
  <c r="Q159" i="11"/>
  <c r="P159" i="11" s="1"/>
  <c r="O160" i="11" s="1"/>
  <c r="G150" i="11"/>
  <c r="T172" i="9"/>
  <c r="U173" i="9" s="1"/>
  <c r="U176" i="10"/>
  <c r="V177" i="10" s="1"/>
  <c r="AJ158" i="10"/>
  <c r="AE158" i="10" s="1"/>
  <c r="AF159" i="10" s="1"/>
  <c r="Z177" i="10"/>
  <c r="Y177" i="10" s="1"/>
  <c r="X178" i="10" s="1"/>
  <c r="P163" i="10"/>
  <c r="K163" i="10" s="1"/>
  <c r="L164" i="10" s="1"/>
  <c r="F150" i="10"/>
  <c r="B150" i="10" s="1"/>
  <c r="C151" i="10" s="1"/>
  <c r="O154" i="9"/>
  <c r="K154" i="9" s="1"/>
  <c r="L155" i="9" s="1"/>
  <c r="Y173" i="9"/>
  <c r="X173" i="9" s="1"/>
  <c r="W174" i="9" s="1"/>
  <c r="F135" i="3"/>
  <c r="E136" i="3" s="1"/>
  <c r="F129" i="6"/>
  <c r="E130" i="6" s="1"/>
  <c r="G130" i="6" s="1"/>
  <c r="M117" i="6"/>
  <c r="N118" i="6" s="1"/>
  <c r="P131" i="5"/>
  <c r="O132" i="5" s="1"/>
  <c r="F121" i="5"/>
  <c r="E122" i="5" s="1"/>
  <c r="DL164" i="12" l="1"/>
  <c r="DK165" i="12" s="1"/>
  <c r="CX172" i="12"/>
  <c r="CY173" i="12" s="1"/>
  <c r="DV153" i="12"/>
  <c r="DU154" i="12" s="1"/>
  <c r="DB172" i="12"/>
  <c r="DA173" i="12" s="1"/>
  <c r="CS149" i="12"/>
  <c r="CR149" i="12" s="1"/>
  <c r="CQ150" i="12" s="1"/>
  <c r="CN148" i="12"/>
  <c r="CO149" i="12" s="1"/>
  <c r="CI163" i="12"/>
  <c r="CH163" i="12" s="1"/>
  <c r="CG164" i="12" s="1"/>
  <c r="CD162" i="12"/>
  <c r="CE163" i="12" s="1"/>
  <c r="BE181" i="12"/>
  <c r="BD181" i="12" s="1"/>
  <c r="BC182" i="12" s="1"/>
  <c r="AZ180" i="12"/>
  <c r="BA181" i="12" s="1"/>
  <c r="P148" i="12"/>
  <c r="O149" i="12" s="1"/>
  <c r="AK158" i="12"/>
  <c r="AF158" i="12" s="1"/>
  <c r="AG159" i="12" s="1"/>
  <c r="BX161" i="12"/>
  <c r="BW162" i="12" s="1"/>
  <c r="BO179" i="12"/>
  <c r="BN179" i="12" s="1"/>
  <c r="BM180" i="12" s="1"/>
  <c r="BJ178" i="12"/>
  <c r="BK179" i="12" s="1"/>
  <c r="AU148" i="12"/>
  <c r="AT148" i="12" s="1"/>
  <c r="AS149" i="12" s="1"/>
  <c r="AP147" i="12"/>
  <c r="AQ148" i="12" s="1"/>
  <c r="Z176" i="12"/>
  <c r="Y177" i="12" s="1"/>
  <c r="F147" i="12"/>
  <c r="E148" i="12" s="1"/>
  <c r="B150" i="11"/>
  <c r="C151" i="11" s="1"/>
  <c r="Q160" i="11"/>
  <c r="P160" i="11" s="1"/>
  <c r="O161" i="11" s="1"/>
  <c r="L159" i="11"/>
  <c r="M160" i="11" s="1"/>
  <c r="F150" i="11"/>
  <c r="E151" i="11" s="1"/>
  <c r="T173" i="9"/>
  <c r="U174" i="9" s="1"/>
  <c r="U177" i="10"/>
  <c r="V178" i="10" s="1"/>
  <c r="AI158" i="10"/>
  <c r="AH159" i="10" s="1"/>
  <c r="Z178" i="10"/>
  <c r="Y178" i="10" s="1"/>
  <c r="X179" i="10" s="1"/>
  <c r="E150" i="10"/>
  <c r="D151" i="10" s="1"/>
  <c r="O163" i="10"/>
  <c r="N164" i="10" s="1"/>
  <c r="N154" i="9"/>
  <c r="M155" i="9" s="1"/>
  <c r="O155" i="9" s="1"/>
  <c r="N155" i="9" s="1"/>
  <c r="M156" i="9" s="1"/>
  <c r="Y174" i="9"/>
  <c r="G136" i="3"/>
  <c r="C136" i="3" s="1"/>
  <c r="D137" i="3" s="1"/>
  <c r="P117" i="6"/>
  <c r="O118" i="6" s="1"/>
  <c r="Q118" i="6" s="1"/>
  <c r="C130" i="6"/>
  <c r="D131" i="6" s="1"/>
  <c r="Q132" i="5"/>
  <c r="M132" i="5" s="1"/>
  <c r="N133" i="5" s="1"/>
  <c r="G122" i="5"/>
  <c r="C122" i="5" s="1"/>
  <c r="D123" i="5" s="1"/>
  <c r="DM165" i="12" l="1"/>
  <c r="DH165" i="12" s="1"/>
  <c r="DI166" i="12" s="1"/>
  <c r="AP148" i="12"/>
  <c r="AQ149" i="12" s="1"/>
  <c r="AZ181" i="12"/>
  <c r="BA182" i="12" s="1"/>
  <c r="DW154" i="12"/>
  <c r="DR154" i="12" s="1"/>
  <c r="DS155" i="12" s="1"/>
  <c r="DC173" i="12"/>
  <c r="CX173" i="12" s="1"/>
  <c r="CY174" i="12" s="1"/>
  <c r="CN149" i="12"/>
  <c r="CO150" i="12" s="1"/>
  <c r="CS150" i="12"/>
  <c r="CR150" i="12" s="1"/>
  <c r="CQ151" i="12" s="1"/>
  <c r="CI164" i="12"/>
  <c r="CH164" i="12" s="1"/>
  <c r="CG165" i="12" s="1"/>
  <c r="CD163" i="12"/>
  <c r="CE164" i="12" s="1"/>
  <c r="BE182" i="12"/>
  <c r="BD182" i="12" s="1"/>
  <c r="BC183" i="12" s="1"/>
  <c r="Q149" i="12"/>
  <c r="L149" i="12" s="1"/>
  <c r="M150" i="12" s="1"/>
  <c r="AJ158" i="12"/>
  <c r="AI159" i="12" s="1"/>
  <c r="BY162" i="12"/>
  <c r="BT162" i="12" s="1"/>
  <c r="BU163" i="12" s="1"/>
  <c r="BO180" i="12"/>
  <c r="BN180" i="12" s="1"/>
  <c r="BM181" i="12" s="1"/>
  <c r="BJ179" i="12"/>
  <c r="BK180" i="12" s="1"/>
  <c r="BJ180" i="12" s="1"/>
  <c r="BK181" i="12" s="1"/>
  <c r="AU149" i="12"/>
  <c r="AT149" i="12" s="1"/>
  <c r="AS150" i="12" s="1"/>
  <c r="AA177" i="12"/>
  <c r="V177" i="12" s="1"/>
  <c r="W178" i="12" s="1"/>
  <c r="G148" i="12"/>
  <c r="B148" i="12" s="1"/>
  <c r="C149" i="12" s="1"/>
  <c r="L160" i="11"/>
  <c r="M161" i="11" s="1"/>
  <c r="Q161" i="11"/>
  <c r="P161" i="11" s="1"/>
  <c r="O162" i="11" s="1"/>
  <c r="G151" i="11"/>
  <c r="T174" i="9"/>
  <c r="U175" i="9" s="1"/>
  <c r="U178" i="10"/>
  <c r="V179" i="10" s="1"/>
  <c r="AJ159" i="10"/>
  <c r="AE159" i="10" s="1"/>
  <c r="AF160" i="10" s="1"/>
  <c r="Z179" i="10"/>
  <c r="Y179" i="10" s="1"/>
  <c r="X180" i="10" s="1"/>
  <c r="P164" i="10"/>
  <c r="K164" i="10" s="1"/>
  <c r="L165" i="10" s="1"/>
  <c r="F151" i="10"/>
  <c r="B151" i="10" s="1"/>
  <c r="C152" i="10" s="1"/>
  <c r="O156" i="9"/>
  <c r="N156" i="9" s="1"/>
  <c r="M157" i="9" s="1"/>
  <c r="K155" i="9"/>
  <c r="L156" i="9" s="1"/>
  <c r="X174" i="9"/>
  <c r="W175" i="9" s="1"/>
  <c r="F136" i="3"/>
  <c r="E137" i="3" s="1"/>
  <c r="F130" i="6"/>
  <c r="E131" i="6" s="1"/>
  <c r="G131" i="6" s="1"/>
  <c r="M118" i="6"/>
  <c r="N119" i="6" s="1"/>
  <c r="P132" i="5"/>
  <c r="O133" i="5" s="1"/>
  <c r="F122" i="5"/>
  <c r="E123" i="5" s="1"/>
  <c r="DL165" i="12" l="1"/>
  <c r="DK166" i="12" s="1"/>
  <c r="DV154" i="12"/>
  <c r="DU155" i="12" s="1"/>
  <c r="DB173" i="12"/>
  <c r="DA174" i="12" s="1"/>
  <c r="CN150" i="12"/>
  <c r="CO151" i="12" s="1"/>
  <c r="P149" i="12"/>
  <c r="O150" i="12" s="1"/>
  <c r="Q150" i="12" s="1"/>
  <c r="P150" i="12" s="1"/>
  <c r="O151" i="12" s="1"/>
  <c r="CS151" i="12"/>
  <c r="CR151" i="12" s="1"/>
  <c r="CQ152" i="12" s="1"/>
  <c r="CI165" i="12"/>
  <c r="CH165" i="12" s="1"/>
  <c r="CG166" i="12" s="1"/>
  <c r="CD164" i="12"/>
  <c r="CE165" i="12" s="1"/>
  <c r="BE183" i="12"/>
  <c r="BD183" i="12" s="1"/>
  <c r="BC184" i="12" s="1"/>
  <c r="AZ182" i="12"/>
  <c r="BA183" i="12" s="1"/>
  <c r="AK159" i="12"/>
  <c r="AF159" i="12" s="1"/>
  <c r="AG160" i="12" s="1"/>
  <c r="BX162" i="12"/>
  <c r="BW163" i="12" s="1"/>
  <c r="BO181" i="12"/>
  <c r="BN181" i="12" s="1"/>
  <c r="BM182" i="12" s="1"/>
  <c r="AP149" i="12"/>
  <c r="AQ150" i="12" s="1"/>
  <c r="AU150" i="12"/>
  <c r="AT150" i="12" s="1"/>
  <c r="AS151" i="12" s="1"/>
  <c r="Z177" i="12"/>
  <c r="Y178" i="12" s="1"/>
  <c r="F148" i="12"/>
  <c r="E149" i="12" s="1"/>
  <c r="L161" i="11"/>
  <c r="M162" i="11" s="1"/>
  <c r="B151" i="11"/>
  <c r="C152" i="11" s="1"/>
  <c r="Q162" i="11"/>
  <c r="P162" i="11" s="1"/>
  <c r="O163" i="11" s="1"/>
  <c r="F151" i="11"/>
  <c r="E152" i="11" s="1"/>
  <c r="U179" i="10"/>
  <c r="V180" i="10" s="1"/>
  <c r="AI159" i="10"/>
  <c r="AH160" i="10" s="1"/>
  <c r="Z180" i="10"/>
  <c r="Y180" i="10" s="1"/>
  <c r="X181" i="10" s="1"/>
  <c r="E151" i="10"/>
  <c r="D152" i="10" s="1"/>
  <c r="O164" i="10"/>
  <c r="N165" i="10" s="1"/>
  <c r="K156" i="9"/>
  <c r="L157" i="9" s="1"/>
  <c r="O157" i="9"/>
  <c r="N157" i="9" s="1"/>
  <c r="M158" i="9" s="1"/>
  <c r="Y175" i="9"/>
  <c r="G137" i="3"/>
  <c r="C137" i="3" s="1"/>
  <c r="D138" i="3" s="1"/>
  <c r="P118" i="6"/>
  <c r="O119" i="6" s="1"/>
  <c r="Q119" i="6" s="1"/>
  <c r="C131" i="6"/>
  <c r="D132" i="6" s="1"/>
  <c r="Q133" i="5"/>
  <c r="M133" i="5" s="1"/>
  <c r="N134" i="5" s="1"/>
  <c r="G123" i="5"/>
  <c r="C123" i="5" s="1"/>
  <c r="D124" i="5" s="1"/>
  <c r="DM166" i="12" l="1"/>
  <c r="DH166" i="12" s="1"/>
  <c r="DI167" i="12" s="1"/>
  <c r="DW155" i="12"/>
  <c r="DR155" i="12" s="1"/>
  <c r="DS156" i="12" s="1"/>
  <c r="DC174" i="12"/>
  <c r="CX174" i="12" s="1"/>
  <c r="CY175" i="12" s="1"/>
  <c r="CN151" i="12"/>
  <c r="CO152" i="12" s="1"/>
  <c r="AZ183" i="12"/>
  <c r="BA184" i="12" s="1"/>
  <c r="L150" i="12"/>
  <c r="M151" i="12" s="1"/>
  <c r="L151" i="12" s="1"/>
  <c r="M152" i="12" s="1"/>
  <c r="CS152" i="12"/>
  <c r="CR152" i="12" s="1"/>
  <c r="CQ153" i="12" s="1"/>
  <c r="CD165" i="12"/>
  <c r="CE166" i="12" s="1"/>
  <c r="CI166" i="12"/>
  <c r="CH166" i="12" s="1"/>
  <c r="CG167" i="12" s="1"/>
  <c r="BE184" i="12"/>
  <c r="BD184" i="12" s="1"/>
  <c r="BC185" i="12" s="1"/>
  <c r="Q151" i="12"/>
  <c r="P151" i="12" s="1"/>
  <c r="O152" i="12" s="1"/>
  <c r="BJ181" i="12"/>
  <c r="BK182" i="12" s="1"/>
  <c r="AJ159" i="12"/>
  <c r="AI160" i="12" s="1"/>
  <c r="BY163" i="12"/>
  <c r="BT163" i="12" s="1"/>
  <c r="BU164" i="12" s="1"/>
  <c r="BO182" i="12"/>
  <c r="BN182" i="12" s="1"/>
  <c r="BM183" i="12" s="1"/>
  <c r="AU151" i="12"/>
  <c r="AT151" i="12" s="1"/>
  <c r="AS152" i="12" s="1"/>
  <c r="AP150" i="12"/>
  <c r="AQ151" i="12" s="1"/>
  <c r="AA178" i="12"/>
  <c r="V178" i="12" s="1"/>
  <c r="W179" i="12" s="1"/>
  <c r="G149" i="12"/>
  <c r="B149" i="12" s="1"/>
  <c r="C150" i="12" s="1"/>
  <c r="L162" i="11"/>
  <c r="M163" i="11" s="1"/>
  <c r="Q163" i="11"/>
  <c r="G152" i="11"/>
  <c r="T175" i="9"/>
  <c r="U176" i="9" s="1"/>
  <c r="U180" i="10"/>
  <c r="V181" i="10" s="1"/>
  <c r="AJ160" i="10"/>
  <c r="AE160" i="10" s="1"/>
  <c r="AF161" i="10" s="1"/>
  <c r="Z181" i="10"/>
  <c r="F152" i="10"/>
  <c r="B152" i="10" s="1"/>
  <c r="C153" i="10" s="1"/>
  <c r="P165" i="10"/>
  <c r="K165" i="10" s="1"/>
  <c r="L166" i="10" s="1"/>
  <c r="O158" i="9"/>
  <c r="N158" i="9" s="1"/>
  <c r="M159" i="9" s="1"/>
  <c r="K157" i="9"/>
  <c r="L158" i="9" s="1"/>
  <c r="X175" i="9"/>
  <c r="W176" i="9" s="1"/>
  <c r="Y176" i="9" s="1"/>
  <c r="X176" i="9" s="1"/>
  <c r="W177" i="9" s="1"/>
  <c r="F137" i="3"/>
  <c r="E138" i="3" s="1"/>
  <c r="F131" i="6"/>
  <c r="E132" i="6" s="1"/>
  <c r="G132" i="6" s="1"/>
  <c r="M119" i="6"/>
  <c r="N120" i="6" s="1"/>
  <c r="P133" i="5"/>
  <c r="O134" i="5" s="1"/>
  <c r="F123" i="5"/>
  <c r="E124" i="5" s="1"/>
  <c r="G124" i="5" s="1"/>
  <c r="F124" i="5" s="1"/>
  <c r="E125" i="5" s="1"/>
  <c r="G125" i="5" s="1"/>
  <c r="F125" i="5" s="1"/>
  <c r="E126" i="5" s="1"/>
  <c r="G126" i="5" s="1"/>
  <c r="F126" i="5" s="1"/>
  <c r="E127" i="5" s="1"/>
  <c r="DL166" i="12" l="1"/>
  <c r="DK167" i="12" s="1"/>
  <c r="AP151" i="12"/>
  <c r="AQ152" i="12" s="1"/>
  <c r="DV155" i="12"/>
  <c r="DU156" i="12" s="1"/>
  <c r="AZ184" i="12"/>
  <c r="BA185" i="12" s="1"/>
  <c r="DB174" i="12"/>
  <c r="DA175" i="12" s="1"/>
  <c r="CN152" i="12"/>
  <c r="CO153" i="12" s="1"/>
  <c r="CS153" i="12"/>
  <c r="CR153" i="12" s="1"/>
  <c r="CQ154" i="12" s="1"/>
  <c r="CD166" i="12"/>
  <c r="CE167" i="12" s="1"/>
  <c r="CI167" i="12"/>
  <c r="CH167" i="12" s="1"/>
  <c r="CG168" i="12" s="1"/>
  <c r="BE185" i="12"/>
  <c r="BD185" i="12" s="1"/>
  <c r="BC186" i="12" s="1"/>
  <c r="Q152" i="12"/>
  <c r="P152" i="12" s="1"/>
  <c r="O153" i="12" s="1"/>
  <c r="BJ182" i="12"/>
  <c r="BK183" i="12" s="1"/>
  <c r="AK160" i="12"/>
  <c r="AF160" i="12" s="1"/>
  <c r="AG161" i="12" s="1"/>
  <c r="BX163" i="12"/>
  <c r="BW164" i="12" s="1"/>
  <c r="BO183" i="12"/>
  <c r="BN183" i="12" s="1"/>
  <c r="BM184" i="12" s="1"/>
  <c r="AU152" i="12"/>
  <c r="AT152" i="12" s="1"/>
  <c r="AS153" i="12" s="1"/>
  <c r="Z178" i="12"/>
  <c r="Y179" i="12" s="1"/>
  <c r="F149" i="12"/>
  <c r="E150" i="12" s="1"/>
  <c r="L163" i="11"/>
  <c r="M164" i="11" s="1"/>
  <c r="B152" i="11"/>
  <c r="C153" i="11" s="1"/>
  <c r="F152" i="11"/>
  <c r="E153" i="11" s="1"/>
  <c r="P163" i="11"/>
  <c r="O164" i="11" s="1"/>
  <c r="T176" i="9"/>
  <c r="U177" i="9" s="1"/>
  <c r="U181" i="10"/>
  <c r="V182" i="10" s="1"/>
  <c r="AI160" i="10"/>
  <c r="AH161" i="10" s="1"/>
  <c r="Y181" i="10"/>
  <c r="X182" i="10" s="1"/>
  <c r="O165" i="10"/>
  <c r="N166" i="10" s="1"/>
  <c r="E152" i="10"/>
  <c r="D153" i="10" s="1"/>
  <c r="K158" i="9"/>
  <c r="L159" i="9" s="1"/>
  <c r="O159" i="9"/>
  <c r="Y177" i="9"/>
  <c r="X177" i="9" s="1"/>
  <c r="W178" i="9" s="1"/>
  <c r="G138" i="3"/>
  <c r="C138" i="3" s="1"/>
  <c r="D139" i="3" s="1"/>
  <c r="P119" i="6"/>
  <c r="O120" i="6" s="1"/>
  <c r="Q120" i="6" s="1"/>
  <c r="C132" i="6"/>
  <c r="D133" i="6" s="1"/>
  <c r="Q134" i="5"/>
  <c r="M134" i="5" s="1"/>
  <c r="N135" i="5" s="1"/>
  <c r="G127" i="5"/>
  <c r="F127" i="5" s="1"/>
  <c r="E128" i="5" s="1"/>
  <c r="C124" i="5"/>
  <c r="D125" i="5" s="1"/>
  <c r="C125" i="5" s="1"/>
  <c r="D126" i="5" s="1"/>
  <c r="C126" i="5" s="1"/>
  <c r="D127" i="5" s="1"/>
  <c r="C127" i="5" s="1"/>
  <c r="D128" i="5" s="1"/>
  <c r="DM167" i="12" l="1"/>
  <c r="DH167" i="12" s="1"/>
  <c r="DI168" i="12" s="1"/>
  <c r="DW156" i="12"/>
  <c r="DR156" i="12" s="1"/>
  <c r="DS157" i="12" s="1"/>
  <c r="DC175" i="12"/>
  <c r="CX175" i="12" s="1"/>
  <c r="CY176" i="12" s="1"/>
  <c r="CN153" i="12"/>
  <c r="CO154" i="12" s="1"/>
  <c r="AJ160" i="12"/>
  <c r="AI161" i="12" s="1"/>
  <c r="CS154" i="12"/>
  <c r="CR154" i="12" s="1"/>
  <c r="CQ155" i="12" s="1"/>
  <c r="CD167" i="12"/>
  <c r="CE168" i="12" s="1"/>
  <c r="CI168" i="12"/>
  <c r="CH168" i="12" s="1"/>
  <c r="CG169" i="12" s="1"/>
  <c r="BE186" i="12"/>
  <c r="BD186" i="12" s="1"/>
  <c r="BC187" i="12" s="1"/>
  <c r="AZ185" i="12"/>
  <c r="BA186" i="12" s="1"/>
  <c r="Q153" i="12"/>
  <c r="P153" i="12" s="1"/>
  <c r="O154" i="12" s="1"/>
  <c r="L152" i="12"/>
  <c r="M153" i="12" s="1"/>
  <c r="AK161" i="12"/>
  <c r="AJ161" i="12" s="1"/>
  <c r="AI162" i="12" s="1"/>
  <c r="BY164" i="12"/>
  <c r="BT164" i="12" s="1"/>
  <c r="BU165" i="12" s="1"/>
  <c r="BO184" i="12"/>
  <c r="BN184" i="12" s="1"/>
  <c r="BM185" i="12" s="1"/>
  <c r="BJ183" i="12"/>
  <c r="BK184" i="12" s="1"/>
  <c r="BJ184" i="12" s="1"/>
  <c r="BK185" i="12" s="1"/>
  <c r="AU153" i="12"/>
  <c r="AT153" i="12" s="1"/>
  <c r="AS154" i="12" s="1"/>
  <c r="AP152" i="12"/>
  <c r="AQ153" i="12" s="1"/>
  <c r="AA179" i="12"/>
  <c r="V179" i="12" s="1"/>
  <c r="W180" i="12" s="1"/>
  <c r="G150" i="12"/>
  <c r="B150" i="12" s="1"/>
  <c r="C151" i="12" s="1"/>
  <c r="Q164" i="11"/>
  <c r="L164" i="11" s="1"/>
  <c r="M165" i="11" s="1"/>
  <c r="G153" i="11"/>
  <c r="F153" i="11" s="1"/>
  <c r="E154" i="11" s="1"/>
  <c r="T177" i="9"/>
  <c r="U178" i="9" s="1"/>
  <c r="AJ161" i="10"/>
  <c r="AE161" i="10" s="1"/>
  <c r="AF162" i="10" s="1"/>
  <c r="Z182" i="10"/>
  <c r="P166" i="10"/>
  <c r="K166" i="10" s="1"/>
  <c r="L167" i="10" s="1"/>
  <c r="F153" i="10"/>
  <c r="B153" i="10" s="1"/>
  <c r="C154" i="10" s="1"/>
  <c r="K159" i="9"/>
  <c r="L160" i="9" s="1"/>
  <c r="N159" i="9"/>
  <c r="M160" i="9" s="1"/>
  <c r="Y178" i="9"/>
  <c r="X178" i="9" s="1"/>
  <c r="W179" i="9" s="1"/>
  <c r="F138" i="3"/>
  <c r="E139" i="3" s="1"/>
  <c r="F132" i="6"/>
  <c r="E133" i="6" s="1"/>
  <c r="G133" i="6" s="1"/>
  <c r="M120" i="6"/>
  <c r="N121" i="6" s="1"/>
  <c r="P134" i="5"/>
  <c r="O135" i="5" s="1"/>
  <c r="G128" i="5"/>
  <c r="F128" i="5" s="1"/>
  <c r="E129" i="5" s="1"/>
  <c r="DL167" i="12" l="1"/>
  <c r="DK168" i="12" s="1"/>
  <c r="AP153" i="12"/>
  <c r="AQ154" i="12" s="1"/>
  <c r="AZ186" i="12"/>
  <c r="BA187" i="12" s="1"/>
  <c r="DV156" i="12"/>
  <c r="DU157" i="12" s="1"/>
  <c r="DW157" i="12" s="1"/>
  <c r="DV157" i="12" s="1"/>
  <c r="DU158" i="12" s="1"/>
  <c r="DB175" i="12"/>
  <c r="DA176" i="12" s="1"/>
  <c r="CN154" i="12"/>
  <c r="CO155" i="12" s="1"/>
  <c r="CS155" i="12"/>
  <c r="CD168" i="12"/>
  <c r="CE169" i="12" s="1"/>
  <c r="CI169" i="12"/>
  <c r="CH169" i="12" s="1"/>
  <c r="CG170" i="12" s="1"/>
  <c r="BE187" i="12"/>
  <c r="BD187" i="12" s="1"/>
  <c r="BC188" i="12" s="1"/>
  <c r="Q154" i="12"/>
  <c r="P154" i="12" s="1"/>
  <c r="O155" i="12" s="1"/>
  <c r="L153" i="12"/>
  <c r="M154" i="12" s="1"/>
  <c r="L154" i="12" s="1"/>
  <c r="M155" i="12" s="1"/>
  <c r="AF161" i="12"/>
  <c r="AG162" i="12" s="1"/>
  <c r="AK162" i="12"/>
  <c r="AJ162" i="12" s="1"/>
  <c r="AI163" i="12" s="1"/>
  <c r="BX164" i="12"/>
  <c r="BW165" i="12" s="1"/>
  <c r="BO185" i="12"/>
  <c r="BN185" i="12" s="1"/>
  <c r="BM186" i="12" s="1"/>
  <c r="AU154" i="12"/>
  <c r="AT154" i="12" s="1"/>
  <c r="AS155" i="12" s="1"/>
  <c r="Z179" i="12"/>
  <c r="Y180" i="12" s="1"/>
  <c r="F150" i="12"/>
  <c r="E151" i="12" s="1"/>
  <c r="B153" i="11"/>
  <c r="C154" i="11" s="1"/>
  <c r="G154" i="11"/>
  <c r="F154" i="11" s="1"/>
  <c r="E155" i="11" s="1"/>
  <c r="P164" i="11"/>
  <c r="O165" i="11" s="1"/>
  <c r="T178" i="9"/>
  <c r="U179" i="9" s="1"/>
  <c r="U182" i="10"/>
  <c r="V183" i="10" s="1"/>
  <c r="AI161" i="10"/>
  <c r="AH162" i="10" s="1"/>
  <c r="Y182" i="10"/>
  <c r="X183" i="10" s="1"/>
  <c r="E153" i="10"/>
  <c r="D154" i="10" s="1"/>
  <c r="O166" i="10"/>
  <c r="N167" i="10" s="1"/>
  <c r="O160" i="9"/>
  <c r="K160" i="9" s="1"/>
  <c r="L161" i="9" s="1"/>
  <c r="Y179" i="9"/>
  <c r="X179" i="9" s="1"/>
  <c r="W180" i="9" s="1"/>
  <c r="G139" i="3"/>
  <c r="C139" i="3" s="1"/>
  <c r="P120" i="6"/>
  <c r="O121" i="6" s="1"/>
  <c r="Q121" i="6" s="1"/>
  <c r="C133" i="6"/>
  <c r="D134" i="6" s="1"/>
  <c r="Q135" i="5"/>
  <c r="M135" i="5" s="1"/>
  <c r="N136" i="5" s="1"/>
  <c r="G129" i="5"/>
  <c r="F129" i="5" s="1"/>
  <c r="E130" i="5" s="1"/>
  <c r="C128" i="5"/>
  <c r="D129" i="5" s="1"/>
  <c r="DM168" i="12" l="1"/>
  <c r="DH168" i="12" s="1"/>
  <c r="DI169" i="12" s="1"/>
  <c r="DR157" i="12"/>
  <c r="DS158" i="12" s="1"/>
  <c r="DW158" i="12"/>
  <c r="CN155" i="12"/>
  <c r="CO156" i="12" s="1"/>
  <c r="DC176" i="12"/>
  <c r="CX176" i="12" s="1"/>
  <c r="CY177" i="12" s="1"/>
  <c r="CR155" i="12"/>
  <c r="CQ156" i="12" s="1"/>
  <c r="CS156" i="12" s="1"/>
  <c r="CN156" i="12" s="1"/>
  <c r="CO157" i="12" s="1"/>
  <c r="CD169" i="12"/>
  <c r="CE170" i="12" s="1"/>
  <c r="CI170" i="12"/>
  <c r="CH170" i="12" s="1"/>
  <c r="CG171" i="12" s="1"/>
  <c r="BE188" i="12"/>
  <c r="BD188" i="12" s="1"/>
  <c r="BC189" i="12" s="1"/>
  <c r="AZ187" i="12"/>
  <c r="BA188" i="12" s="1"/>
  <c r="Q155" i="12"/>
  <c r="P155" i="12" s="1"/>
  <c r="O156" i="12" s="1"/>
  <c r="AK163" i="12"/>
  <c r="AJ163" i="12" s="1"/>
  <c r="AI164" i="12" s="1"/>
  <c r="AF162" i="12"/>
  <c r="AG163" i="12" s="1"/>
  <c r="BY165" i="12"/>
  <c r="BT165" i="12" s="1"/>
  <c r="BU166" i="12" s="1"/>
  <c r="BO186" i="12"/>
  <c r="BN186" i="12" s="1"/>
  <c r="BM187" i="12" s="1"/>
  <c r="BJ185" i="12"/>
  <c r="BK186" i="12" s="1"/>
  <c r="AU155" i="12"/>
  <c r="AT155" i="12" s="1"/>
  <c r="AS156" i="12" s="1"/>
  <c r="AP154" i="12"/>
  <c r="AQ155" i="12" s="1"/>
  <c r="AA180" i="12"/>
  <c r="V180" i="12" s="1"/>
  <c r="W181" i="12" s="1"/>
  <c r="G151" i="12"/>
  <c r="B151" i="12" s="1"/>
  <c r="C152" i="12" s="1"/>
  <c r="B154" i="11"/>
  <c r="C155" i="11" s="1"/>
  <c r="G155" i="11"/>
  <c r="F155" i="11" s="1"/>
  <c r="E156" i="11" s="1"/>
  <c r="Q165" i="11"/>
  <c r="L165" i="11" s="1"/>
  <c r="M166" i="11" s="1"/>
  <c r="T179" i="9"/>
  <c r="AJ162" i="10"/>
  <c r="AE162" i="10" s="1"/>
  <c r="AF163" i="10" s="1"/>
  <c r="Z183" i="10"/>
  <c r="P167" i="10"/>
  <c r="K167" i="10" s="1"/>
  <c r="L168" i="10" s="1"/>
  <c r="F154" i="10"/>
  <c r="B154" i="10" s="1"/>
  <c r="C155" i="10" s="1"/>
  <c r="N160" i="9"/>
  <c r="M161" i="9" s="1"/>
  <c r="Y180" i="9"/>
  <c r="X180" i="9" s="1"/>
  <c r="W181" i="9" s="1"/>
  <c r="U180" i="9"/>
  <c r="F139" i="3"/>
  <c r="F133" i="6"/>
  <c r="E134" i="6" s="1"/>
  <c r="G134" i="6" s="1"/>
  <c r="M121" i="6"/>
  <c r="N122" i="6" s="1"/>
  <c r="P135" i="5"/>
  <c r="O136" i="5" s="1"/>
  <c r="C129" i="5"/>
  <c r="D130" i="5" s="1"/>
  <c r="G130" i="5"/>
  <c r="C130" i="5" s="1"/>
  <c r="D131" i="5" s="1"/>
  <c r="DL168" i="12" l="1"/>
  <c r="DK169" i="12" s="1"/>
  <c r="AP155" i="12"/>
  <c r="AQ156" i="12" s="1"/>
  <c r="DR158" i="12"/>
  <c r="DS159" i="12" s="1"/>
  <c r="DV158" i="12"/>
  <c r="DU159" i="12" s="1"/>
  <c r="DW159" i="12" s="1"/>
  <c r="AZ188" i="12"/>
  <c r="BA189" i="12" s="1"/>
  <c r="AF163" i="12"/>
  <c r="AG164" i="12" s="1"/>
  <c r="DB176" i="12"/>
  <c r="DA177" i="12" s="1"/>
  <c r="CR156" i="12"/>
  <c r="CQ157" i="12" s="1"/>
  <c r="CS157" i="12" s="1"/>
  <c r="CN157" i="12" s="1"/>
  <c r="CO158" i="12" s="1"/>
  <c r="CD170" i="12"/>
  <c r="CE171" i="12" s="1"/>
  <c r="CI171" i="12"/>
  <c r="BE189" i="12"/>
  <c r="BD189" i="12" s="1"/>
  <c r="BC190" i="12" s="1"/>
  <c r="Q156" i="12"/>
  <c r="P156" i="12" s="1"/>
  <c r="O157" i="12" s="1"/>
  <c r="L155" i="12"/>
  <c r="M156" i="12" s="1"/>
  <c r="BJ186" i="12"/>
  <c r="BK187" i="12" s="1"/>
  <c r="AK164" i="12"/>
  <c r="BX165" i="12"/>
  <c r="BW166" i="12" s="1"/>
  <c r="BO187" i="12"/>
  <c r="AU156" i="12"/>
  <c r="AT156" i="12" s="1"/>
  <c r="AS157" i="12" s="1"/>
  <c r="Z180" i="12"/>
  <c r="Y181" i="12" s="1"/>
  <c r="F151" i="12"/>
  <c r="E152" i="12" s="1"/>
  <c r="B155" i="11"/>
  <c r="C156" i="11" s="1"/>
  <c r="G156" i="11"/>
  <c r="F156" i="11" s="1"/>
  <c r="E157" i="11" s="1"/>
  <c r="P165" i="11"/>
  <c r="O166" i="11" s="1"/>
  <c r="T180" i="9"/>
  <c r="U181" i="9" s="1"/>
  <c r="U183" i="10"/>
  <c r="V184" i="10" s="1"/>
  <c r="AI162" i="10"/>
  <c r="AH163" i="10" s="1"/>
  <c r="Y183" i="10"/>
  <c r="X184" i="10" s="1"/>
  <c r="E154" i="10"/>
  <c r="D155" i="10" s="1"/>
  <c r="O167" i="10"/>
  <c r="N168" i="10" s="1"/>
  <c r="O161" i="9"/>
  <c r="K161" i="9" s="1"/>
  <c r="L162" i="9" s="1"/>
  <c r="Y181" i="9"/>
  <c r="X181" i="9" s="1"/>
  <c r="W182" i="9" s="1"/>
  <c r="P121" i="6"/>
  <c r="O122" i="6" s="1"/>
  <c r="Q122" i="6" s="1"/>
  <c r="C134" i="6"/>
  <c r="D135" i="6" s="1"/>
  <c r="Q136" i="5"/>
  <c r="M136" i="5" s="1"/>
  <c r="N137" i="5" s="1"/>
  <c r="F130" i="5"/>
  <c r="E131" i="5" s="1"/>
  <c r="DM169" i="12" l="1"/>
  <c r="DH169" i="12" s="1"/>
  <c r="DI170" i="12" s="1"/>
  <c r="AF164" i="12"/>
  <c r="AG165" i="12" s="1"/>
  <c r="DR159" i="12"/>
  <c r="DS160" i="12" s="1"/>
  <c r="DV159" i="12"/>
  <c r="DU160" i="12" s="1"/>
  <c r="L156" i="12"/>
  <c r="M157" i="12" s="1"/>
  <c r="DC177" i="12"/>
  <c r="CX177" i="12" s="1"/>
  <c r="CY178" i="12" s="1"/>
  <c r="AZ189" i="12"/>
  <c r="BA190" i="12" s="1"/>
  <c r="CR157" i="12"/>
  <c r="CQ158" i="12" s="1"/>
  <c r="CD171" i="12"/>
  <c r="CE172" i="12" s="1"/>
  <c r="CH171" i="12"/>
  <c r="CG172" i="12" s="1"/>
  <c r="BE190" i="12"/>
  <c r="BD190" i="12" s="1"/>
  <c r="BC191" i="12" s="1"/>
  <c r="BJ187" i="12"/>
  <c r="BK188" i="12" s="1"/>
  <c r="Q157" i="12"/>
  <c r="P157" i="12" s="1"/>
  <c r="O158" i="12" s="1"/>
  <c r="BN187" i="12"/>
  <c r="BM188" i="12" s="1"/>
  <c r="BO188" i="12" s="1"/>
  <c r="AJ164" i="12"/>
  <c r="AI165" i="12" s="1"/>
  <c r="AK165" i="12" s="1"/>
  <c r="AJ165" i="12" s="1"/>
  <c r="AI166" i="12" s="1"/>
  <c r="BY166" i="12"/>
  <c r="BT166" i="12" s="1"/>
  <c r="BU167" i="12" s="1"/>
  <c r="AU157" i="12"/>
  <c r="AT157" i="12" s="1"/>
  <c r="AS158" i="12" s="1"/>
  <c r="AP156" i="12"/>
  <c r="AQ157" i="12" s="1"/>
  <c r="AA181" i="12"/>
  <c r="V181" i="12" s="1"/>
  <c r="W182" i="12" s="1"/>
  <c r="G152" i="12"/>
  <c r="B152" i="12" s="1"/>
  <c r="C153" i="12" s="1"/>
  <c r="B156" i="11"/>
  <c r="C157" i="11" s="1"/>
  <c r="G157" i="11"/>
  <c r="F157" i="11" s="1"/>
  <c r="E158" i="11" s="1"/>
  <c r="Q166" i="11"/>
  <c r="L166" i="11" s="1"/>
  <c r="M167" i="11" s="1"/>
  <c r="T181" i="9"/>
  <c r="U182" i="9" s="1"/>
  <c r="AJ163" i="10"/>
  <c r="AE163" i="10" s="1"/>
  <c r="AF164" i="10" s="1"/>
  <c r="Z184" i="10"/>
  <c r="P168" i="10"/>
  <c r="K168" i="10" s="1"/>
  <c r="L169" i="10" s="1"/>
  <c r="F155" i="10"/>
  <c r="B155" i="10" s="1"/>
  <c r="C156" i="10" s="1"/>
  <c r="N161" i="9"/>
  <c r="M162" i="9" s="1"/>
  <c r="Y182" i="9"/>
  <c r="X182" i="9" s="1"/>
  <c r="W183" i="9" s="1"/>
  <c r="F134" i="6"/>
  <c r="E135" i="6" s="1"/>
  <c r="G135" i="6" s="1"/>
  <c r="M122" i="6"/>
  <c r="N123" i="6" s="1"/>
  <c r="P136" i="5"/>
  <c r="O137" i="5" s="1"/>
  <c r="G131" i="5"/>
  <c r="C131" i="5" s="1"/>
  <c r="D132" i="5" s="1"/>
  <c r="DL169" i="12" l="1"/>
  <c r="DK170" i="12" s="1"/>
  <c r="AP157" i="12"/>
  <c r="AQ158" i="12" s="1"/>
  <c r="DW160" i="12"/>
  <c r="DR160" i="12" s="1"/>
  <c r="DS161" i="12" s="1"/>
  <c r="DB177" i="12"/>
  <c r="DA178" i="12" s="1"/>
  <c r="CS158" i="12"/>
  <c r="CN158" i="12" s="1"/>
  <c r="CO159" i="12" s="1"/>
  <c r="CI172" i="12"/>
  <c r="CD172" i="12" s="1"/>
  <c r="CE173" i="12" s="1"/>
  <c r="BE191" i="12"/>
  <c r="BD191" i="12" s="1"/>
  <c r="BC192" i="12" s="1"/>
  <c r="AZ190" i="12"/>
  <c r="BA191" i="12" s="1"/>
  <c r="BJ188" i="12"/>
  <c r="BK189" i="12" s="1"/>
  <c r="Q158" i="12"/>
  <c r="P158" i="12" s="1"/>
  <c r="O159" i="12" s="1"/>
  <c r="L157" i="12"/>
  <c r="M158" i="12" s="1"/>
  <c r="L158" i="12" s="1"/>
  <c r="M159" i="12" s="1"/>
  <c r="AF165" i="12"/>
  <c r="AG166" i="12" s="1"/>
  <c r="AK166" i="12"/>
  <c r="AJ166" i="12" s="1"/>
  <c r="AI167" i="12" s="1"/>
  <c r="BX166" i="12"/>
  <c r="BW167" i="12" s="1"/>
  <c r="BN188" i="12"/>
  <c r="BM189" i="12" s="1"/>
  <c r="AU158" i="12"/>
  <c r="AT158" i="12" s="1"/>
  <c r="AS159" i="12" s="1"/>
  <c r="Z181" i="12"/>
  <c r="Y182" i="12" s="1"/>
  <c r="F152" i="12"/>
  <c r="E153" i="12" s="1"/>
  <c r="B157" i="11"/>
  <c r="C158" i="11" s="1"/>
  <c r="G158" i="11"/>
  <c r="F158" i="11" s="1"/>
  <c r="E159" i="11" s="1"/>
  <c r="P166" i="11"/>
  <c r="O167" i="11" s="1"/>
  <c r="T182" i="9"/>
  <c r="U183" i="9" s="1"/>
  <c r="U184" i="10"/>
  <c r="V185" i="10" s="1"/>
  <c r="AI163" i="10"/>
  <c r="AH164" i="10" s="1"/>
  <c r="Y184" i="10"/>
  <c r="E155" i="10"/>
  <c r="D156" i="10" s="1"/>
  <c r="O168" i="10"/>
  <c r="N169" i="10" s="1"/>
  <c r="O162" i="9"/>
  <c r="K162" i="9" s="1"/>
  <c r="L163" i="9" s="1"/>
  <c r="Y183" i="9"/>
  <c r="X183" i="9" s="1"/>
  <c r="W184" i="9" s="1"/>
  <c r="P122" i="6"/>
  <c r="O123" i="6" s="1"/>
  <c r="Q123" i="6" s="1"/>
  <c r="C135" i="6"/>
  <c r="D136" i="6" s="1"/>
  <c r="Q137" i="5"/>
  <c r="M137" i="5" s="1"/>
  <c r="N138" i="5" s="1"/>
  <c r="F131" i="5"/>
  <c r="E132" i="5" s="1"/>
  <c r="DM170" i="12" l="1"/>
  <c r="DH170" i="12" s="1"/>
  <c r="DI171" i="12" s="1"/>
  <c r="DL170" i="12"/>
  <c r="DK171" i="12" s="1"/>
  <c r="DV160" i="12"/>
  <c r="DU161" i="12" s="1"/>
  <c r="DW161" i="12" s="1"/>
  <c r="DV161" i="12" s="1"/>
  <c r="DU162" i="12" s="1"/>
  <c r="DC178" i="12"/>
  <c r="CX178" i="12" s="1"/>
  <c r="CY179" i="12" s="1"/>
  <c r="CR158" i="12"/>
  <c r="CQ159" i="12" s="1"/>
  <c r="CH172" i="12"/>
  <c r="CG173" i="12" s="1"/>
  <c r="CI173" i="12" s="1"/>
  <c r="CH173" i="12" s="1"/>
  <c r="CG174" i="12" s="1"/>
  <c r="BE192" i="12"/>
  <c r="BD192" i="12" s="1"/>
  <c r="BC193" i="12" s="1"/>
  <c r="AZ191" i="12"/>
  <c r="BA192" i="12" s="1"/>
  <c r="AZ192" i="12" s="1"/>
  <c r="BA193" i="12" s="1"/>
  <c r="Q159" i="12"/>
  <c r="P159" i="12" s="1"/>
  <c r="O160" i="12" s="1"/>
  <c r="AK167" i="12"/>
  <c r="AJ167" i="12" s="1"/>
  <c r="AI168" i="12" s="1"/>
  <c r="AF166" i="12"/>
  <c r="AG167" i="12" s="1"/>
  <c r="BY167" i="12"/>
  <c r="BT167" i="12" s="1"/>
  <c r="BU168" i="12" s="1"/>
  <c r="BO189" i="12"/>
  <c r="BJ189" i="12" s="1"/>
  <c r="BK190" i="12" s="1"/>
  <c r="AU159" i="12"/>
  <c r="AT159" i="12" s="1"/>
  <c r="AS160" i="12" s="1"/>
  <c r="AP158" i="12"/>
  <c r="AQ159" i="12" s="1"/>
  <c r="AP159" i="12" s="1"/>
  <c r="AQ160" i="12" s="1"/>
  <c r="AA182" i="12"/>
  <c r="V182" i="12" s="1"/>
  <c r="W183" i="12" s="1"/>
  <c r="G153" i="12"/>
  <c r="B153" i="12" s="1"/>
  <c r="C154" i="12" s="1"/>
  <c r="B158" i="11"/>
  <c r="C159" i="11" s="1"/>
  <c r="G159" i="11"/>
  <c r="F159" i="11" s="1"/>
  <c r="E160" i="11" s="1"/>
  <c r="Q167" i="11"/>
  <c r="L167" i="11" s="1"/>
  <c r="M168" i="11" s="1"/>
  <c r="T183" i="9"/>
  <c r="U184" i="9" s="1"/>
  <c r="AJ164" i="10"/>
  <c r="AE164" i="10" s="1"/>
  <c r="AF165" i="10" s="1"/>
  <c r="X185" i="10"/>
  <c r="Z185" i="10" s="1"/>
  <c r="U185" i="10" s="1"/>
  <c r="P169" i="10"/>
  <c r="K169" i="10" s="1"/>
  <c r="L170" i="10" s="1"/>
  <c r="F156" i="10"/>
  <c r="B156" i="10" s="1"/>
  <c r="C157" i="10" s="1"/>
  <c r="N162" i="9"/>
  <c r="M163" i="9" s="1"/>
  <c r="Y184" i="9"/>
  <c r="X184" i="9" s="1"/>
  <c r="W185" i="9" s="1"/>
  <c r="F135" i="6"/>
  <c r="E136" i="6" s="1"/>
  <c r="G136" i="6" s="1"/>
  <c r="M123" i="6"/>
  <c r="N124" i="6" s="1"/>
  <c r="P137" i="5"/>
  <c r="O138" i="5" s="1"/>
  <c r="G132" i="5"/>
  <c r="C132" i="5" s="1"/>
  <c r="D133" i="5" s="1"/>
  <c r="DM171" i="12" l="1"/>
  <c r="DL171" i="12" s="1"/>
  <c r="DK172" i="12" s="1"/>
  <c r="DR161" i="12"/>
  <c r="DS162" i="12" s="1"/>
  <c r="DW162" i="12"/>
  <c r="DB178" i="12"/>
  <c r="DA179" i="12" s="1"/>
  <c r="CS159" i="12"/>
  <c r="CN159" i="12" s="1"/>
  <c r="CO160" i="12" s="1"/>
  <c r="CD173" i="12"/>
  <c r="CE174" i="12" s="1"/>
  <c r="CI174" i="12"/>
  <c r="CH174" i="12" s="1"/>
  <c r="CG175" i="12" s="1"/>
  <c r="BE193" i="12"/>
  <c r="BD193" i="12" s="1"/>
  <c r="BC194" i="12" s="1"/>
  <c r="Q160" i="12"/>
  <c r="P160" i="12" s="1"/>
  <c r="O161" i="12" s="1"/>
  <c r="L159" i="12"/>
  <c r="M160" i="12" s="1"/>
  <c r="AK168" i="12"/>
  <c r="AJ168" i="12" s="1"/>
  <c r="AI169" i="12" s="1"/>
  <c r="AF167" i="12"/>
  <c r="AG168" i="12" s="1"/>
  <c r="BX167" i="12"/>
  <c r="BW168" i="12" s="1"/>
  <c r="BN189" i="12"/>
  <c r="BM190" i="12" s="1"/>
  <c r="AU160" i="12"/>
  <c r="AT160" i="12" s="1"/>
  <c r="AS161" i="12" s="1"/>
  <c r="Z182" i="12"/>
  <c r="Y183" i="12" s="1"/>
  <c r="F153" i="12"/>
  <c r="E154" i="12" s="1"/>
  <c r="B159" i="11"/>
  <c r="C160" i="11" s="1"/>
  <c r="G160" i="11"/>
  <c r="F160" i="11" s="1"/>
  <c r="E161" i="11" s="1"/>
  <c r="P167" i="11"/>
  <c r="O168" i="11" s="1"/>
  <c r="T184" i="9"/>
  <c r="U185" i="9" s="1"/>
  <c r="AI164" i="10"/>
  <c r="AH165" i="10" s="1"/>
  <c r="Y185" i="10"/>
  <c r="X186" i="10" s="1"/>
  <c r="Z186" i="10" s="1"/>
  <c r="Y186" i="10" s="1"/>
  <c r="X187" i="10" s="1"/>
  <c r="Z187" i="10" s="1"/>
  <c r="Y187" i="10" s="1"/>
  <c r="X188" i="10" s="1"/>
  <c r="V186" i="10"/>
  <c r="E156" i="10"/>
  <c r="D157" i="10" s="1"/>
  <c r="O169" i="10"/>
  <c r="N170" i="10" s="1"/>
  <c r="O163" i="9"/>
  <c r="K163" i="9" s="1"/>
  <c r="L164" i="9" s="1"/>
  <c r="Y185" i="9"/>
  <c r="P123" i="6"/>
  <c r="O124" i="6" s="1"/>
  <c r="Q124" i="6" s="1"/>
  <c r="C136" i="6"/>
  <c r="D137" i="6" s="1"/>
  <c r="Q138" i="5"/>
  <c r="M138" i="5" s="1"/>
  <c r="N139" i="5" s="1"/>
  <c r="F132" i="5"/>
  <c r="E133" i="5" s="1"/>
  <c r="DM172" i="12" l="1"/>
  <c r="DL172" i="12" s="1"/>
  <c r="DK173" i="12" s="1"/>
  <c r="DH171" i="12"/>
  <c r="DI172" i="12" s="1"/>
  <c r="DH172" i="12" s="1"/>
  <c r="DI173" i="12" s="1"/>
  <c r="AZ193" i="12"/>
  <c r="BA194" i="12" s="1"/>
  <c r="DR162" i="12"/>
  <c r="DS163" i="12" s="1"/>
  <c r="DV162" i="12"/>
  <c r="DU163" i="12" s="1"/>
  <c r="L160" i="12"/>
  <c r="M161" i="12" s="1"/>
  <c r="DC179" i="12"/>
  <c r="CX179" i="12" s="1"/>
  <c r="CY180" i="12" s="1"/>
  <c r="AF168" i="12"/>
  <c r="AG169" i="12" s="1"/>
  <c r="CR159" i="12"/>
  <c r="CQ160" i="12" s="1"/>
  <c r="CD174" i="12"/>
  <c r="CE175" i="12" s="1"/>
  <c r="CI175" i="12"/>
  <c r="BE194" i="12"/>
  <c r="AZ194" i="12" s="1"/>
  <c r="BA195" i="12" s="1"/>
  <c r="Q161" i="12"/>
  <c r="P161" i="12" s="1"/>
  <c r="O162" i="12" s="1"/>
  <c r="AK169" i="12"/>
  <c r="AJ169" i="12" s="1"/>
  <c r="AI170" i="12" s="1"/>
  <c r="BY168" i="12"/>
  <c r="BT168" i="12" s="1"/>
  <c r="BU169" i="12" s="1"/>
  <c r="BO190" i="12"/>
  <c r="BJ190" i="12" s="1"/>
  <c r="BK191" i="12" s="1"/>
  <c r="AU161" i="12"/>
  <c r="AT161" i="12" s="1"/>
  <c r="AS162" i="12" s="1"/>
  <c r="AP160" i="12"/>
  <c r="AQ161" i="12" s="1"/>
  <c r="AP161" i="12" s="1"/>
  <c r="AQ162" i="12" s="1"/>
  <c r="AA183" i="12"/>
  <c r="V183" i="12" s="1"/>
  <c r="W184" i="12" s="1"/>
  <c r="G154" i="12"/>
  <c r="B154" i="12" s="1"/>
  <c r="C155" i="12" s="1"/>
  <c r="B160" i="11"/>
  <c r="C161" i="11" s="1"/>
  <c r="G161" i="11"/>
  <c r="F161" i="11" s="1"/>
  <c r="E162" i="11" s="1"/>
  <c r="Q168" i="11"/>
  <c r="L168" i="11" s="1"/>
  <c r="M169" i="11" s="1"/>
  <c r="T185" i="9"/>
  <c r="U186" i="9" s="1"/>
  <c r="U186" i="10"/>
  <c r="V187" i="10" s="1"/>
  <c r="AJ165" i="10"/>
  <c r="AE165" i="10" s="1"/>
  <c r="AF166" i="10" s="1"/>
  <c r="Z188" i="10"/>
  <c r="Y188" i="10" s="1"/>
  <c r="X189" i="10" s="1"/>
  <c r="P170" i="10"/>
  <c r="K170" i="10" s="1"/>
  <c r="L171" i="10" s="1"/>
  <c r="F157" i="10"/>
  <c r="B157" i="10" s="1"/>
  <c r="C158" i="10" s="1"/>
  <c r="N163" i="9"/>
  <c r="M164" i="9" s="1"/>
  <c r="X185" i="9"/>
  <c r="W186" i="9" s="1"/>
  <c r="F136" i="6"/>
  <c r="E137" i="6" s="1"/>
  <c r="G137" i="6" s="1"/>
  <c r="M124" i="6"/>
  <c r="N125" i="6" s="1"/>
  <c r="P138" i="5"/>
  <c r="O139" i="5" s="1"/>
  <c r="G133" i="5"/>
  <c r="C133" i="5" s="1"/>
  <c r="D134" i="5" s="1"/>
  <c r="DM173" i="12" l="1"/>
  <c r="DL173" i="12" s="1"/>
  <c r="DK174" i="12" s="1"/>
  <c r="DW163" i="12"/>
  <c r="DR163" i="12" s="1"/>
  <c r="DS164" i="12" s="1"/>
  <c r="DB179" i="12"/>
  <c r="DA180" i="12" s="1"/>
  <c r="BD194" i="12"/>
  <c r="BC195" i="12" s="1"/>
  <c r="AF169" i="12"/>
  <c r="AG170" i="12" s="1"/>
  <c r="CS160" i="12"/>
  <c r="CN160" i="12" s="1"/>
  <c r="CO161" i="12" s="1"/>
  <c r="CD175" i="12"/>
  <c r="CE176" i="12" s="1"/>
  <c r="CH175" i="12"/>
  <c r="CG176" i="12" s="1"/>
  <c r="BE195" i="12"/>
  <c r="AZ195" i="12" s="1"/>
  <c r="BA196" i="12" s="1"/>
  <c r="Q162" i="12"/>
  <c r="P162" i="12" s="1"/>
  <c r="O163" i="12" s="1"/>
  <c r="L161" i="12"/>
  <c r="M162" i="12" s="1"/>
  <c r="AK170" i="12"/>
  <c r="AJ170" i="12" s="1"/>
  <c r="AI171" i="12" s="1"/>
  <c r="BX168" i="12"/>
  <c r="BW169" i="12" s="1"/>
  <c r="BN190" i="12"/>
  <c r="BM191" i="12" s="1"/>
  <c r="AU162" i="12"/>
  <c r="AT162" i="12" s="1"/>
  <c r="AS163" i="12" s="1"/>
  <c r="Z183" i="12"/>
  <c r="Y184" i="12" s="1"/>
  <c r="F154" i="12"/>
  <c r="E155" i="12" s="1"/>
  <c r="P168" i="11"/>
  <c r="O169" i="11" s="1"/>
  <c r="Q169" i="11" s="1"/>
  <c r="P169" i="11" s="1"/>
  <c r="O170" i="11" s="1"/>
  <c r="B161" i="11"/>
  <c r="C162" i="11" s="1"/>
  <c r="G162" i="11"/>
  <c r="F162" i="11" s="1"/>
  <c r="E163" i="11" s="1"/>
  <c r="U187" i="10"/>
  <c r="V188" i="10" s="1"/>
  <c r="U188" i="10" s="1"/>
  <c r="V189" i="10" s="1"/>
  <c r="AI165" i="10"/>
  <c r="AH166" i="10" s="1"/>
  <c r="Z189" i="10"/>
  <c r="Y189" i="10" s="1"/>
  <c r="X190" i="10" s="1"/>
  <c r="E157" i="10"/>
  <c r="D158" i="10" s="1"/>
  <c r="O170" i="10"/>
  <c r="N171" i="10" s="1"/>
  <c r="O164" i="9"/>
  <c r="K164" i="9" s="1"/>
  <c r="L165" i="9" s="1"/>
  <c r="Y186" i="9"/>
  <c r="P124" i="6"/>
  <c r="O125" i="6" s="1"/>
  <c r="Q125" i="6" s="1"/>
  <c r="C137" i="6"/>
  <c r="D138" i="6" s="1"/>
  <c r="Q139" i="5"/>
  <c r="M139" i="5" s="1"/>
  <c r="N140" i="5" s="1"/>
  <c r="F133" i="5"/>
  <c r="E134" i="5" s="1"/>
  <c r="DM174" i="12" l="1"/>
  <c r="DL174" i="12" s="1"/>
  <c r="DK175" i="12" s="1"/>
  <c r="DH173" i="12"/>
  <c r="DI174" i="12" s="1"/>
  <c r="DH174" i="12" s="1"/>
  <c r="DI175" i="12" s="1"/>
  <c r="DV163" i="12"/>
  <c r="DU164" i="12" s="1"/>
  <c r="DW164" i="12" s="1"/>
  <c r="DC180" i="12"/>
  <c r="CX180" i="12" s="1"/>
  <c r="CY181" i="12" s="1"/>
  <c r="CR160" i="12"/>
  <c r="CQ161" i="12" s="1"/>
  <c r="CI176" i="12"/>
  <c r="CD176" i="12" s="1"/>
  <c r="CE177" i="12" s="1"/>
  <c r="BD195" i="12"/>
  <c r="BC196" i="12" s="1"/>
  <c r="Q163" i="12"/>
  <c r="P163" i="12" s="1"/>
  <c r="O164" i="12" s="1"/>
  <c r="L162" i="12"/>
  <c r="M163" i="12" s="1"/>
  <c r="AF170" i="12"/>
  <c r="AG171" i="12" s="1"/>
  <c r="AK171" i="12"/>
  <c r="AJ171" i="12" s="1"/>
  <c r="AI172" i="12" s="1"/>
  <c r="BY169" i="12"/>
  <c r="BT169" i="12" s="1"/>
  <c r="BU170" i="12" s="1"/>
  <c r="BO191" i="12"/>
  <c r="BJ191" i="12" s="1"/>
  <c r="BK192" i="12" s="1"/>
  <c r="AU163" i="12"/>
  <c r="AT163" i="12" s="1"/>
  <c r="AS164" i="12" s="1"/>
  <c r="AP162" i="12"/>
  <c r="AQ163" i="12" s="1"/>
  <c r="AA184" i="12"/>
  <c r="V184" i="12" s="1"/>
  <c r="W185" i="12" s="1"/>
  <c r="G155" i="12"/>
  <c r="B155" i="12" s="1"/>
  <c r="C156" i="12" s="1"/>
  <c r="B162" i="11"/>
  <c r="C163" i="11" s="1"/>
  <c r="G163" i="11"/>
  <c r="F163" i="11" s="1"/>
  <c r="E164" i="11" s="1"/>
  <c r="Q170" i="11"/>
  <c r="P170" i="11" s="1"/>
  <c r="O171" i="11" s="1"/>
  <c r="L169" i="11"/>
  <c r="M170" i="11" s="1"/>
  <c r="T186" i="9"/>
  <c r="U187" i="9" s="1"/>
  <c r="U189" i="10"/>
  <c r="V190" i="10" s="1"/>
  <c r="AJ166" i="10"/>
  <c r="AE166" i="10" s="1"/>
  <c r="AF167" i="10" s="1"/>
  <c r="Z190" i="10"/>
  <c r="Y190" i="10" s="1"/>
  <c r="X191" i="10" s="1"/>
  <c r="P171" i="10"/>
  <c r="K171" i="10" s="1"/>
  <c r="L172" i="10" s="1"/>
  <c r="F158" i="10"/>
  <c r="B158" i="10" s="1"/>
  <c r="C159" i="10" s="1"/>
  <c r="N164" i="9"/>
  <c r="M165" i="9" s="1"/>
  <c r="X186" i="9"/>
  <c r="W187" i="9" s="1"/>
  <c r="F137" i="6"/>
  <c r="E138" i="6" s="1"/>
  <c r="G138" i="6" s="1"/>
  <c r="M125" i="6"/>
  <c r="N126" i="6" s="1"/>
  <c r="P139" i="5"/>
  <c r="O140" i="5" s="1"/>
  <c r="G134" i="5"/>
  <c r="C134" i="5" s="1"/>
  <c r="D135" i="5" s="1"/>
  <c r="DM175" i="12" l="1"/>
  <c r="DL175" i="12" s="1"/>
  <c r="DK176" i="12" s="1"/>
  <c r="DH175" i="12"/>
  <c r="DI176" i="12" s="1"/>
  <c r="L163" i="12"/>
  <c r="M164" i="12" s="1"/>
  <c r="DV164" i="12"/>
  <c r="DU165" i="12" s="1"/>
  <c r="DW165" i="12" s="1"/>
  <c r="DV165" i="12" s="1"/>
  <c r="DU166" i="12" s="1"/>
  <c r="DR164" i="12"/>
  <c r="DS165" i="12" s="1"/>
  <c r="AP163" i="12"/>
  <c r="AQ164" i="12" s="1"/>
  <c r="DB180" i="12"/>
  <c r="DA181" i="12" s="1"/>
  <c r="CS161" i="12"/>
  <c r="CN161" i="12" s="1"/>
  <c r="CO162" i="12" s="1"/>
  <c r="CH176" i="12"/>
  <c r="CG177" i="12" s="1"/>
  <c r="BE196" i="12"/>
  <c r="AZ196" i="12" s="1"/>
  <c r="BA197" i="12" s="1"/>
  <c r="Q164" i="12"/>
  <c r="P164" i="12" s="1"/>
  <c r="O165" i="12" s="1"/>
  <c r="AK172" i="12"/>
  <c r="AJ172" i="12" s="1"/>
  <c r="AI173" i="12" s="1"/>
  <c r="AF171" i="12"/>
  <c r="AG172" i="12" s="1"/>
  <c r="BX169" i="12"/>
  <c r="BW170" i="12" s="1"/>
  <c r="BN191" i="12"/>
  <c r="BM192" i="12" s="1"/>
  <c r="AU164" i="12"/>
  <c r="AT164" i="12" s="1"/>
  <c r="AS165" i="12" s="1"/>
  <c r="Z184" i="12"/>
  <c r="Y185" i="12" s="1"/>
  <c r="F155" i="12"/>
  <c r="E156" i="12" s="1"/>
  <c r="B163" i="11"/>
  <c r="C164" i="11" s="1"/>
  <c r="Q171" i="11"/>
  <c r="P171" i="11" s="1"/>
  <c r="O172" i="11" s="1"/>
  <c r="G164" i="11"/>
  <c r="F164" i="11" s="1"/>
  <c r="E165" i="11" s="1"/>
  <c r="L170" i="11"/>
  <c r="M171" i="11" s="1"/>
  <c r="U190" i="10"/>
  <c r="V191" i="10" s="1"/>
  <c r="AI166" i="10"/>
  <c r="AH167" i="10" s="1"/>
  <c r="Z191" i="10"/>
  <c r="Y191" i="10" s="1"/>
  <c r="X192" i="10" s="1"/>
  <c r="E158" i="10"/>
  <c r="D159" i="10" s="1"/>
  <c r="O171" i="10"/>
  <c r="N172" i="10" s="1"/>
  <c r="O165" i="9"/>
  <c r="K165" i="9" s="1"/>
  <c r="L166" i="9" s="1"/>
  <c r="Y187" i="9"/>
  <c r="P125" i="6"/>
  <c r="O126" i="6" s="1"/>
  <c r="Q126" i="6" s="1"/>
  <c r="C138" i="6"/>
  <c r="D139" i="6" s="1"/>
  <c r="Q140" i="5"/>
  <c r="M140" i="5" s="1"/>
  <c r="N141" i="5" s="1"/>
  <c r="F134" i="5"/>
  <c r="E135" i="5" s="1"/>
  <c r="DM176" i="12" l="1"/>
  <c r="DL176" i="12" s="1"/>
  <c r="DK177" i="12" s="1"/>
  <c r="DR165" i="12"/>
  <c r="DS166" i="12" s="1"/>
  <c r="DW166" i="12"/>
  <c r="DV166" i="12" s="1"/>
  <c r="DU167" i="12" s="1"/>
  <c r="L164" i="12"/>
  <c r="M165" i="12" s="1"/>
  <c r="DC181" i="12"/>
  <c r="CX181" i="12" s="1"/>
  <c r="CY182" i="12" s="1"/>
  <c r="AF172" i="12"/>
  <c r="AG173" i="12" s="1"/>
  <c r="CR161" i="12"/>
  <c r="CQ162" i="12" s="1"/>
  <c r="CI177" i="12"/>
  <c r="CD177" i="12" s="1"/>
  <c r="CE178" i="12" s="1"/>
  <c r="BD196" i="12"/>
  <c r="BC197" i="12" s="1"/>
  <c r="Q165" i="12"/>
  <c r="P165" i="12" s="1"/>
  <c r="O166" i="12" s="1"/>
  <c r="AK173" i="12"/>
  <c r="AJ173" i="12" s="1"/>
  <c r="AI174" i="12" s="1"/>
  <c r="BY170" i="12"/>
  <c r="BT170" i="12" s="1"/>
  <c r="BU171" i="12" s="1"/>
  <c r="BO192" i="12"/>
  <c r="BJ192" i="12" s="1"/>
  <c r="BK193" i="12" s="1"/>
  <c r="AU165" i="12"/>
  <c r="AT165" i="12" s="1"/>
  <c r="AS166" i="12" s="1"/>
  <c r="AP164" i="12"/>
  <c r="AQ165" i="12" s="1"/>
  <c r="AA185" i="12"/>
  <c r="V185" i="12" s="1"/>
  <c r="W186" i="12" s="1"/>
  <c r="G156" i="12"/>
  <c r="B156" i="12" s="1"/>
  <c r="C157" i="12" s="1"/>
  <c r="L171" i="11"/>
  <c r="M172" i="11" s="1"/>
  <c r="B164" i="11"/>
  <c r="C165" i="11" s="1"/>
  <c r="G165" i="11"/>
  <c r="F165" i="11" s="1"/>
  <c r="E166" i="11" s="1"/>
  <c r="Q172" i="11"/>
  <c r="P172" i="11" s="1"/>
  <c r="O173" i="11" s="1"/>
  <c r="T187" i="9"/>
  <c r="U188" i="9" s="1"/>
  <c r="U191" i="10"/>
  <c r="V192" i="10" s="1"/>
  <c r="AJ167" i="10"/>
  <c r="AE167" i="10" s="1"/>
  <c r="AF168" i="10" s="1"/>
  <c r="Z192" i="10"/>
  <c r="Y192" i="10" s="1"/>
  <c r="X193" i="10" s="1"/>
  <c r="P172" i="10"/>
  <c r="K172" i="10" s="1"/>
  <c r="L173" i="10" s="1"/>
  <c r="F159" i="10"/>
  <c r="B159" i="10" s="1"/>
  <c r="C160" i="10" s="1"/>
  <c r="N165" i="9"/>
  <c r="M166" i="9" s="1"/>
  <c r="X187" i="9"/>
  <c r="W188" i="9" s="1"/>
  <c r="F138" i="6"/>
  <c r="E139" i="6" s="1"/>
  <c r="G139" i="6" s="1"/>
  <c r="M126" i="6"/>
  <c r="N127" i="6" s="1"/>
  <c r="P140" i="5"/>
  <c r="O141" i="5" s="1"/>
  <c r="G135" i="5"/>
  <c r="C135" i="5" s="1"/>
  <c r="D136" i="5" s="1"/>
  <c r="DM177" i="12" l="1"/>
  <c r="DL177" i="12" s="1"/>
  <c r="DK178" i="12" s="1"/>
  <c r="DH176" i="12"/>
  <c r="DI177" i="12" s="1"/>
  <c r="DH177" i="12" s="1"/>
  <c r="DI178" i="12" s="1"/>
  <c r="DR166" i="12"/>
  <c r="DS167" i="12" s="1"/>
  <c r="DW167" i="12"/>
  <c r="DV167" i="12" s="1"/>
  <c r="DU168" i="12" s="1"/>
  <c r="DB181" i="12"/>
  <c r="DA182" i="12" s="1"/>
  <c r="CS162" i="12"/>
  <c r="CN162" i="12" s="1"/>
  <c r="CO163" i="12" s="1"/>
  <c r="CH177" i="12"/>
  <c r="CG178" i="12" s="1"/>
  <c r="BE197" i="12"/>
  <c r="AZ197" i="12" s="1"/>
  <c r="BA198" i="12" s="1"/>
  <c r="Q166" i="12"/>
  <c r="P166" i="12" s="1"/>
  <c r="O167" i="12" s="1"/>
  <c r="L165" i="12"/>
  <c r="M166" i="12" s="1"/>
  <c r="AP165" i="12"/>
  <c r="AQ166" i="12" s="1"/>
  <c r="AK174" i="12"/>
  <c r="AJ174" i="12" s="1"/>
  <c r="AI175" i="12" s="1"/>
  <c r="AF173" i="12"/>
  <c r="AG174" i="12" s="1"/>
  <c r="BX170" i="12"/>
  <c r="BW171" i="12" s="1"/>
  <c r="BN192" i="12"/>
  <c r="BM193" i="12" s="1"/>
  <c r="AU166" i="12"/>
  <c r="AT166" i="12" s="1"/>
  <c r="AS167" i="12" s="1"/>
  <c r="Z185" i="12"/>
  <c r="Y186" i="12" s="1"/>
  <c r="F156" i="12"/>
  <c r="E157" i="12" s="1"/>
  <c r="B165" i="11"/>
  <c r="C166" i="11" s="1"/>
  <c r="L172" i="11"/>
  <c r="M173" i="11" s="1"/>
  <c r="Q173" i="11"/>
  <c r="P173" i="11" s="1"/>
  <c r="O174" i="11" s="1"/>
  <c r="G166" i="11"/>
  <c r="U192" i="10"/>
  <c r="V193" i="10" s="1"/>
  <c r="AI167" i="10"/>
  <c r="AH168" i="10" s="1"/>
  <c r="Z193" i="10"/>
  <c r="Y193" i="10" s="1"/>
  <c r="X194" i="10" s="1"/>
  <c r="E159" i="10"/>
  <c r="D160" i="10" s="1"/>
  <c r="F160" i="10" s="1"/>
  <c r="E160" i="10" s="1"/>
  <c r="D161" i="10" s="1"/>
  <c r="O172" i="10"/>
  <c r="N173" i="10" s="1"/>
  <c r="O166" i="9"/>
  <c r="K166" i="9" s="1"/>
  <c r="L167" i="9" s="1"/>
  <c r="Y188" i="9"/>
  <c r="P126" i="6"/>
  <c r="O127" i="6" s="1"/>
  <c r="Q127" i="6" s="1"/>
  <c r="C139" i="6"/>
  <c r="D140" i="6" s="1"/>
  <c r="Q141" i="5"/>
  <c r="M141" i="5" s="1"/>
  <c r="F135" i="5"/>
  <c r="E136" i="5" s="1"/>
  <c r="DM178" i="12" l="1"/>
  <c r="DL178" i="12" s="1"/>
  <c r="DK179" i="12" s="1"/>
  <c r="DH178" i="12"/>
  <c r="DI179" i="12" s="1"/>
  <c r="L166" i="12"/>
  <c r="M167" i="12" s="1"/>
  <c r="DW168" i="12"/>
  <c r="DV168" i="12" s="1"/>
  <c r="DU169" i="12" s="1"/>
  <c r="DR167" i="12"/>
  <c r="DS168" i="12" s="1"/>
  <c r="BD197" i="12"/>
  <c r="BC198" i="12" s="1"/>
  <c r="DC182" i="12"/>
  <c r="CX182" i="12" s="1"/>
  <c r="CY183" i="12" s="1"/>
  <c r="CR162" i="12"/>
  <c r="CQ163" i="12" s="1"/>
  <c r="CI178" i="12"/>
  <c r="CD178" i="12" s="1"/>
  <c r="CE179" i="12" s="1"/>
  <c r="BE198" i="12"/>
  <c r="AZ198" i="12" s="1"/>
  <c r="BA199" i="12" s="1"/>
  <c r="Q167" i="12"/>
  <c r="L167" i="12" s="1"/>
  <c r="M168" i="12" s="1"/>
  <c r="AK175" i="12"/>
  <c r="AJ175" i="12" s="1"/>
  <c r="AI176" i="12" s="1"/>
  <c r="AF174" i="12"/>
  <c r="AG175" i="12" s="1"/>
  <c r="BY171" i="12"/>
  <c r="BT171" i="12" s="1"/>
  <c r="BU172" i="12" s="1"/>
  <c r="BO193" i="12"/>
  <c r="BJ193" i="12" s="1"/>
  <c r="BK194" i="12" s="1"/>
  <c r="AU167" i="12"/>
  <c r="AT167" i="12" s="1"/>
  <c r="AS168" i="12" s="1"/>
  <c r="AP166" i="12"/>
  <c r="AQ167" i="12" s="1"/>
  <c r="AP167" i="12" s="1"/>
  <c r="AQ168" i="12" s="1"/>
  <c r="AA186" i="12"/>
  <c r="V186" i="12" s="1"/>
  <c r="W187" i="12" s="1"/>
  <c r="G157" i="12"/>
  <c r="B157" i="12" s="1"/>
  <c r="C158" i="12" s="1"/>
  <c r="B166" i="11"/>
  <c r="C167" i="11" s="1"/>
  <c r="L173" i="11"/>
  <c r="M174" i="11" s="1"/>
  <c r="Q174" i="11"/>
  <c r="P174" i="11" s="1"/>
  <c r="O175" i="11" s="1"/>
  <c r="F166" i="11"/>
  <c r="E167" i="11" s="1"/>
  <c r="T188" i="9"/>
  <c r="U189" i="9" s="1"/>
  <c r="U193" i="10"/>
  <c r="V194" i="10" s="1"/>
  <c r="AJ168" i="10"/>
  <c r="AE168" i="10" s="1"/>
  <c r="AF169" i="10" s="1"/>
  <c r="Z194" i="10"/>
  <c r="Y194" i="10" s="1"/>
  <c r="X195" i="10" s="1"/>
  <c r="B160" i="10"/>
  <c r="C161" i="10" s="1"/>
  <c r="P173" i="10"/>
  <c r="K173" i="10" s="1"/>
  <c r="L174" i="10" s="1"/>
  <c r="F161" i="10"/>
  <c r="E161" i="10" s="1"/>
  <c r="D162" i="10" s="1"/>
  <c r="N166" i="9"/>
  <c r="M167" i="9" s="1"/>
  <c r="X188" i="9"/>
  <c r="W189" i="9" s="1"/>
  <c r="Y189" i="9" s="1"/>
  <c r="X189" i="9" s="1"/>
  <c r="W190" i="9" s="1"/>
  <c r="F139" i="6"/>
  <c r="E140" i="6" s="1"/>
  <c r="G140" i="6" s="1"/>
  <c r="M127" i="6"/>
  <c r="N128" i="6" s="1"/>
  <c r="P141" i="5"/>
  <c r="G136" i="5"/>
  <c r="C136" i="5" s="1"/>
  <c r="D137" i="5" s="1"/>
  <c r="DM179" i="12" l="1"/>
  <c r="DL179" i="12" s="1"/>
  <c r="DK180" i="12" s="1"/>
  <c r="DR168" i="12"/>
  <c r="DS169" i="12" s="1"/>
  <c r="DW169" i="12"/>
  <c r="DV169" i="12" s="1"/>
  <c r="DU170" i="12" s="1"/>
  <c r="BD198" i="12"/>
  <c r="BC199" i="12" s="1"/>
  <c r="P167" i="12"/>
  <c r="O168" i="12" s="1"/>
  <c r="Q168" i="12" s="1"/>
  <c r="L168" i="12" s="1"/>
  <c r="M169" i="12" s="1"/>
  <c r="DB182" i="12"/>
  <c r="DA183" i="12" s="1"/>
  <c r="CS163" i="12"/>
  <c r="CN163" i="12" s="1"/>
  <c r="CO164" i="12" s="1"/>
  <c r="CH178" i="12"/>
  <c r="CG179" i="12" s="1"/>
  <c r="CI179" i="12" s="1"/>
  <c r="CD179" i="12" s="1"/>
  <c r="CE180" i="12" s="1"/>
  <c r="BE199" i="12"/>
  <c r="AZ199" i="12" s="1"/>
  <c r="BA200" i="12" s="1"/>
  <c r="AK176" i="12"/>
  <c r="AJ176" i="12" s="1"/>
  <c r="AI177" i="12" s="1"/>
  <c r="AF175" i="12"/>
  <c r="AG176" i="12" s="1"/>
  <c r="BX171" i="12"/>
  <c r="BW172" i="12" s="1"/>
  <c r="BN193" i="12"/>
  <c r="BM194" i="12" s="1"/>
  <c r="AU168" i="12"/>
  <c r="AT168" i="12" s="1"/>
  <c r="AS169" i="12" s="1"/>
  <c r="Z186" i="12"/>
  <c r="Y187" i="12" s="1"/>
  <c r="F157" i="12"/>
  <c r="E158" i="12" s="1"/>
  <c r="Q175" i="11"/>
  <c r="P175" i="11" s="1"/>
  <c r="O176" i="11" s="1"/>
  <c r="G167" i="11"/>
  <c r="L174" i="11"/>
  <c r="M175" i="11" s="1"/>
  <c r="T189" i="9"/>
  <c r="U190" i="9" s="1"/>
  <c r="U194" i="10"/>
  <c r="V195" i="10" s="1"/>
  <c r="AI168" i="10"/>
  <c r="AH169" i="10" s="1"/>
  <c r="Z195" i="10"/>
  <c r="Y195" i="10" s="1"/>
  <c r="X196" i="10" s="1"/>
  <c r="B161" i="10"/>
  <c r="C162" i="10" s="1"/>
  <c r="O173" i="10"/>
  <c r="F162" i="10"/>
  <c r="E162" i="10" s="1"/>
  <c r="D163" i="10" s="1"/>
  <c r="O167" i="9"/>
  <c r="K167" i="9" s="1"/>
  <c r="L168" i="9" s="1"/>
  <c r="Y190" i="9"/>
  <c r="X190" i="9" s="1"/>
  <c r="W191" i="9" s="1"/>
  <c r="P127" i="6"/>
  <c r="O128" i="6" s="1"/>
  <c r="Q128" i="6" s="1"/>
  <c r="C140" i="6"/>
  <c r="D141" i="6" s="1"/>
  <c r="F136" i="5"/>
  <c r="E137" i="5" s="1"/>
  <c r="DM180" i="12" l="1"/>
  <c r="DL180" i="12" s="1"/>
  <c r="DK181" i="12" s="1"/>
  <c r="DH179" i="12"/>
  <c r="DI180" i="12" s="1"/>
  <c r="DW170" i="12"/>
  <c r="DV170" i="12" s="1"/>
  <c r="DU171" i="12" s="1"/>
  <c r="DR169" i="12"/>
  <c r="DS170" i="12" s="1"/>
  <c r="AF176" i="12"/>
  <c r="AG177" i="12" s="1"/>
  <c r="DC183" i="12"/>
  <c r="CX183" i="12" s="1"/>
  <c r="CY184" i="12" s="1"/>
  <c r="CR163" i="12"/>
  <c r="CQ164" i="12" s="1"/>
  <c r="CH179" i="12"/>
  <c r="CG180" i="12" s="1"/>
  <c r="CI180" i="12" s="1"/>
  <c r="CD180" i="12" s="1"/>
  <c r="CE181" i="12" s="1"/>
  <c r="BD199" i="12"/>
  <c r="BC200" i="12" s="1"/>
  <c r="P168" i="12"/>
  <c r="O169" i="12" s="1"/>
  <c r="AK177" i="12"/>
  <c r="AJ177" i="12" s="1"/>
  <c r="AI178" i="12" s="1"/>
  <c r="BY172" i="12"/>
  <c r="BT172" i="12" s="1"/>
  <c r="BU173" i="12" s="1"/>
  <c r="BO194" i="12"/>
  <c r="BJ194" i="12" s="1"/>
  <c r="BK195" i="12" s="1"/>
  <c r="AU169" i="12"/>
  <c r="AT169" i="12" s="1"/>
  <c r="AS170" i="12" s="1"/>
  <c r="AP168" i="12"/>
  <c r="AQ169" i="12" s="1"/>
  <c r="AA187" i="12"/>
  <c r="V187" i="12" s="1"/>
  <c r="W188" i="12" s="1"/>
  <c r="G158" i="12"/>
  <c r="B158" i="12" s="1"/>
  <c r="C159" i="12" s="1"/>
  <c r="L175" i="11"/>
  <c r="M176" i="11" s="1"/>
  <c r="B167" i="11"/>
  <c r="C168" i="11" s="1"/>
  <c r="Q176" i="11"/>
  <c r="P176" i="11" s="1"/>
  <c r="O177" i="11" s="1"/>
  <c r="F167" i="11"/>
  <c r="E168" i="11" s="1"/>
  <c r="T190" i="9"/>
  <c r="U191" i="9" s="1"/>
  <c r="U195" i="10"/>
  <c r="V196" i="10" s="1"/>
  <c r="AJ169" i="10"/>
  <c r="AE169" i="10" s="1"/>
  <c r="AF170" i="10" s="1"/>
  <c r="N174" i="10"/>
  <c r="P174" i="10" s="1"/>
  <c r="Z196" i="10"/>
  <c r="Y196" i="10" s="1"/>
  <c r="X197" i="10" s="1"/>
  <c r="F163" i="10"/>
  <c r="E163" i="10" s="1"/>
  <c r="D164" i="10" s="1"/>
  <c r="B162" i="10"/>
  <c r="C163" i="10" s="1"/>
  <c r="N167" i="9"/>
  <c r="M168" i="9" s="1"/>
  <c r="Y191" i="9"/>
  <c r="X191" i="9" s="1"/>
  <c r="W192" i="9" s="1"/>
  <c r="F140" i="6"/>
  <c r="E141" i="6" s="1"/>
  <c r="G141" i="6" s="1"/>
  <c r="M128" i="6"/>
  <c r="N129" i="6" s="1"/>
  <c r="G137" i="5"/>
  <c r="C137" i="5" s="1"/>
  <c r="D138" i="5" s="1"/>
  <c r="DM181" i="12" l="1"/>
  <c r="DL181" i="12"/>
  <c r="DK182" i="12" s="1"/>
  <c r="DH180" i="12"/>
  <c r="DI181" i="12" s="1"/>
  <c r="DH181" i="12" s="1"/>
  <c r="DI182" i="12" s="1"/>
  <c r="DR170" i="12"/>
  <c r="DS171" i="12" s="1"/>
  <c r="DW171" i="12"/>
  <c r="DV171" i="12" s="1"/>
  <c r="DU172" i="12" s="1"/>
  <c r="DB183" i="12"/>
  <c r="DA184" i="12" s="1"/>
  <c r="CS164" i="12"/>
  <c r="CN164" i="12" s="1"/>
  <c r="CO165" i="12" s="1"/>
  <c r="CH180" i="12"/>
  <c r="CG181" i="12" s="1"/>
  <c r="BE200" i="12"/>
  <c r="AZ200" i="12" s="1"/>
  <c r="BA201" i="12" s="1"/>
  <c r="Q169" i="12"/>
  <c r="L169" i="12" s="1"/>
  <c r="M170" i="12" s="1"/>
  <c r="BN194" i="12"/>
  <c r="BM195" i="12" s="1"/>
  <c r="BO195" i="12" s="1"/>
  <c r="BN195" i="12" s="1"/>
  <c r="BM196" i="12" s="1"/>
  <c r="AK178" i="12"/>
  <c r="AJ178" i="12" s="1"/>
  <c r="AI179" i="12" s="1"/>
  <c r="AF177" i="12"/>
  <c r="AG178" i="12" s="1"/>
  <c r="AF178" i="12" s="1"/>
  <c r="AG179" i="12" s="1"/>
  <c r="BX172" i="12"/>
  <c r="BW173" i="12" s="1"/>
  <c r="AP169" i="12"/>
  <c r="AQ170" i="12" s="1"/>
  <c r="AU170" i="12"/>
  <c r="AT170" i="12" s="1"/>
  <c r="AS171" i="12" s="1"/>
  <c r="Z187" i="12"/>
  <c r="Y188" i="12" s="1"/>
  <c r="F158" i="12"/>
  <c r="E159" i="12" s="1"/>
  <c r="Q177" i="11"/>
  <c r="P177" i="11" s="1"/>
  <c r="O178" i="11" s="1"/>
  <c r="L176" i="11"/>
  <c r="M177" i="11" s="1"/>
  <c r="G168" i="11"/>
  <c r="T191" i="9"/>
  <c r="U192" i="9" s="1"/>
  <c r="U196" i="10"/>
  <c r="V197" i="10" s="1"/>
  <c r="AI169" i="10"/>
  <c r="AH170" i="10" s="1"/>
  <c r="K174" i="10"/>
  <c r="L175" i="10" s="1"/>
  <c r="O174" i="10"/>
  <c r="N175" i="10" s="1"/>
  <c r="P175" i="10" s="1"/>
  <c r="K175" i="10" s="1"/>
  <c r="L176" i="10" s="1"/>
  <c r="Z197" i="10"/>
  <c r="Y197" i="10" s="1"/>
  <c r="X198" i="10" s="1"/>
  <c r="B163" i="10"/>
  <c r="C164" i="10" s="1"/>
  <c r="F164" i="10"/>
  <c r="E164" i="10" s="1"/>
  <c r="D165" i="10" s="1"/>
  <c r="O168" i="9"/>
  <c r="K168" i="9" s="1"/>
  <c r="L169" i="9" s="1"/>
  <c r="Y192" i="9"/>
  <c r="X192" i="9" s="1"/>
  <c r="W193" i="9" s="1"/>
  <c r="P128" i="6"/>
  <c r="O129" i="6" s="1"/>
  <c r="Q129" i="6" s="1"/>
  <c r="C141" i="6"/>
  <c r="F137" i="5"/>
  <c r="E138" i="5" s="1"/>
  <c r="DM182" i="12" l="1"/>
  <c r="DH182" i="12" s="1"/>
  <c r="DI183" i="12" s="1"/>
  <c r="DL182" i="12"/>
  <c r="DK183" i="12" s="1"/>
  <c r="DR171" i="12"/>
  <c r="DS172" i="12" s="1"/>
  <c r="DW172" i="12"/>
  <c r="DV172" i="12" s="1"/>
  <c r="DU173" i="12" s="1"/>
  <c r="DC184" i="12"/>
  <c r="CX184" i="12" s="1"/>
  <c r="CY185" i="12" s="1"/>
  <c r="CR164" i="12"/>
  <c r="CQ165" i="12" s="1"/>
  <c r="CI181" i="12"/>
  <c r="CD181" i="12" s="1"/>
  <c r="CE182" i="12" s="1"/>
  <c r="BD200" i="12"/>
  <c r="BC201" i="12" s="1"/>
  <c r="P169" i="12"/>
  <c r="O170" i="12" s="1"/>
  <c r="AK179" i="12"/>
  <c r="AJ179" i="12" s="1"/>
  <c r="AI180" i="12" s="1"/>
  <c r="BY173" i="12"/>
  <c r="BT173" i="12" s="1"/>
  <c r="BU174" i="12" s="1"/>
  <c r="BO196" i="12"/>
  <c r="BN196" i="12" s="1"/>
  <c r="BM197" i="12" s="1"/>
  <c r="BJ195" i="12"/>
  <c r="BK196" i="12" s="1"/>
  <c r="AU171" i="12"/>
  <c r="AT171" i="12" s="1"/>
  <c r="AS172" i="12" s="1"/>
  <c r="AP170" i="12"/>
  <c r="AQ171" i="12" s="1"/>
  <c r="AA188" i="12"/>
  <c r="V188" i="12" s="1"/>
  <c r="W189" i="12" s="1"/>
  <c r="G159" i="12"/>
  <c r="B159" i="12" s="1"/>
  <c r="C160" i="12" s="1"/>
  <c r="B168" i="11"/>
  <c r="C169" i="11" s="1"/>
  <c r="Q178" i="11"/>
  <c r="P178" i="11" s="1"/>
  <c r="O179" i="11" s="1"/>
  <c r="F168" i="11"/>
  <c r="E169" i="11" s="1"/>
  <c r="L177" i="11"/>
  <c r="M178" i="11" s="1"/>
  <c r="T192" i="9"/>
  <c r="U197" i="10"/>
  <c r="V198" i="10" s="1"/>
  <c r="AJ170" i="10"/>
  <c r="AE170" i="10" s="1"/>
  <c r="AF171" i="10" s="1"/>
  <c r="Z198" i="10"/>
  <c r="B164" i="10"/>
  <c r="C165" i="10" s="1"/>
  <c r="F165" i="10"/>
  <c r="E165" i="10" s="1"/>
  <c r="D166" i="10" s="1"/>
  <c r="O175" i="10"/>
  <c r="N176" i="10" s="1"/>
  <c r="N168" i="9"/>
  <c r="M169" i="9" s="1"/>
  <c r="U193" i="9"/>
  <c r="Y193" i="9"/>
  <c r="X193" i="9" s="1"/>
  <c r="F141" i="6"/>
  <c r="M129" i="6"/>
  <c r="N130" i="6" s="1"/>
  <c r="G138" i="5"/>
  <c r="C138" i="5" s="1"/>
  <c r="D139" i="5" s="1"/>
  <c r="DM183" i="12" l="1"/>
  <c r="DH183" i="12" s="1"/>
  <c r="DI184" i="12" s="1"/>
  <c r="DR172" i="12"/>
  <c r="DS173" i="12" s="1"/>
  <c r="DW173" i="12"/>
  <c r="DV173" i="12" s="1"/>
  <c r="DU174" i="12" s="1"/>
  <c r="DB184" i="12"/>
  <c r="DA185" i="12" s="1"/>
  <c r="CS165" i="12"/>
  <c r="CN165" i="12" s="1"/>
  <c r="CO166" i="12" s="1"/>
  <c r="CH181" i="12"/>
  <c r="CG182" i="12" s="1"/>
  <c r="BE201" i="12"/>
  <c r="AZ201" i="12" s="1"/>
  <c r="BA202" i="12" s="1"/>
  <c r="Q170" i="12"/>
  <c r="L170" i="12" s="1"/>
  <c r="M171" i="12" s="1"/>
  <c r="AP171" i="12"/>
  <c r="AQ172" i="12" s="1"/>
  <c r="AF179" i="12"/>
  <c r="AG180" i="12" s="1"/>
  <c r="BJ196" i="12"/>
  <c r="BK197" i="12" s="1"/>
  <c r="AK180" i="12"/>
  <c r="AJ180" i="12" s="1"/>
  <c r="AI181" i="12" s="1"/>
  <c r="BX173" i="12"/>
  <c r="BW174" i="12" s="1"/>
  <c r="BO197" i="12"/>
  <c r="BN197" i="12" s="1"/>
  <c r="BM198" i="12" s="1"/>
  <c r="AU172" i="12"/>
  <c r="AT172" i="12" s="1"/>
  <c r="AS173" i="12" s="1"/>
  <c r="Z188" i="12"/>
  <c r="Y189" i="12" s="1"/>
  <c r="F159" i="12"/>
  <c r="E160" i="12" s="1"/>
  <c r="L178" i="11"/>
  <c r="M179" i="11" s="1"/>
  <c r="G169" i="11"/>
  <c r="Q179" i="11"/>
  <c r="T193" i="9"/>
  <c r="U198" i="10"/>
  <c r="V199" i="10" s="1"/>
  <c r="AI170" i="10"/>
  <c r="AH171" i="10" s="1"/>
  <c r="Y198" i="10"/>
  <c r="X199" i="10" s="1"/>
  <c r="B165" i="10"/>
  <c r="C166" i="10" s="1"/>
  <c r="F166" i="10"/>
  <c r="E166" i="10" s="1"/>
  <c r="D167" i="10" s="1"/>
  <c r="P176" i="10"/>
  <c r="K176" i="10" s="1"/>
  <c r="L177" i="10" s="1"/>
  <c r="O169" i="9"/>
  <c r="K169" i="9" s="1"/>
  <c r="L170" i="9" s="1"/>
  <c r="P129" i="6"/>
  <c r="O130" i="6" s="1"/>
  <c r="Q130" i="6" s="1"/>
  <c r="F138" i="5"/>
  <c r="E139" i="5" s="1"/>
  <c r="DL183" i="12" l="1"/>
  <c r="DK184" i="12" s="1"/>
  <c r="DR173" i="12"/>
  <c r="DS174" i="12" s="1"/>
  <c r="DW174" i="12"/>
  <c r="DC185" i="12"/>
  <c r="CX185" i="12" s="1"/>
  <c r="CY186" i="12" s="1"/>
  <c r="CR165" i="12"/>
  <c r="CQ166" i="12" s="1"/>
  <c r="CI182" i="12"/>
  <c r="CD182" i="12" s="1"/>
  <c r="CE183" i="12" s="1"/>
  <c r="BD201" i="12"/>
  <c r="BC202" i="12" s="1"/>
  <c r="P170" i="12"/>
  <c r="O171" i="12" s="1"/>
  <c r="AK181" i="12"/>
  <c r="AJ181" i="12" s="1"/>
  <c r="AI182" i="12" s="1"/>
  <c r="AF180" i="12"/>
  <c r="AG181" i="12" s="1"/>
  <c r="BY174" i="12"/>
  <c r="BT174" i="12" s="1"/>
  <c r="BU175" i="12" s="1"/>
  <c r="BO198" i="12"/>
  <c r="BN198" i="12" s="1"/>
  <c r="BM199" i="12" s="1"/>
  <c r="BJ197" i="12"/>
  <c r="BK198" i="12" s="1"/>
  <c r="AU173" i="12"/>
  <c r="AT173" i="12" s="1"/>
  <c r="AS174" i="12" s="1"/>
  <c r="AP172" i="12"/>
  <c r="AQ173" i="12" s="1"/>
  <c r="AA189" i="12"/>
  <c r="V189" i="12" s="1"/>
  <c r="W190" i="12" s="1"/>
  <c r="G160" i="12"/>
  <c r="B160" i="12" s="1"/>
  <c r="C161" i="12" s="1"/>
  <c r="L179" i="11"/>
  <c r="M180" i="11" s="1"/>
  <c r="B169" i="11"/>
  <c r="C170" i="11" s="1"/>
  <c r="P179" i="11"/>
  <c r="O180" i="11" s="1"/>
  <c r="F169" i="11"/>
  <c r="E170" i="11" s="1"/>
  <c r="AJ171" i="10"/>
  <c r="AE171" i="10" s="1"/>
  <c r="AF172" i="10" s="1"/>
  <c r="Z199" i="10"/>
  <c r="O176" i="10"/>
  <c r="F167" i="10"/>
  <c r="E167" i="10" s="1"/>
  <c r="D168" i="10" s="1"/>
  <c r="B166" i="10"/>
  <c r="C167" i="10" s="1"/>
  <c r="N169" i="9"/>
  <c r="M170" i="9" s="1"/>
  <c r="M130" i="6"/>
  <c r="N131" i="6" s="1"/>
  <c r="G139" i="5"/>
  <c r="C139" i="5" s="1"/>
  <c r="D140" i="5" s="1"/>
  <c r="DM184" i="12" l="1"/>
  <c r="DH184" i="12" s="1"/>
  <c r="DI185" i="12" s="1"/>
  <c r="DR174" i="12"/>
  <c r="DS175" i="12" s="1"/>
  <c r="DV174" i="12"/>
  <c r="DU175" i="12" s="1"/>
  <c r="DW175" i="12" s="1"/>
  <c r="DB185" i="12"/>
  <c r="DA186" i="12" s="1"/>
  <c r="CS166" i="12"/>
  <c r="CN166" i="12" s="1"/>
  <c r="CO167" i="12" s="1"/>
  <c r="CH182" i="12"/>
  <c r="CG183" i="12" s="1"/>
  <c r="BE202" i="12"/>
  <c r="AZ202" i="12" s="1"/>
  <c r="BA203" i="12" s="1"/>
  <c r="Q171" i="12"/>
  <c r="L171" i="12" s="1"/>
  <c r="M172" i="12" s="1"/>
  <c r="AF181" i="12"/>
  <c r="AG182" i="12" s="1"/>
  <c r="BJ198" i="12"/>
  <c r="BK199" i="12" s="1"/>
  <c r="AK182" i="12"/>
  <c r="AJ182" i="12" s="1"/>
  <c r="AI183" i="12" s="1"/>
  <c r="BX174" i="12"/>
  <c r="BW175" i="12" s="1"/>
  <c r="BO199" i="12"/>
  <c r="BN199" i="12" s="1"/>
  <c r="BM200" i="12" s="1"/>
  <c r="AP173" i="12"/>
  <c r="AQ174" i="12" s="1"/>
  <c r="AU174" i="12"/>
  <c r="AT174" i="12" s="1"/>
  <c r="AS175" i="12" s="1"/>
  <c r="Z189" i="12"/>
  <c r="Y190" i="12" s="1"/>
  <c r="F160" i="12"/>
  <c r="E161" i="12" s="1"/>
  <c r="Q180" i="11"/>
  <c r="L180" i="11" s="1"/>
  <c r="M181" i="11" s="1"/>
  <c r="G170" i="11"/>
  <c r="U199" i="10"/>
  <c r="V200" i="10" s="1"/>
  <c r="AI171" i="10"/>
  <c r="AH172" i="10" s="1"/>
  <c r="N177" i="10"/>
  <c r="P177" i="10" s="1"/>
  <c r="Y199" i="10"/>
  <c r="B167" i="10"/>
  <c r="C168" i="10" s="1"/>
  <c r="F168" i="10"/>
  <c r="E168" i="10" s="1"/>
  <c r="D169" i="10" s="1"/>
  <c r="O170" i="9"/>
  <c r="K170" i="9" s="1"/>
  <c r="L171" i="9" s="1"/>
  <c r="P130" i="6"/>
  <c r="O131" i="6" s="1"/>
  <c r="F139" i="5"/>
  <c r="E140" i="5" s="1"/>
  <c r="DR175" i="12" l="1"/>
  <c r="DS176" i="12" s="1"/>
  <c r="DL184" i="12"/>
  <c r="DK185" i="12" s="1"/>
  <c r="DV175" i="12"/>
  <c r="DU176" i="12" s="1"/>
  <c r="DW176" i="12" s="1"/>
  <c r="DC186" i="12"/>
  <c r="CX186" i="12" s="1"/>
  <c r="CY187" i="12" s="1"/>
  <c r="CR166" i="12"/>
  <c r="CQ167" i="12" s="1"/>
  <c r="CI183" i="12"/>
  <c r="CD183" i="12" s="1"/>
  <c r="CE184" i="12" s="1"/>
  <c r="BD202" i="12"/>
  <c r="BC203" i="12" s="1"/>
  <c r="P171" i="12"/>
  <c r="O172" i="12" s="1"/>
  <c r="BJ199" i="12"/>
  <c r="BK200" i="12" s="1"/>
  <c r="AF182" i="12"/>
  <c r="AG183" i="12" s="1"/>
  <c r="AK183" i="12"/>
  <c r="AJ183" i="12" s="1"/>
  <c r="AI184" i="12" s="1"/>
  <c r="BY175" i="12"/>
  <c r="BT175" i="12" s="1"/>
  <c r="BU176" i="12" s="1"/>
  <c r="BO200" i="12"/>
  <c r="BN200" i="12" s="1"/>
  <c r="BM201" i="12" s="1"/>
  <c r="AU175" i="12"/>
  <c r="AT175" i="12" s="1"/>
  <c r="AS176" i="12" s="1"/>
  <c r="AP174" i="12"/>
  <c r="AQ175" i="12" s="1"/>
  <c r="AA190" i="12"/>
  <c r="V190" i="12" s="1"/>
  <c r="W191" i="12" s="1"/>
  <c r="G161" i="12"/>
  <c r="B161" i="12" s="1"/>
  <c r="C162" i="12" s="1"/>
  <c r="B170" i="11"/>
  <c r="C171" i="11" s="1"/>
  <c r="F170" i="11"/>
  <c r="E171" i="11" s="1"/>
  <c r="P180" i="11"/>
  <c r="O181" i="11" s="1"/>
  <c r="AJ172" i="10"/>
  <c r="AE172" i="10" s="1"/>
  <c r="AF173" i="10" s="1"/>
  <c r="X200" i="10"/>
  <c r="Z200" i="10" s="1"/>
  <c r="U200" i="10" s="1"/>
  <c r="O177" i="10"/>
  <c r="N178" i="10" s="1"/>
  <c r="P178" i="10" s="1"/>
  <c r="O178" i="10" s="1"/>
  <c r="N179" i="10" s="1"/>
  <c r="P179" i="10" s="1"/>
  <c r="O179" i="10" s="1"/>
  <c r="N180" i="10" s="1"/>
  <c r="K177" i="10"/>
  <c r="L178" i="10" s="1"/>
  <c r="B168" i="10"/>
  <c r="C169" i="10" s="1"/>
  <c r="F169" i="10"/>
  <c r="E169" i="10" s="1"/>
  <c r="D170" i="10" s="1"/>
  <c r="N170" i="9"/>
  <c r="M171" i="9" s="1"/>
  <c r="Q131" i="6"/>
  <c r="P131" i="6" s="1"/>
  <c r="O132" i="6" s="1"/>
  <c r="G140" i="5"/>
  <c r="C140" i="5" s="1"/>
  <c r="D141" i="5" s="1"/>
  <c r="DR176" i="12" l="1"/>
  <c r="DS177" i="12" s="1"/>
  <c r="DM185" i="12"/>
  <c r="DH185" i="12" s="1"/>
  <c r="DI186" i="12" s="1"/>
  <c r="DV176" i="12"/>
  <c r="DU177" i="12" s="1"/>
  <c r="DW177" i="12" s="1"/>
  <c r="DB186" i="12"/>
  <c r="DA187" i="12" s="1"/>
  <c r="CS167" i="12"/>
  <c r="CN167" i="12" s="1"/>
  <c r="CO168" i="12" s="1"/>
  <c r="CH183" i="12"/>
  <c r="CG184" i="12" s="1"/>
  <c r="BE203" i="12"/>
  <c r="AZ203" i="12" s="1"/>
  <c r="BA204" i="12" s="1"/>
  <c r="Q172" i="12"/>
  <c r="L172" i="12" s="1"/>
  <c r="M173" i="12" s="1"/>
  <c r="AF183" i="12"/>
  <c r="AG184" i="12" s="1"/>
  <c r="BJ200" i="12"/>
  <c r="BK201" i="12" s="1"/>
  <c r="BJ201" i="12" s="1"/>
  <c r="BK202" i="12" s="1"/>
  <c r="AK184" i="12"/>
  <c r="AJ184" i="12" s="1"/>
  <c r="AI185" i="12" s="1"/>
  <c r="BX175" i="12"/>
  <c r="BW176" i="12" s="1"/>
  <c r="BO201" i="12"/>
  <c r="BN201" i="12" s="1"/>
  <c r="BM202" i="12" s="1"/>
  <c r="AP175" i="12"/>
  <c r="AQ176" i="12" s="1"/>
  <c r="AU176" i="12"/>
  <c r="AT176" i="12" s="1"/>
  <c r="AS177" i="12" s="1"/>
  <c r="Z190" i="12"/>
  <c r="Y191" i="12" s="1"/>
  <c r="F161" i="12"/>
  <c r="E162" i="12" s="1"/>
  <c r="Q181" i="11"/>
  <c r="L181" i="11" s="1"/>
  <c r="M182" i="11" s="1"/>
  <c r="G171" i="11"/>
  <c r="AI172" i="10"/>
  <c r="AH173" i="10" s="1"/>
  <c r="K178" i="10"/>
  <c r="L179" i="10" s="1"/>
  <c r="K179" i="10" s="1"/>
  <c r="L180" i="10" s="1"/>
  <c r="Y200" i="10"/>
  <c r="X201" i="10" s="1"/>
  <c r="Z201" i="10" s="1"/>
  <c r="Y201" i="10" s="1"/>
  <c r="X202" i="10" s="1"/>
  <c r="Z202" i="10" s="1"/>
  <c r="Y202" i="10" s="1"/>
  <c r="X203" i="10" s="1"/>
  <c r="V201" i="10"/>
  <c r="B169" i="10"/>
  <c r="C170" i="10" s="1"/>
  <c r="F170" i="10"/>
  <c r="E170" i="10" s="1"/>
  <c r="D171" i="10" s="1"/>
  <c r="P180" i="10"/>
  <c r="O171" i="9"/>
  <c r="K171" i="9" s="1"/>
  <c r="L172" i="9" s="1"/>
  <c r="Q132" i="6"/>
  <c r="P132" i="6" s="1"/>
  <c r="O133" i="6" s="1"/>
  <c r="M131" i="6"/>
  <c r="N132" i="6" s="1"/>
  <c r="M132" i="6" s="1"/>
  <c r="N133" i="6" s="1"/>
  <c r="F140" i="5"/>
  <c r="E141" i="5" s="1"/>
  <c r="DR177" i="12" l="1"/>
  <c r="DS178" i="12" s="1"/>
  <c r="DL185" i="12"/>
  <c r="DK186" i="12" s="1"/>
  <c r="DV177" i="12"/>
  <c r="DU178" i="12" s="1"/>
  <c r="DW178" i="12" s="1"/>
  <c r="DC187" i="12"/>
  <c r="CX187" i="12" s="1"/>
  <c r="CY188" i="12" s="1"/>
  <c r="CR167" i="12"/>
  <c r="CQ168" i="12" s="1"/>
  <c r="CI184" i="12"/>
  <c r="CD184" i="12" s="1"/>
  <c r="CE185" i="12" s="1"/>
  <c r="BD203" i="12"/>
  <c r="BC204" i="12" s="1"/>
  <c r="P172" i="12"/>
  <c r="O173" i="12" s="1"/>
  <c r="AK185" i="12"/>
  <c r="AJ185" i="12" s="1"/>
  <c r="AI186" i="12" s="1"/>
  <c r="AF184" i="12"/>
  <c r="AG185" i="12" s="1"/>
  <c r="BY176" i="12"/>
  <c r="BT176" i="12" s="1"/>
  <c r="BU177" i="12" s="1"/>
  <c r="BO202" i="12"/>
  <c r="BN202" i="12" s="1"/>
  <c r="BM203" i="12" s="1"/>
  <c r="AU177" i="12"/>
  <c r="AT177" i="12" s="1"/>
  <c r="AS178" i="12" s="1"/>
  <c r="AP176" i="12"/>
  <c r="AQ177" i="12" s="1"/>
  <c r="AA191" i="12"/>
  <c r="V191" i="12" s="1"/>
  <c r="W192" i="12" s="1"/>
  <c r="G162" i="12"/>
  <c r="B162" i="12" s="1"/>
  <c r="C163" i="12" s="1"/>
  <c r="B171" i="11"/>
  <c r="C172" i="11" s="1"/>
  <c r="F171" i="11"/>
  <c r="E172" i="11" s="1"/>
  <c r="P181" i="11"/>
  <c r="O182" i="11" s="1"/>
  <c r="U201" i="10"/>
  <c r="V202" i="10" s="1"/>
  <c r="AJ173" i="10"/>
  <c r="AE173" i="10" s="1"/>
  <c r="AF174" i="10" s="1"/>
  <c r="Z203" i="10"/>
  <c r="Y203" i="10" s="1"/>
  <c r="X204" i="10" s="1"/>
  <c r="B170" i="10"/>
  <c r="C171" i="10" s="1"/>
  <c r="K180" i="10"/>
  <c r="L181" i="10" s="1"/>
  <c r="F171" i="10"/>
  <c r="O180" i="10"/>
  <c r="N181" i="10" s="1"/>
  <c r="N171" i="9"/>
  <c r="M172" i="9" s="1"/>
  <c r="Q133" i="6"/>
  <c r="P133" i="6" s="1"/>
  <c r="O134" i="6" s="1"/>
  <c r="M133" i="6"/>
  <c r="N134" i="6" s="1"/>
  <c r="G141" i="5"/>
  <c r="C141" i="5" s="1"/>
  <c r="DR178" i="12" l="1"/>
  <c r="DS179" i="12" s="1"/>
  <c r="DM186" i="12"/>
  <c r="DH186" i="12" s="1"/>
  <c r="DI187" i="12" s="1"/>
  <c r="AF185" i="12"/>
  <c r="AG186" i="12" s="1"/>
  <c r="DV178" i="12"/>
  <c r="DU179" i="12" s="1"/>
  <c r="DB187" i="12"/>
  <c r="DA188" i="12" s="1"/>
  <c r="CS168" i="12"/>
  <c r="CN168" i="12" s="1"/>
  <c r="CO169" i="12" s="1"/>
  <c r="CH184" i="12"/>
  <c r="CG185" i="12" s="1"/>
  <c r="BE204" i="12"/>
  <c r="AZ204" i="12" s="1"/>
  <c r="BA205" i="12" s="1"/>
  <c r="Q173" i="12"/>
  <c r="L173" i="12" s="1"/>
  <c r="M174" i="12" s="1"/>
  <c r="BJ202" i="12"/>
  <c r="BK203" i="12" s="1"/>
  <c r="AK186" i="12"/>
  <c r="AJ186" i="12" s="1"/>
  <c r="AI187" i="12" s="1"/>
  <c r="BX176" i="12"/>
  <c r="BW177" i="12" s="1"/>
  <c r="BO203" i="12"/>
  <c r="BN203" i="12" s="1"/>
  <c r="BM204" i="12" s="1"/>
  <c r="AP177" i="12"/>
  <c r="AQ178" i="12" s="1"/>
  <c r="AU178" i="12"/>
  <c r="AT178" i="12" s="1"/>
  <c r="AS179" i="12" s="1"/>
  <c r="Z191" i="12"/>
  <c r="Y192" i="12" s="1"/>
  <c r="F162" i="12"/>
  <c r="E163" i="12" s="1"/>
  <c r="G163" i="12" s="1"/>
  <c r="F163" i="12" s="1"/>
  <c r="E164" i="12" s="1"/>
  <c r="Q182" i="11"/>
  <c r="L182" i="11" s="1"/>
  <c r="M183" i="11" s="1"/>
  <c r="G172" i="11"/>
  <c r="U202" i="10"/>
  <c r="V203" i="10" s="1"/>
  <c r="U203" i="10" s="1"/>
  <c r="V204" i="10" s="1"/>
  <c r="AI173" i="10"/>
  <c r="AH174" i="10" s="1"/>
  <c r="Z204" i="10"/>
  <c r="Y204" i="10" s="1"/>
  <c r="X205" i="10" s="1"/>
  <c r="B171" i="10"/>
  <c r="C172" i="10" s="1"/>
  <c r="P181" i="10"/>
  <c r="K181" i="10" s="1"/>
  <c r="L182" i="10" s="1"/>
  <c r="E171" i="10"/>
  <c r="D172" i="10" s="1"/>
  <c r="O172" i="9"/>
  <c r="K172" i="9" s="1"/>
  <c r="L173" i="9" s="1"/>
  <c r="Q134" i="6"/>
  <c r="P134" i="6" s="1"/>
  <c r="O135" i="6" s="1"/>
  <c r="M134" i="6"/>
  <c r="N135" i="6" s="1"/>
  <c r="F141" i="5"/>
  <c r="DL186" i="12" l="1"/>
  <c r="DK187" i="12" s="1"/>
  <c r="DW179" i="12"/>
  <c r="DR179" i="12" s="1"/>
  <c r="DS180" i="12" s="1"/>
  <c r="DC188" i="12"/>
  <c r="CX188" i="12" s="1"/>
  <c r="CY189" i="12" s="1"/>
  <c r="CR168" i="12"/>
  <c r="CQ169" i="12" s="1"/>
  <c r="CI185" i="12"/>
  <c r="CD185" i="12" s="1"/>
  <c r="CE186" i="12" s="1"/>
  <c r="BD204" i="12"/>
  <c r="BC205" i="12" s="1"/>
  <c r="P173" i="12"/>
  <c r="O174" i="12" s="1"/>
  <c r="AF186" i="12"/>
  <c r="AG187" i="12" s="1"/>
  <c r="BJ203" i="12"/>
  <c r="BK204" i="12" s="1"/>
  <c r="AK187" i="12"/>
  <c r="AJ187" i="12" s="1"/>
  <c r="AI188" i="12" s="1"/>
  <c r="BY177" i="12"/>
  <c r="BT177" i="12" s="1"/>
  <c r="BU178" i="12" s="1"/>
  <c r="BO204" i="12"/>
  <c r="BN204" i="12" s="1"/>
  <c r="BM205" i="12" s="1"/>
  <c r="AU179" i="12"/>
  <c r="AT179" i="12" s="1"/>
  <c r="AS180" i="12" s="1"/>
  <c r="AP178" i="12"/>
  <c r="AQ179" i="12" s="1"/>
  <c r="AA192" i="12"/>
  <c r="V192" i="12" s="1"/>
  <c r="W193" i="12" s="1"/>
  <c r="G164" i="12"/>
  <c r="F164" i="12" s="1"/>
  <c r="E165" i="12" s="1"/>
  <c r="B163" i="12"/>
  <c r="C164" i="12" s="1"/>
  <c r="B172" i="11"/>
  <c r="C173" i="11" s="1"/>
  <c r="F172" i="11"/>
  <c r="E173" i="11" s="1"/>
  <c r="P182" i="11"/>
  <c r="O183" i="11" s="1"/>
  <c r="U204" i="10"/>
  <c r="V205" i="10" s="1"/>
  <c r="AJ174" i="10"/>
  <c r="AE174" i="10" s="1"/>
  <c r="AF175" i="10" s="1"/>
  <c r="Z205" i="10"/>
  <c r="Y205" i="10" s="1"/>
  <c r="X206" i="10" s="1"/>
  <c r="F172" i="10"/>
  <c r="B172" i="10" s="1"/>
  <c r="C173" i="10" s="1"/>
  <c r="O181" i="10"/>
  <c r="N182" i="10" s="1"/>
  <c r="N172" i="9"/>
  <c r="M173" i="9" s="1"/>
  <c r="Q135" i="6"/>
  <c r="P135" i="6" s="1"/>
  <c r="O136" i="6" s="1"/>
  <c r="M135" i="6"/>
  <c r="N136" i="6" s="1"/>
  <c r="DM187" i="12" l="1"/>
  <c r="DH187" i="12" s="1"/>
  <c r="DI188" i="12" s="1"/>
  <c r="DL187" i="12"/>
  <c r="DK188" i="12" s="1"/>
  <c r="DV179" i="12"/>
  <c r="DU180" i="12" s="1"/>
  <c r="AP179" i="12"/>
  <c r="AQ180" i="12" s="1"/>
  <c r="DB188" i="12"/>
  <c r="DA189" i="12" s="1"/>
  <c r="CS169" i="12"/>
  <c r="CN169" i="12" s="1"/>
  <c r="CO170" i="12" s="1"/>
  <c r="CH185" i="12"/>
  <c r="CG186" i="12" s="1"/>
  <c r="BE205" i="12"/>
  <c r="AZ205" i="12" s="1"/>
  <c r="BA206" i="12" s="1"/>
  <c r="Q174" i="12"/>
  <c r="L174" i="12" s="1"/>
  <c r="M175" i="12" s="1"/>
  <c r="AF187" i="12"/>
  <c r="AG188" i="12" s="1"/>
  <c r="BJ204" i="12"/>
  <c r="BK205" i="12" s="1"/>
  <c r="AK188" i="12"/>
  <c r="AJ188" i="12" s="1"/>
  <c r="AI189" i="12" s="1"/>
  <c r="BX177" i="12"/>
  <c r="BW178" i="12" s="1"/>
  <c r="BO205" i="12"/>
  <c r="BN205" i="12" s="1"/>
  <c r="BM206" i="12" s="1"/>
  <c r="AU180" i="12"/>
  <c r="AT180" i="12" s="1"/>
  <c r="AS181" i="12" s="1"/>
  <c r="Z192" i="12"/>
  <c r="Y193" i="12" s="1"/>
  <c r="B164" i="12"/>
  <c r="C165" i="12" s="1"/>
  <c r="G165" i="12"/>
  <c r="F165" i="12" s="1"/>
  <c r="E166" i="12" s="1"/>
  <c r="Q183" i="11"/>
  <c r="L183" i="11" s="1"/>
  <c r="M184" i="11" s="1"/>
  <c r="G173" i="11"/>
  <c r="U205" i="10"/>
  <c r="V206" i="10" s="1"/>
  <c r="AI174" i="10"/>
  <c r="AH175" i="10" s="1"/>
  <c r="Z206" i="10"/>
  <c r="Y206" i="10" s="1"/>
  <c r="X207" i="10" s="1"/>
  <c r="E172" i="10"/>
  <c r="D173" i="10" s="1"/>
  <c r="F173" i="10" s="1"/>
  <c r="E173" i="10" s="1"/>
  <c r="D174" i="10" s="1"/>
  <c r="P182" i="10"/>
  <c r="K182" i="10" s="1"/>
  <c r="L183" i="10" s="1"/>
  <c r="O173" i="9"/>
  <c r="K173" i="9" s="1"/>
  <c r="L174" i="9" s="1"/>
  <c r="Q136" i="6"/>
  <c r="P136" i="6" s="1"/>
  <c r="O137" i="6" s="1"/>
  <c r="M136" i="6"/>
  <c r="N137" i="6" s="1"/>
  <c r="DM188" i="12" l="1"/>
  <c r="DL188" i="12" s="1"/>
  <c r="DK189" i="12" s="1"/>
  <c r="DW180" i="12"/>
  <c r="DR180" i="12" s="1"/>
  <c r="DS181" i="12" s="1"/>
  <c r="DC189" i="12"/>
  <c r="CX189" i="12" s="1"/>
  <c r="CY190" i="12" s="1"/>
  <c r="CR169" i="12"/>
  <c r="CQ170" i="12" s="1"/>
  <c r="CI186" i="12"/>
  <c r="CD186" i="12" s="1"/>
  <c r="CE187" i="12" s="1"/>
  <c r="BD205" i="12"/>
  <c r="BC206" i="12" s="1"/>
  <c r="P174" i="12"/>
  <c r="O175" i="12" s="1"/>
  <c r="AK189" i="12"/>
  <c r="AJ189" i="12" s="1"/>
  <c r="AI190" i="12" s="1"/>
  <c r="AF188" i="12"/>
  <c r="AG189" i="12" s="1"/>
  <c r="BY178" i="12"/>
  <c r="BT178" i="12" s="1"/>
  <c r="BU179" i="12" s="1"/>
  <c r="BO206" i="12"/>
  <c r="BN206" i="12" s="1"/>
  <c r="BM207" i="12" s="1"/>
  <c r="BJ205" i="12"/>
  <c r="BK206" i="12" s="1"/>
  <c r="AP180" i="12"/>
  <c r="AQ181" i="12" s="1"/>
  <c r="AU181" i="12"/>
  <c r="AT181" i="12" s="1"/>
  <c r="AS182" i="12" s="1"/>
  <c r="AA193" i="12"/>
  <c r="V193" i="12" s="1"/>
  <c r="W194" i="12" s="1"/>
  <c r="G166" i="12"/>
  <c r="F166" i="12" s="1"/>
  <c r="E167" i="12" s="1"/>
  <c r="B165" i="12"/>
  <c r="C166" i="12" s="1"/>
  <c r="B173" i="11"/>
  <c r="C174" i="11" s="1"/>
  <c r="F173" i="11"/>
  <c r="E174" i="11" s="1"/>
  <c r="P183" i="11"/>
  <c r="O184" i="11" s="1"/>
  <c r="U206" i="10"/>
  <c r="V207" i="10" s="1"/>
  <c r="AJ175" i="10"/>
  <c r="AE175" i="10" s="1"/>
  <c r="AF176" i="10" s="1"/>
  <c r="Z207" i="10"/>
  <c r="Y207" i="10" s="1"/>
  <c r="X208" i="10" s="1"/>
  <c r="B173" i="10"/>
  <c r="C174" i="10" s="1"/>
  <c r="F174" i="10"/>
  <c r="E174" i="10" s="1"/>
  <c r="D175" i="10" s="1"/>
  <c r="O182" i="10"/>
  <c r="N183" i="10" s="1"/>
  <c r="N173" i="9"/>
  <c r="M174" i="9" s="1"/>
  <c r="O174" i="9" s="1"/>
  <c r="N174" i="9" s="1"/>
  <c r="M175" i="9" s="1"/>
  <c r="Q137" i="6"/>
  <c r="P137" i="6" s="1"/>
  <c r="O138" i="6" s="1"/>
  <c r="M137" i="6"/>
  <c r="N138" i="6" s="1"/>
  <c r="DM189" i="12" l="1"/>
  <c r="DL189" i="12" s="1"/>
  <c r="DK190" i="12" s="1"/>
  <c r="DH188" i="12"/>
  <c r="DI189" i="12" s="1"/>
  <c r="DH189" i="12" s="1"/>
  <c r="DI190" i="12" s="1"/>
  <c r="DV180" i="12"/>
  <c r="DU181" i="12" s="1"/>
  <c r="DB189" i="12"/>
  <c r="DA190" i="12" s="1"/>
  <c r="DC190" i="12" s="1"/>
  <c r="BJ206" i="12"/>
  <c r="BK207" i="12" s="1"/>
  <c r="CS170" i="12"/>
  <c r="CN170" i="12" s="1"/>
  <c r="CO171" i="12" s="1"/>
  <c r="CH186" i="12"/>
  <c r="CG187" i="12" s="1"/>
  <c r="BE206" i="12"/>
  <c r="AZ206" i="12" s="1"/>
  <c r="BA207" i="12" s="1"/>
  <c r="Q175" i="12"/>
  <c r="L175" i="12" s="1"/>
  <c r="M176" i="12" s="1"/>
  <c r="AF189" i="12"/>
  <c r="AG190" i="12" s="1"/>
  <c r="AK190" i="12"/>
  <c r="AJ190" i="12" s="1"/>
  <c r="AI191" i="12" s="1"/>
  <c r="BX178" i="12"/>
  <c r="BW179" i="12" s="1"/>
  <c r="BO207" i="12"/>
  <c r="BN207" i="12" s="1"/>
  <c r="BM208" i="12" s="1"/>
  <c r="AU182" i="12"/>
  <c r="AT182" i="12" s="1"/>
  <c r="AS183" i="12" s="1"/>
  <c r="AP181" i="12"/>
  <c r="AQ182" i="12" s="1"/>
  <c r="Z193" i="12"/>
  <c r="Y194" i="12" s="1"/>
  <c r="B166" i="12"/>
  <c r="C167" i="12" s="1"/>
  <c r="G167" i="12"/>
  <c r="F167" i="12" s="1"/>
  <c r="E168" i="12" s="1"/>
  <c r="G174" i="11"/>
  <c r="Q184" i="11"/>
  <c r="L184" i="11" s="1"/>
  <c r="M185" i="11" s="1"/>
  <c r="U207" i="10"/>
  <c r="V208" i="10" s="1"/>
  <c r="AI175" i="10"/>
  <c r="AH176" i="10" s="1"/>
  <c r="Z208" i="10"/>
  <c r="Y208" i="10" s="1"/>
  <c r="X209" i="10" s="1"/>
  <c r="F175" i="10"/>
  <c r="E175" i="10" s="1"/>
  <c r="D176" i="10" s="1"/>
  <c r="B174" i="10"/>
  <c r="C175" i="10" s="1"/>
  <c r="P183" i="10"/>
  <c r="K183" i="10" s="1"/>
  <c r="L184" i="10" s="1"/>
  <c r="O175" i="9"/>
  <c r="N175" i="9" s="1"/>
  <c r="M176" i="9" s="1"/>
  <c r="K174" i="9"/>
  <c r="L175" i="9" s="1"/>
  <c r="Q138" i="6"/>
  <c r="P138" i="6" s="1"/>
  <c r="O139" i="6" s="1"/>
  <c r="DM190" i="12" l="1"/>
  <c r="DH190" i="12" s="1"/>
  <c r="DI191" i="12" s="1"/>
  <c r="DL190" i="12"/>
  <c r="DK191" i="12" s="1"/>
  <c r="DW181" i="12"/>
  <c r="DR181" i="12" s="1"/>
  <c r="DS182" i="12" s="1"/>
  <c r="DB190" i="12"/>
  <c r="DA191" i="12" s="1"/>
  <c r="DC191" i="12" s="1"/>
  <c r="DB191" i="12" s="1"/>
  <c r="DA192" i="12" s="1"/>
  <c r="CX190" i="12"/>
  <c r="CY191" i="12" s="1"/>
  <c r="CR170" i="12"/>
  <c r="CQ171" i="12" s="1"/>
  <c r="CI187" i="12"/>
  <c r="CD187" i="12" s="1"/>
  <c r="CE188" i="12" s="1"/>
  <c r="BD206" i="12"/>
  <c r="BC207" i="12" s="1"/>
  <c r="P175" i="12"/>
  <c r="O176" i="12" s="1"/>
  <c r="AF190" i="12"/>
  <c r="AG191" i="12" s="1"/>
  <c r="BJ207" i="12"/>
  <c r="BK208" i="12" s="1"/>
  <c r="AK191" i="12"/>
  <c r="AJ191" i="12" s="1"/>
  <c r="AI192" i="12" s="1"/>
  <c r="BY179" i="12"/>
  <c r="BT179" i="12" s="1"/>
  <c r="BU180" i="12" s="1"/>
  <c r="BO208" i="12"/>
  <c r="BN208" i="12" s="1"/>
  <c r="BM209" i="12" s="1"/>
  <c r="AP182" i="12"/>
  <c r="AQ183" i="12" s="1"/>
  <c r="AU183" i="12"/>
  <c r="AT183" i="12" s="1"/>
  <c r="AS184" i="12" s="1"/>
  <c r="AA194" i="12"/>
  <c r="V194" i="12" s="1"/>
  <c r="W195" i="12" s="1"/>
  <c r="G168" i="12"/>
  <c r="F168" i="12" s="1"/>
  <c r="E169" i="12" s="1"/>
  <c r="B167" i="12"/>
  <c r="C168" i="12" s="1"/>
  <c r="B174" i="11"/>
  <c r="C175" i="11" s="1"/>
  <c r="P184" i="11"/>
  <c r="O185" i="11" s="1"/>
  <c r="F174" i="11"/>
  <c r="E175" i="11" s="1"/>
  <c r="U208" i="10"/>
  <c r="V209" i="10" s="1"/>
  <c r="AJ176" i="10"/>
  <c r="AE176" i="10" s="1"/>
  <c r="AF177" i="10" s="1"/>
  <c r="Z209" i="10"/>
  <c r="Y209" i="10" s="1"/>
  <c r="X210" i="10" s="1"/>
  <c r="B175" i="10"/>
  <c r="C176" i="10" s="1"/>
  <c r="F176" i="10"/>
  <c r="E176" i="10" s="1"/>
  <c r="D177" i="10" s="1"/>
  <c r="O183" i="10"/>
  <c r="N184" i="10" s="1"/>
  <c r="K175" i="9"/>
  <c r="L176" i="9" s="1"/>
  <c r="O176" i="9"/>
  <c r="Q139" i="6"/>
  <c r="P139" i="6" s="1"/>
  <c r="O140" i="6" s="1"/>
  <c r="M138" i="6"/>
  <c r="N139" i="6" s="1"/>
  <c r="M139" i="6" s="1"/>
  <c r="N140" i="6" s="1"/>
  <c r="DM191" i="12" l="1"/>
  <c r="DH191" i="12" s="1"/>
  <c r="DI192" i="12" s="1"/>
  <c r="DV181" i="12"/>
  <c r="DU182" i="12" s="1"/>
  <c r="DW182" i="12" s="1"/>
  <c r="CX191" i="12"/>
  <c r="CY192" i="12" s="1"/>
  <c r="DC192" i="12"/>
  <c r="DB192" i="12" s="1"/>
  <c r="DA193" i="12" s="1"/>
  <c r="AF191" i="12"/>
  <c r="AG192" i="12" s="1"/>
  <c r="CS171" i="12"/>
  <c r="CN171" i="12" s="1"/>
  <c r="CO172" i="12" s="1"/>
  <c r="CH187" i="12"/>
  <c r="CG188" i="12" s="1"/>
  <c r="BE207" i="12"/>
  <c r="AZ207" i="12" s="1"/>
  <c r="BA208" i="12" s="1"/>
  <c r="Q176" i="12"/>
  <c r="L176" i="12" s="1"/>
  <c r="M177" i="12" s="1"/>
  <c r="BJ208" i="12"/>
  <c r="BK209" i="12" s="1"/>
  <c r="AK192" i="12"/>
  <c r="AJ192" i="12" s="1"/>
  <c r="AI193" i="12" s="1"/>
  <c r="BX179" i="12"/>
  <c r="BW180" i="12" s="1"/>
  <c r="BO209" i="12"/>
  <c r="BN209" i="12" s="1"/>
  <c r="BM210" i="12" s="1"/>
  <c r="AU184" i="12"/>
  <c r="AT184" i="12" s="1"/>
  <c r="AS185" i="12" s="1"/>
  <c r="AP183" i="12"/>
  <c r="AQ184" i="12" s="1"/>
  <c r="AP184" i="12" s="1"/>
  <c r="AQ185" i="12" s="1"/>
  <c r="Z194" i="12"/>
  <c r="Y195" i="12" s="1"/>
  <c r="B168" i="12"/>
  <c r="C169" i="12" s="1"/>
  <c r="G169" i="12"/>
  <c r="F169" i="12" s="1"/>
  <c r="E170" i="12" s="1"/>
  <c r="G175" i="11"/>
  <c r="Q185" i="11"/>
  <c r="L185" i="11" s="1"/>
  <c r="M186" i="11" s="1"/>
  <c r="U209" i="10"/>
  <c r="V210" i="10" s="1"/>
  <c r="AI176" i="10"/>
  <c r="AH177" i="10" s="1"/>
  <c r="Z210" i="10"/>
  <c r="Y210" i="10" s="1"/>
  <c r="X211" i="10" s="1"/>
  <c r="B176" i="10"/>
  <c r="C177" i="10" s="1"/>
  <c r="F177" i="10"/>
  <c r="E177" i="10" s="1"/>
  <c r="D178" i="10" s="1"/>
  <c r="P184" i="10"/>
  <c r="K184" i="10" s="1"/>
  <c r="L185" i="10" s="1"/>
  <c r="K176" i="9"/>
  <c r="L177" i="9" s="1"/>
  <c r="N176" i="9"/>
  <c r="M177" i="9" s="1"/>
  <c r="Q140" i="6"/>
  <c r="P140" i="6" s="1"/>
  <c r="O141" i="6" s="1"/>
  <c r="M140" i="6"/>
  <c r="N141" i="6" s="1"/>
  <c r="DL191" i="12" l="1"/>
  <c r="DK192" i="12" s="1"/>
  <c r="DV182" i="12"/>
  <c r="DU183" i="12" s="1"/>
  <c r="DW183" i="12" s="1"/>
  <c r="DV183" i="12" s="1"/>
  <c r="DU184" i="12" s="1"/>
  <c r="DR182" i="12"/>
  <c r="DS183" i="12" s="1"/>
  <c r="CX192" i="12"/>
  <c r="CY193" i="12" s="1"/>
  <c r="DC193" i="12"/>
  <c r="DB193" i="12" s="1"/>
  <c r="DA194" i="12" s="1"/>
  <c r="BD207" i="12"/>
  <c r="BC208" i="12" s="1"/>
  <c r="CR171" i="12"/>
  <c r="CQ172" i="12" s="1"/>
  <c r="CS172" i="12" s="1"/>
  <c r="CR172" i="12" s="1"/>
  <c r="CQ173" i="12" s="1"/>
  <c r="CI188" i="12"/>
  <c r="CD188" i="12" s="1"/>
  <c r="CE189" i="12" s="1"/>
  <c r="BE208" i="12"/>
  <c r="BD208" i="12" s="1"/>
  <c r="BC209" i="12" s="1"/>
  <c r="P176" i="12"/>
  <c r="O177" i="12" s="1"/>
  <c r="AK193" i="12"/>
  <c r="AJ193" i="12" s="1"/>
  <c r="AI194" i="12" s="1"/>
  <c r="AF192" i="12"/>
  <c r="AG193" i="12" s="1"/>
  <c r="BY180" i="12"/>
  <c r="BT180" i="12" s="1"/>
  <c r="BU181" i="12" s="1"/>
  <c r="BO210" i="12"/>
  <c r="BN210" i="12" s="1"/>
  <c r="BM211" i="12" s="1"/>
  <c r="BJ209" i="12"/>
  <c r="BK210" i="12" s="1"/>
  <c r="AU185" i="12"/>
  <c r="AT185" i="12" s="1"/>
  <c r="AS186" i="12" s="1"/>
  <c r="AA195" i="12"/>
  <c r="V195" i="12" s="1"/>
  <c r="W196" i="12" s="1"/>
  <c r="B169" i="12"/>
  <c r="C170" i="12" s="1"/>
  <c r="G170" i="12"/>
  <c r="F170" i="12" s="1"/>
  <c r="E171" i="12" s="1"/>
  <c r="P185" i="11"/>
  <c r="O186" i="11" s="1"/>
  <c r="Q186" i="11" s="1"/>
  <c r="L186" i="11" s="1"/>
  <c r="M187" i="11" s="1"/>
  <c r="B175" i="11"/>
  <c r="C176" i="11" s="1"/>
  <c r="F175" i="11"/>
  <c r="E176" i="11" s="1"/>
  <c r="U210" i="10"/>
  <c r="V211" i="10" s="1"/>
  <c r="AJ177" i="10"/>
  <c r="AE177" i="10" s="1"/>
  <c r="AF178" i="10" s="1"/>
  <c r="Z211" i="10"/>
  <c r="Y211" i="10" s="1"/>
  <c r="X212" i="10" s="1"/>
  <c r="F178" i="10"/>
  <c r="E178" i="10" s="1"/>
  <c r="D179" i="10" s="1"/>
  <c r="O184" i="10"/>
  <c r="N185" i="10" s="1"/>
  <c r="B177" i="10"/>
  <c r="C178" i="10" s="1"/>
  <c r="O177" i="9"/>
  <c r="K177" i="9" s="1"/>
  <c r="L178" i="9" s="1"/>
  <c r="Q141" i="6"/>
  <c r="P141" i="6" s="1"/>
  <c r="M141" i="6"/>
  <c r="DM192" i="12" l="1"/>
  <c r="DH192" i="12" s="1"/>
  <c r="DI193" i="12" s="1"/>
  <c r="DR183" i="12"/>
  <c r="DS184" i="12" s="1"/>
  <c r="DW184" i="12"/>
  <c r="CX193" i="12"/>
  <c r="CY194" i="12" s="1"/>
  <c r="DC194" i="12"/>
  <c r="DB194" i="12" s="1"/>
  <c r="DA195" i="12" s="1"/>
  <c r="CS173" i="12"/>
  <c r="CR173" i="12" s="1"/>
  <c r="CQ174" i="12" s="1"/>
  <c r="CN172" i="12"/>
  <c r="CO173" i="12" s="1"/>
  <c r="CH188" i="12"/>
  <c r="CG189" i="12" s="1"/>
  <c r="BE209" i="12"/>
  <c r="BD209" i="12" s="1"/>
  <c r="BC210" i="12" s="1"/>
  <c r="AZ208" i="12"/>
  <c r="BA209" i="12" s="1"/>
  <c r="Q177" i="12"/>
  <c r="L177" i="12" s="1"/>
  <c r="M178" i="12" s="1"/>
  <c r="AF193" i="12"/>
  <c r="AG194" i="12" s="1"/>
  <c r="BJ210" i="12"/>
  <c r="BK211" i="12" s="1"/>
  <c r="AK194" i="12"/>
  <c r="AJ194" i="12" s="1"/>
  <c r="AI195" i="12" s="1"/>
  <c r="BX180" i="12"/>
  <c r="BW181" i="12" s="1"/>
  <c r="BO211" i="12"/>
  <c r="BN211" i="12" s="1"/>
  <c r="BM212" i="12" s="1"/>
  <c r="AU186" i="12"/>
  <c r="AT186" i="12" s="1"/>
  <c r="AS187" i="12" s="1"/>
  <c r="AP185" i="12"/>
  <c r="AQ186" i="12" s="1"/>
  <c r="Z195" i="12"/>
  <c r="Y196" i="12" s="1"/>
  <c r="G171" i="12"/>
  <c r="F171" i="12" s="1"/>
  <c r="E172" i="12" s="1"/>
  <c r="B170" i="12"/>
  <c r="C171" i="12" s="1"/>
  <c r="P186" i="11"/>
  <c r="O187" i="11" s="1"/>
  <c r="G176" i="11"/>
  <c r="U211" i="10"/>
  <c r="V212" i="10" s="1"/>
  <c r="AI177" i="10"/>
  <c r="AH178" i="10" s="1"/>
  <c r="Z212" i="10"/>
  <c r="Y212" i="10" s="1"/>
  <c r="X213" i="10" s="1"/>
  <c r="B178" i="10"/>
  <c r="C179" i="10" s="1"/>
  <c r="P185" i="10"/>
  <c r="K185" i="10" s="1"/>
  <c r="L186" i="10" s="1"/>
  <c r="F179" i="10"/>
  <c r="N177" i="9"/>
  <c r="M178" i="9" s="1"/>
  <c r="DR184" i="12" l="1"/>
  <c r="DS185" i="12" s="1"/>
  <c r="DL192" i="12"/>
  <c r="DK193" i="12" s="1"/>
  <c r="AZ209" i="12"/>
  <c r="BA210" i="12" s="1"/>
  <c r="DV184" i="12"/>
  <c r="DU185" i="12" s="1"/>
  <c r="DW185" i="12" s="1"/>
  <c r="CX194" i="12"/>
  <c r="CY195" i="12" s="1"/>
  <c r="DC195" i="12"/>
  <c r="DB195" i="12" s="1"/>
  <c r="DA196" i="12" s="1"/>
  <c r="CN173" i="12"/>
  <c r="CO174" i="12" s="1"/>
  <c r="CS174" i="12"/>
  <c r="CR174" i="12" s="1"/>
  <c r="CQ175" i="12" s="1"/>
  <c r="CI189" i="12"/>
  <c r="CD189" i="12" s="1"/>
  <c r="CE190" i="12" s="1"/>
  <c r="BE210" i="12"/>
  <c r="BD210" i="12" s="1"/>
  <c r="BC211" i="12" s="1"/>
  <c r="P177" i="12"/>
  <c r="O178" i="12" s="1"/>
  <c r="AF194" i="12"/>
  <c r="AG195" i="12" s="1"/>
  <c r="AK195" i="12"/>
  <c r="AJ195" i="12" s="1"/>
  <c r="AI196" i="12" s="1"/>
  <c r="BY181" i="12"/>
  <c r="BT181" i="12" s="1"/>
  <c r="BU182" i="12" s="1"/>
  <c r="BO212" i="12"/>
  <c r="BN212" i="12" s="1"/>
  <c r="BM213" i="12" s="1"/>
  <c r="BJ211" i="12"/>
  <c r="BK212" i="12" s="1"/>
  <c r="AP186" i="12"/>
  <c r="AQ187" i="12" s="1"/>
  <c r="AU187" i="12"/>
  <c r="AT187" i="12" s="1"/>
  <c r="AS188" i="12" s="1"/>
  <c r="AA196" i="12"/>
  <c r="V196" i="12" s="1"/>
  <c r="W197" i="12" s="1"/>
  <c r="B171" i="12"/>
  <c r="C172" i="12" s="1"/>
  <c r="G172" i="12"/>
  <c r="F172" i="12" s="1"/>
  <c r="E173" i="12" s="1"/>
  <c r="B176" i="11"/>
  <c r="C177" i="11" s="1"/>
  <c r="Q187" i="11"/>
  <c r="L187" i="11" s="1"/>
  <c r="M188" i="11" s="1"/>
  <c r="F176" i="11"/>
  <c r="E177" i="11" s="1"/>
  <c r="U212" i="10"/>
  <c r="V213" i="10" s="1"/>
  <c r="AJ178" i="10"/>
  <c r="AE178" i="10" s="1"/>
  <c r="AF179" i="10" s="1"/>
  <c r="Z213" i="10"/>
  <c r="Y213" i="10" s="1"/>
  <c r="X214" i="10" s="1"/>
  <c r="B179" i="10"/>
  <c r="C180" i="10" s="1"/>
  <c r="O185" i="10"/>
  <c r="N186" i="10" s="1"/>
  <c r="P186" i="10" s="1"/>
  <c r="O186" i="10" s="1"/>
  <c r="N187" i="10" s="1"/>
  <c r="E179" i="10"/>
  <c r="D180" i="10" s="1"/>
  <c r="O178" i="9"/>
  <c r="K178" i="9" s="1"/>
  <c r="L179" i="9" s="1"/>
  <c r="DR185" i="12" l="1"/>
  <c r="DS186" i="12" s="1"/>
  <c r="DM193" i="12"/>
  <c r="DH193" i="12" s="1"/>
  <c r="DI194" i="12" s="1"/>
  <c r="DL193" i="12"/>
  <c r="DK194" i="12" s="1"/>
  <c r="DV185" i="12"/>
  <c r="DU186" i="12" s="1"/>
  <c r="DC196" i="12"/>
  <c r="DB196" i="12" s="1"/>
  <c r="DA197" i="12" s="1"/>
  <c r="CX195" i="12"/>
  <c r="CY196" i="12" s="1"/>
  <c r="CX196" i="12" s="1"/>
  <c r="CY197" i="12" s="1"/>
  <c r="BJ212" i="12"/>
  <c r="BK213" i="12" s="1"/>
  <c r="CN174" i="12"/>
  <c r="CO175" i="12" s="1"/>
  <c r="CS175" i="12"/>
  <c r="CR175" i="12" s="1"/>
  <c r="CQ176" i="12" s="1"/>
  <c r="CH189" i="12"/>
  <c r="CG190" i="12" s="1"/>
  <c r="BE211" i="12"/>
  <c r="BD211" i="12" s="1"/>
  <c r="BC212" i="12" s="1"/>
  <c r="AZ210" i="12"/>
  <c r="BA211" i="12" s="1"/>
  <c r="Q178" i="12"/>
  <c r="L178" i="12" s="1"/>
  <c r="M179" i="12" s="1"/>
  <c r="AF195" i="12"/>
  <c r="AG196" i="12" s="1"/>
  <c r="AK196" i="12"/>
  <c r="AJ196" i="12" s="1"/>
  <c r="AI197" i="12" s="1"/>
  <c r="BX181" i="12"/>
  <c r="BW182" i="12" s="1"/>
  <c r="BO213" i="12"/>
  <c r="BN213" i="12" s="1"/>
  <c r="BM214" i="12" s="1"/>
  <c r="AU188" i="12"/>
  <c r="AT188" i="12" s="1"/>
  <c r="AS189" i="12" s="1"/>
  <c r="AP187" i="12"/>
  <c r="AQ188" i="12" s="1"/>
  <c r="Z196" i="12"/>
  <c r="Y197" i="12" s="1"/>
  <c r="B172" i="12"/>
  <c r="C173" i="12" s="1"/>
  <c r="G173" i="12"/>
  <c r="F173" i="12" s="1"/>
  <c r="E174" i="12" s="1"/>
  <c r="P187" i="11"/>
  <c r="O188" i="11" s="1"/>
  <c r="G177" i="11"/>
  <c r="U213" i="10"/>
  <c r="V214" i="10" s="1"/>
  <c r="AI178" i="10"/>
  <c r="AH179" i="10" s="1"/>
  <c r="Z214" i="10"/>
  <c r="Y214" i="10" s="1"/>
  <c r="X215" i="10" s="1"/>
  <c r="K186" i="10"/>
  <c r="L187" i="10" s="1"/>
  <c r="P187" i="10"/>
  <c r="F180" i="10"/>
  <c r="B180" i="10" s="1"/>
  <c r="C181" i="10" s="1"/>
  <c r="N178" i="9"/>
  <c r="M179" i="9" s="1"/>
  <c r="DM194" i="12" l="1"/>
  <c r="DL194" i="12"/>
  <c r="DK195" i="12" s="1"/>
  <c r="DH194" i="12"/>
  <c r="DI195" i="12" s="1"/>
  <c r="AZ211" i="12"/>
  <c r="BA212" i="12" s="1"/>
  <c r="DW186" i="12"/>
  <c r="DR186" i="12" s="1"/>
  <c r="DS187" i="12" s="1"/>
  <c r="DC197" i="12"/>
  <c r="CX197" i="12" s="1"/>
  <c r="CY198" i="12" s="1"/>
  <c r="CS176" i="12"/>
  <c r="CR176" i="12" s="1"/>
  <c r="CQ177" i="12" s="1"/>
  <c r="CN175" i="12"/>
  <c r="CO176" i="12" s="1"/>
  <c r="CI190" i="12"/>
  <c r="CD190" i="12" s="1"/>
  <c r="CE191" i="12" s="1"/>
  <c r="BE212" i="12"/>
  <c r="BD212" i="12" s="1"/>
  <c r="BC213" i="12" s="1"/>
  <c r="P178" i="12"/>
  <c r="O179" i="12" s="1"/>
  <c r="AP188" i="12"/>
  <c r="AQ189" i="12" s="1"/>
  <c r="AK197" i="12"/>
  <c r="AJ197" i="12" s="1"/>
  <c r="AI198" i="12" s="1"/>
  <c r="AF196" i="12"/>
  <c r="AG197" i="12" s="1"/>
  <c r="BY182" i="12"/>
  <c r="BT182" i="12" s="1"/>
  <c r="BU183" i="12" s="1"/>
  <c r="BO214" i="12"/>
  <c r="BN214" i="12" s="1"/>
  <c r="BM215" i="12" s="1"/>
  <c r="BJ213" i="12"/>
  <c r="BK214" i="12" s="1"/>
  <c r="AU189" i="12"/>
  <c r="AT189" i="12" s="1"/>
  <c r="AS190" i="12" s="1"/>
  <c r="AA197" i="12"/>
  <c r="V197" i="12" s="1"/>
  <c r="W198" i="12" s="1"/>
  <c r="G174" i="12"/>
  <c r="F174" i="12" s="1"/>
  <c r="E175" i="12" s="1"/>
  <c r="B173" i="12"/>
  <c r="C174" i="12" s="1"/>
  <c r="B177" i="11"/>
  <c r="C178" i="11" s="1"/>
  <c r="Q188" i="11"/>
  <c r="L188" i="11" s="1"/>
  <c r="M189" i="11" s="1"/>
  <c r="F177" i="11"/>
  <c r="E178" i="11" s="1"/>
  <c r="U214" i="10"/>
  <c r="V215" i="10" s="1"/>
  <c r="AJ179" i="10"/>
  <c r="AE179" i="10" s="1"/>
  <c r="AF180" i="10" s="1"/>
  <c r="Z215" i="10"/>
  <c r="Y215" i="10" s="1"/>
  <c r="X216" i="10" s="1"/>
  <c r="K187" i="10"/>
  <c r="L188" i="10" s="1"/>
  <c r="E180" i="10"/>
  <c r="D181" i="10" s="1"/>
  <c r="F181" i="10" s="1"/>
  <c r="E181" i="10" s="1"/>
  <c r="D182" i="10" s="1"/>
  <c r="O187" i="10"/>
  <c r="N188" i="10" s="1"/>
  <c r="O179" i="9"/>
  <c r="K179" i="9" s="1"/>
  <c r="L180" i="9" s="1"/>
  <c r="DM195" i="12" l="1"/>
  <c r="DH195" i="12" s="1"/>
  <c r="DI196" i="12" s="1"/>
  <c r="BJ214" i="12"/>
  <c r="BK215" i="12" s="1"/>
  <c r="DV186" i="12"/>
  <c r="DU187" i="12" s="1"/>
  <c r="DB197" i="12"/>
  <c r="DA198" i="12" s="1"/>
  <c r="CN176" i="12"/>
  <c r="CO177" i="12" s="1"/>
  <c r="CS177" i="12"/>
  <c r="CR177" i="12" s="1"/>
  <c r="CQ178" i="12" s="1"/>
  <c r="CH190" i="12"/>
  <c r="CG191" i="12" s="1"/>
  <c r="BE213" i="12"/>
  <c r="BD213" i="12" s="1"/>
  <c r="BC214" i="12" s="1"/>
  <c r="AZ212" i="12"/>
  <c r="BA213" i="12" s="1"/>
  <c r="AZ213" i="12" s="1"/>
  <c r="BA214" i="12" s="1"/>
  <c r="Q179" i="12"/>
  <c r="L179" i="12" s="1"/>
  <c r="M180" i="12" s="1"/>
  <c r="AF197" i="12"/>
  <c r="AG198" i="12" s="1"/>
  <c r="AK198" i="12"/>
  <c r="AJ198" i="12" s="1"/>
  <c r="AI199" i="12" s="1"/>
  <c r="BX182" i="12"/>
  <c r="BW183" i="12" s="1"/>
  <c r="BO215" i="12"/>
  <c r="BN215" i="12" s="1"/>
  <c r="BM216" i="12" s="1"/>
  <c r="AU190" i="12"/>
  <c r="AT190" i="12" s="1"/>
  <c r="AS191" i="12" s="1"/>
  <c r="AP189" i="12"/>
  <c r="AQ190" i="12" s="1"/>
  <c r="Z197" i="12"/>
  <c r="Y198" i="12" s="1"/>
  <c r="B174" i="12"/>
  <c r="C175" i="12" s="1"/>
  <c r="G175" i="12"/>
  <c r="F175" i="12" s="1"/>
  <c r="E176" i="12" s="1"/>
  <c r="G178" i="11"/>
  <c r="P188" i="11"/>
  <c r="O189" i="11" s="1"/>
  <c r="U215" i="10"/>
  <c r="V216" i="10" s="1"/>
  <c r="AI179" i="10"/>
  <c r="AH180" i="10" s="1"/>
  <c r="Z216" i="10"/>
  <c r="Y216" i="10" s="1"/>
  <c r="X217" i="10" s="1"/>
  <c r="F182" i="10"/>
  <c r="E182" i="10" s="1"/>
  <c r="D183" i="10" s="1"/>
  <c r="P188" i="10"/>
  <c r="K188" i="10" s="1"/>
  <c r="L189" i="10" s="1"/>
  <c r="B181" i="10"/>
  <c r="C182" i="10" s="1"/>
  <c r="N179" i="9"/>
  <c r="M180" i="9" s="1"/>
  <c r="DL195" i="12" l="1"/>
  <c r="DK196" i="12" s="1"/>
  <c r="DW187" i="12"/>
  <c r="DR187" i="12" s="1"/>
  <c r="DS188" i="12" s="1"/>
  <c r="DC198" i="12"/>
  <c r="CX198" i="12" s="1"/>
  <c r="CY199" i="12" s="1"/>
  <c r="AP190" i="12"/>
  <c r="AQ191" i="12" s="1"/>
  <c r="CS178" i="12"/>
  <c r="CR178" i="12" s="1"/>
  <c r="CQ179" i="12" s="1"/>
  <c r="CN177" i="12"/>
  <c r="CO178" i="12" s="1"/>
  <c r="CI191" i="12"/>
  <c r="CD191" i="12" s="1"/>
  <c r="CE192" i="12" s="1"/>
  <c r="BE214" i="12"/>
  <c r="BD214" i="12" s="1"/>
  <c r="BC215" i="12" s="1"/>
  <c r="P179" i="12"/>
  <c r="O180" i="12" s="1"/>
  <c r="AF198" i="12"/>
  <c r="AG199" i="12" s="1"/>
  <c r="AK199" i="12"/>
  <c r="AJ199" i="12" s="1"/>
  <c r="AI200" i="12" s="1"/>
  <c r="BY183" i="12"/>
  <c r="BT183" i="12" s="1"/>
  <c r="BU184" i="12" s="1"/>
  <c r="BO216" i="12"/>
  <c r="BN216" i="12" s="1"/>
  <c r="BM217" i="12" s="1"/>
  <c r="BJ215" i="12"/>
  <c r="BK216" i="12" s="1"/>
  <c r="AU191" i="12"/>
  <c r="AT191" i="12" s="1"/>
  <c r="AS192" i="12" s="1"/>
  <c r="AA198" i="12"/>
  <c r="V198" i="12" s="1"/>
  <c r="W199" i="12" s="1"/>
  <c r="G176" i="12"/>
  <c r="F176" i="12" s="1"/>
  <c r="E177" i="12" s="1"/>
  <c r="B175" i="12"/>
  <c r="C176" i="12" s="1"/>
  <c r="B178" i="11"/>
  <c r="C179" i="11" s="1"/>
  <c r="Q189" i="11"/>
  <c r="L189" i="11" s="1"/>
  <c r="M190" i="11" s="1"/>
  <c r="F178" i="11"/>
  <c r="E179" i="11" s="1"/>
  <c r="U216" i="10"/>
  <c r="V217" i="10" s="1"/>
  <c r="AJ180" i="10"/>
  <c r="AE180" i="10" s="1"/>
  <c r="AF181" i="10" s="1"/>
  <c r="Z217" i="10"/>
  <c r="Y217" i="10" s="1"/>
  <c r="X218" i="10" s="1"/>
  <c r="B182" i="10"/>
  <c r="C183" i="10" s="1"/>
  <c r="F183" i="10"/>
  <c r="E183" i="10" s="1"/>
  <c r="D184" i="10" s="1"/>
  <c r="O188" i="10"/>
  <c r="N189" i="10" s="1"/>
  <c r="O180" i="9"/>
  <c r="K180" i="9" s="1"/>
  <c r="L181" i="9" s="1"/>
  <c r="DM196" i="12" l="1"/>
  <c r="DH196" i="12" s="1"/>
  <c r="DI197" i="12" s="1"/>
  <c r="DV187" i="12"/>
  <c r="DU188" i="12" s="1"/>
  <c r="DB198" i="12"/>
  <c r="DA199" i="12" s="1"/>
  <c r="BJ216" i="12"/>
  <c r="BK217" i="12" s="1"/>
  <c r="CN178" i="12"/>
  <c r="CO179" i="12" s="1"/>
  <c r="CS179" i="12"/>
  <c r="CR179" i="12" s="1"/>
  <c r="CQ180" i="12" s="1"/>
  <c r="CH191" i="12"/>
  <c r="CG192" i="12" s="1"/>
  <c r="BE215" i="12"/>
  <c r="BD215" i="12" s="1"/>
  <c r="BC216" i="12" s="1"/>
  <c r="AZ214" i="12"/>
  <c r="BA215" i="12" s="1"/>
  <c r="AZ215" i="12" s="1"/>
  <c r="BA216" i="12" s="1"/>
  <c r="Q180" i="12"/>
  <c r="L180" i="12" s="1"/>
  <c r="M181" i="12" s="1"/>
  <c r="AF199" i="12"/>
  <c r="AG200" i="12" s="1"/>
  <c r="AK200" i="12"/>
  <c r="BX183" i="12"/>
  <c r="BW184" i="12" s="1"/>
  <c r="BO217" i="12"/>
  <c r="BN217" i="12" s="1"/>
  <c r="BM218" i="12" s="1"/>
  <c r="AP191" i="12"/>
  <c r="AQ192" i="12" s="1"/>
  <c r="AU192" i="12"/>
  <c r="AT192" i="12" s="1"/>
  <c r="AS193" i="12" s="1"/>
  <c r="Z198" i="12"/>
  <c r="Y199" i="12" s="1"/>
  <c r="B176" i="12"/>
  <c r="C177" i="12" s="1"/>
  <c r="G177" i="12"/>
  <c r="F177" i="12" s="1"/>
  <c r="E178" i="12" s="1"/>
  <c r="P189" i="11"/>
  <c r="O190" i="11" s="1"/>
  <c r="G179" i="11"/>
  <c r="U217" i="10"/>
  <c r="V218" i="10" s="1"/>
  <c r="AI180" i="10"/>
  <c r="AH181" i="10" s="1"/>
  <c r="Z218" i="10"/>
  <c r="Y218" i="10" s="1"/>
  <c r="X219" i="10" s="1"/>
  <c r="F184" i="10"/>
  <c r="E184" i="10" s="1"/>
  <c r="D185" i="10" s="1"/>
  <c r="P189" i="10"/>
  <c r="K189" i="10" s="1"/>
  <c r="L190" i="10" s="1"/>
  <c r="B183" i="10"/>
  <c r="C184" i="10" s="1"/>
  <c r="N180" i="9"/>
  <c r="M181" i="9" s="1"/>
  <c r="DL196" i="12" l="1"/>
  <c r="DK197" i="12" s="1"/>
  <c r="DW188" i="12"/>
  <c r="DR188" i="12" s="1"/>
  <c r="DS189" i="12" s="1"/>
  <c r="DC199" i="12"/>
  <c r="CX199" i="12" s="1"/>
  <c r="CY200" i="12" s="1"/>
  <c r="CN179" i="12"/>
  <c r="CO180" i="12" s="1"/>
  <c r="CS180" i="12"/>
  <c r="CR180" i="12" s="1"/>
  <c r="CQ181" i="12" s="1"/>
  <c r="CI192" i="12"/>
  <c r="CD192" i="12" s="1"/>
  <c r="CE193" i="12" s="1"/>
  <c r="BE216" i="12"/>
  <c r="BD216" i="12" s="1"/>
  <c r="BC217" i="12" s="1"/>
  <c r="P180" i="12"/>
  <c r="O181" i="12" s="1"/>
  <c r="AF200" i="12"/>
  <c r="AG201" i="12" s="1"/>
  <c r="AJ200" i="12"/>
  <c r="AI201" i="12" s="1"/>
  <c r="BY184" i="12"/>
  <c r="BT184" i="12" s="1"/>
  <c r="BU185" i="12" s="1"/>
  <c r="BO218" i="12"/>
  <c r="BN218" i="12" s="1"/>
  <c r="BM219" i="12" s="1"/>
  <c r="BJ217" i="12"/>
  <c r="BK218" i="12" s="1"/>
  <c r="AU193" i="12"/>
  <c r="AT193" i="12" s="1"/>
  <c r="AS194" i="12" s="1"/>
  <c r="AP192" i="12"/>
  <c r="AQ193" i="12" s="1"/>
  <c r="AA199" i="12"/>
  <c r="V199" i="12" s="1"/>
  <c r="W200" i="12" s="1"/>
  <c r="G178" i="12"/>
  <c r="F178" i="12" s="1"/>
  <c r="E179" i="12" s="1"/>
  <c r="B177" i="12"/>
  <c r="C178" i="12" s="1"/>
  <c r="B179" i="11"/>
  <c r="C180" i="11" s="1"/>
  <c r="F179" i="11"/>
  <c r="E180" i="11" s="1"/>
  <c r="Q190" i="11"/>
  <c r="L190" i="11" s="1"/>
  <c r="M191" i="11" s="1"/>
  <c r="U218" i="10"/>
  <c r="V219" i="10" s="1"/>
  <c r="AJ181" i="10"/>
  <c r="AE181" i="10" s="1"/>
  <c r="AF182" i="10" s="1"/>
  <c r="Z219" i="10"/>
  <c r="B184" i="10"/>
  <c r="C185" i="10" s="1"/>
  <c r="F185" i="10"/>
  <c r="E185" i="10" s="1"/>
  <c r="D186" i="10" s="1"/>
  <c r="O189" i="10"/>
  <c r="N190" i="10" s="1"/>
  <c r="O181" i="9"/>
  <c r="K181" i="9" s="1"/>
  <c r="L182" i="9" s="1"/>
  <c r="DM197" i="12" l="1"/>
  <c r="DH197" i="12" s="1"/>
  <c r="DI198" i="12" s="1"/>
  <c r="DV188" i="12"/>
  <c r="DU189" i="12" s="1"/>
  <c r="DW189" i="12" s="1"/>
  <c r="DV189" i="12" s="1"/>
  <c r="DU190" i="12" s="1"/>
  <c r="DB199" i="12"/>
  <c r="DA200" i="12" s="1"/>
  <c r="DC200" i="12" s="1"/>
  <c r="DB200" i="12" s="1"/>
  <c r="DA201" i="12" s="1"/>
  <c r="CN180" i="12"/>
  <c r="CO181" i="12" s="1"/>
  <c r="CS181" i="12"/>
  <c r="CR181" i="12" s="1"/>
  <c r="CQ182" i="12" s="1"/>
  <c r="CH192" i="12"/>
  <c r="CG193" i="12" s="1"/>
  <c r="BE217" i="12"/>
  <c r="BD217" i="12" s="1"/>
  <c r="BC218" i="12" s="1"/>
  <c r="AZ216" i="12"/>
  <c r="BA217" i="12" s="1"/>
  <c r="AZ217" i="12" s="1"/>
  <c r="BA218" i="12" s="1"/>
  <c r="Q181" i="12"/>
  <c r="L181" i="12" s="1"/>
  <c r="M182" i="12" s="1"/>
  <c r="BJ218" i="12"/>
  <c r="BK219" i="12" s="1"/>
  <c r="AK201" i="12"/>
  <c r="AF201" i="12" s="1"/>
  <c r="AG202" i="12" s="1"/>
  <c r="BX184" i="12"/>
  <c r="BW185" i="12" s="1"/>
  <c r="BO219" i="12"/>
  <c r="BN219" i="12" s="1"/>
  <c r="BM220" i="12" s="1"/>
  <c r="AP193" i="12"/>
  <c r="AQ194" i="12" s="1"/>
  <c r="AU194" i="12"/>
  <c r="AT194" i="12" s="1"/>
  <c r="AS195" i="12" s="1"/>
  <c r="Z199" i="12"/>
  <c r="Y200" i="12" s="1"/>
  <c r="B178" i="12"/>
  <c r="C179" i="12" s="1"/>
  <c r="G179" i="12"/>
  <c r="F179" i="12" s="1"/>
  <c r="E180" i="12" s="1"/>
  <c r="P190" i="11"/>
  <c r="O191" i="11" s="1"/>
  <c r="G180" i="11"/>
  <c r="U219" i="10"/>
  <c r="V220" i="10" s="1"/>
  <c r="AI181" i="10"/>
  <c r="AH182" i="10" s="1"/>
  <c r="Y219" i="10"/>
  <c r="X220" i="10" s="1"/>
  <c r="B185" i="10"/>
  <c r="C186" i="10" s="1"/>
  <c r="F186" i="10"/>
  <c r="E186" i="10" s="1"/>
  <c r="D187" i="10" s="1"/>
  <c r="P190" i="10"/>
  <c r="K190" i="10" s="1"/>
  <c r="L191" i="10" s="1"/>
  <c r="N181" i="9"/>
  <c r="M182" i="9" s="1"/>
  <c r="DL197" i="12" l="1"/>
  <c r="DK198" i="12" s="1"/>
  <c r="DR189" i="12"/>
  <c r="DS190" i="12" s="1"/>
  <c r="DW190" i="12"/>
  <c r="CX200" i="12"/>
  <c r="CY201" i="12" s="1"/>
  <c r="DC201" i="12"/>
  <c r="DB201" i="12" s="1"/>
  <c r="DA202" i="12" s="1"/>
  <c r="CS182" i="12"/>
  <c r="CR182" i="12" s="1"/>
  <c r="CQ183" i="12" s="1"/>
  <c r="CN181" i="12"/>
  <c r="CO182" i="12" s="1"/>
  <c r="CI193" i="12"/>
  <c r="CD193" i="12" s="1"/>
  <c r="CE194" i="12" s="1"/>
  <c r="BE218" i="12"/>
  <c r="BD218" i="12" s="1"/>
  <c r="BC219" i="12" s="1"/>
  <c r="P181" i="12"/>
  <c r="O182" i="12" s="1"/>
  <c r="AJ201" i="12"/>
  <c r="AI202" i="12" s="1"/>
  <c r="AK202" i="12" s="1"/>
  <c r="AF202" i="12" s="1"/>
  <c r="AG203" i="12" s="1"/>
  <c r="BY185" i="12"/>
  <c r="BT185" i="12" s="1"/>
  <c r="BU186" i="12" s="1"/>
  <c r="BO220" i="12"/>
  <c r="BN220" i="12" s="1"/>
  <c r="BM221" i="12" s="1"/>
  <c r="BJ219" i="12"/>
  <c r="BK220" i="12" s="1"/>
  <c r="AU195" i="12"/>
  <c r="AT195" i="12" s="1"/>
  <c r="AS196" i="12" s="1"/>
  <c r="AP194" i="12"/>
  <c r="AQ195" i="12" s="1"/>
  <c r="AA200" i="12"/>
  <c r="V200" i="12" s="1"/>
  <c r="W201" i="12" s="1"/>
  <c r="G180" i="12"/>
  <c r="F180" i="12" s="1"/>
  <c r="E181" i="12" s="1"/>
  <c r="B179" i="12"/>
  <c r="C180" i="12" s="1"/>
  <c r="B180" i="11"/>
  <c r="C181" i="11" s="1"/>
  <c r="F180" i="11"/>
  <c r="E181" i="11" s="1"/>
  <c r="Q191" i="11"/>
  <c r="L191" i="11" s="1"/>
  <c r="M192" i="11" s="1"/>
  <c r="AJ182" i="10"/>
  <c r="AE182" i="10" s="1"/>
  <c r="AF183" i="10" s="1"/>
  <c r="Z220" i="10"/>
  <c r="B186" i="10"/>
  <c r="C187" i="10" s="1"/>
  <c r="O190" i="10"/>
  <c r="F187" i="10"/>
  <c r="E187" i="10" s="1"/>
  <c r="D188" i="10" s="1"/>
  <c r="O182" i="9"/>
  <c r="K182" i="9" s="1"/>
  <c r="L183" i="9" s="1"/>
  <c r="DM198" i="12" l="1"/>
  <c r="DH198" i="12" s="1"/>
  <c r="DI199" i="12" s="1"/>
  <c r="DL198" i="12"/>
  <c r="DK199" i="12" s="1"/>
  <c r="DR190" i="12"/>
  <c r="DS191" i="12" s="1"/>
  <c r="DV190" i="12"/>
  <c r="DU191" i="12" s="1"/>
  <c r="DW191" i="12" s="1"/>
  <c r="CX201" i="12"/>
  <c r="CY202" i="12" s="1"/>
  <c r="DC202" i="12"/>
  <c r="BJ220" i="12"/>
  <c r="BK221" i="12" s="1"/>
  <c r="CN182" i="12"/>
  <c r="CO183" i="12" s="1"/>
  <c r="CS183" i="12"/>
  <c r="CR183" i="12" s="1"/>
  <c r="CQ184" i="12" s="1"/>
  <c r="CH193" i="12"/>
  <c r="CG194" i="12" s="1"/>
  <c r="CI194" i="12" s="1"/>
  <c r="CH194" i="12" s="1"/>
  <c r="CG195" i="12" s="1"/>
  <c r="BE219" i="12"/>
  <c r="BD219" i="12" s="1"/>
  <c r="BC220" i="12" s="1"/>
  <c r="AZ218" i="12"/>
  <c r="BA219" i="12" s="1"/>
  <c r="Q182" i="12"/>
  <c r="L182" i="12" s="1"/>
  <c r="M183" i="12" s="1"/>
  <c r="AP195" i="12"/>
  <c r="AQ196" i="12" s="1"/>
  <c r="AJ202" i="12"/>
  <c r="AI203" i="12" s="1"/>
  <c r="BX185" i="12"/>
  <c r="BW186" i="12" s="1"/>
  <c r="BO221" i="12"/>
  <c r="BN221" i="12" s="1"/>
  <c r="BM222" i="12" s="1"/>
  <c r="AU196" i="12"/>
  <c r="AT196" i="12" s="1"/>
  <c r="AS197" i="12" s="1"/>
  <c r="Z200" i="12"/>
  <c r="Y201" i="12" s="1"/>
  <c r="B180" i="12"/>
  <c r="C181" i="12" s="1"/>
  <c r="G181" i="12"/>
  <c r="F181" i="12" s="1"/>
  <c r="E182" i="12" s="1"/>
  <c r="P191" i="11"/>
  <c r="O192" i="11" s="1"/>
  <c r="G181" i="11"/>
  <c r="U220" i="10"/>
  <c r="V221" i="10" s="1"/>
  <c r="AI182" i="10"/>
  <c r="AH183" i="10" s="1"/>
  <c r="N191" i="10"/>
  <c r="P191" i="10" s="1"/>
  <c r="Y220" i="10"/>
  <c r="X221" i="10" s="1"/>
  <c r="B187" i="10"/>
  <c r="C188" i="10" s="1"/>
  <c r="F188" i="10"/>
  <c r="N182" i="9"/>
  <c r="M183" i="9" s="1"/>
  <c r="O183" i="9" s="1"/>
  <c r="N183" i="9" s="1"/>
  <c r="M184" i="9" s="1"/>
  <c r="DM199" i="12" l="1"/>
  <c r="DL199" i="12"/>
  <c r="DK200" i="12" s="1"/>
  <c r="DH199" i="12"/>
  <c r="DI200" i="12" s="1"/>
  <c r="CX202" i="12"/>
  <c r="CY203" i="12" s="1"/>
  <c r="DR191" i="12"/>
  <c r="DS192" i="12" s="1"/>
  <c r="DV191" i="12"/>
  <c r="DU192" i="12" s="1"/>
  <c r="AZ219" i="12"/>
  <c r="BA220" i="12" s="1"/>
  <c r="DB202" i="12"/>
  <c r="DA203" i="12" s="1"/>
  <c r="CN183" i="12"/>
  <c r="CO184" i="12" s="1"/>
  <c r="CS184" i="12"/>
  <c r="CD194" i="12"/>
  <c r="CE195" i="12" s="1"/>
  <c r="CI195" i="12"/>
  <c r="CH195" i="12" s="1"/>
  <c r="CG196" i="12" s="1"/>
  <c r="BE220" i="12"/>
  <c r="BD220" i="12" s="1"/>
  <c r="BC221" i="12" s="1"/>
  <c r="P182" i="12"/>
  <c r="O183" i="12" s="1"/>
  <c r="AK203" i="12"/>
  <c r="AF203" i="12" s="1"/>
  <c r="AG204" i="12" s="1"/>
  <c r="BY186" i="12"/>
  <c r="BT186" i="12" s="1"/>
  <c r="BU187" i="12" s="1"/>
  <c r="BO222" i="12"/>
  <c r="BN222" i="12" s="1"/>
  <c r="BM223" i="12" s="1"/>
  <c r="BJ221" i="12"/>
  <c r="BK222" i="12" s="1"/>
  <c r="AU197" i="12"/>
  <c r="AT197" i="12" s="1"/>
  <c r="AS198" i="12" s="1"/>
  <c r="AP196" i="12"/>
  <c r="AQ197" i="12" s="1"/>
  <c r="AA201" i="12"/>
  <c r="V201" i="12" s="1"/>
  <c r="W202" i="12" s="1"/>
  <c r="G182" i="12"/>
  <c r="F182" i="12" s="1"/>
  <c r="E183" i="12" s="1"/>
  <c r="B181" i="12"/>
  <c r="C182" i="12" s="1"/>
  <c r="B181" i="11"/>
  <c r="C182" i="11" s="1"/>
  <c r="F181" i="11"/>
  <c r="E182" i="11" s="1"/>
  <c r="Q192" i="11"/>
  <c r="L192" i="11" s="1"/>
  <c r="M193" i="11" s="1"/>
  <c r="AJ183" i="10"/>
  <c r="AE183" i="10" s="1"/>
  <c r="AF184" i="10" s="1"/>
  <c r="O191" i="10"/>
  <c r="N192" i="10" s="1"/>
  <c r="P192" i="10" s="1"/>
  <c r="O192" i="10" s="1"/>
  <c r="N193" i="10" s="1"/>
  <c r="P193" i="10" s="1"/>
  <c r="O193" i="10" s="1"/>
  <c r="N194" i="10" s="1"/>
  <c r="K191" i="10"/>
  <c r="L192" i="10" s="1"/>
  <c r="Z221" i="10"/>
  <c r="B188" i="10"/>
  <c r="C189" i="10" s="1"/>
  <c r="E188" i="10"/>
  <c r="D189" i="10" s="1"/>
  <c r="K183" i="9"/>
  <c r="L184" i="9" s="1"/>
  <c r="O184" i="9"/>
  <c r="DM200" i="12" l="1"/>
  <c r="DL200" i="12" s="1"/>
  <c r="DK201" i="12" s="1"/>
  <c r="DH200" i="12"/>
  <c r="DI201" i="12" s="1"/>
  <c r="DW192" i="12"/>
  <c r="DR192" i="12" s="1"/>
  <c r="DS193" i="12" s="1"/>
  <c r="DC203" i="12"/>
  <c r="CX203" i="12" s="1"/>
  <c r="CY204" i="12" s="1"/>
  <c r="CN184" i="12"/>
  <c r="CO185" i="12" s="1"/>
  <c r="CR184" i="12"/>
  <c r="CQ185" i="12" s="1"/>
  <c r="CI196" i="12"/>
  <c r="CH196" i="12" s="1"/>
  <c r="CG197" i="12" s="1"/>
  <c r="CD195" i="12"/>
  <c r="CE196" i="12" s="1"/>
  <c r="BE221" i="12"/>
  <c r="BD221" i="12" s="1"/>
  <c r="BC222" i="12" s="1"/>
  <c r="AZ220" i="12"/>
  <c r="BA221" i="12" s="1"/>
  <c r="Q183" i="12"/>
  <c r="L183" i="12" s="1"/>
  <c r="M184" i="12" s="1"/>
  <c r="AP197" i="12"/>
  <c r="AQ198" i="12" s="1"/>
  <c r="BJ222" i="12"/>
  <c r="BK223" i="12" s="1"/>
  <c r="AJ203" i="12"/>
  <c r="AI204" i="12" s="1"/>
  <c r="BX186" i="12"/>
  <c r="BW187" i="12" s="1"/>
  <c r="BO223" i="12"/>
  <c r="BN223" i="12" s="1"/>
  <c r="BM224" i="12" s="1"/>
  <c r="AU198" i="12"/>
  <c r="AT198" i="12" s="1"/>
  <c r="AS199" i="12" s="1"/>
  <c r="Z201" i="12"/>
  <c r="Y202" i="12" s="1"/>
  <c r="B182" i="12"/>
  <c r="C183" i="12" s="1"/>
  <c r="G183" i="12"/>
  <c r="F183" i="12" s="1"/>
  <c r="E184" i="12" s="1"/>
  <c r="P192" i="11"/>
  <c r="O193" i="11" s="1"/>
  <c r="G182" i="11"/>
  <c r="U221" i="10"/>
  <c r="V222" i="10" s="1"/>
  <c r="AI183" i="10"/>
  <c r="AH184" i="10" s="1"/>
  <c r="AJ184" i="10" s="1"/>
  <c r="AI184" i="10" s="1"/>
  <c r="AH185" i="10" s="1"/>
  <c r="K192" i="10"/>
  <c r="L193" i="10" s="1"/>
  <c r="K193" i="10" s="1"/>
  <c r="L194" i="10" s="1"/>
  <c r="Y221" i="10"/>
  <c r="X222" i="10" s="1"/>
  <c r="F189" i="10"/>
  <c r="B189" i="10" s="1"/>
  <c r="C190" i="10" s="1"/>
  <c r="K184" i="9"/>
  <c r="L185" i="9" s="1"/>
  <c r="N184" i="9"/>
  <c r="M185" i="9" s="1"/>
  <c r="O185" i="9" s="1"/>
  <c r="N185" i="9" s="1"/>
  <c r="M186" i="9" s="1"/>
  <c r="DM201" i="12" l="1"/>
  <c r="DL201" i="12" s="1"/>
  <c r="DK202" i="12" s="1"/>
  <c r="DH201" i="12"/>
  <c r="DI202" i="12" s="1"/>
  <c r="DV192" i="12"/>
  <c r="DU193" i="12" s="1"/>
  <c r="DB203" i="12"/>
  <c r="DA204" i="12" s="1"/>
  <c r="AZ221" i="12"/>
  <c r="BA222" i="12" s="1"/>
  <c r="CS185" i="12"/>
  <c r="CN185" i="12" s="1"/>
  <c r="CO186" i="12" s="1"/>
  <c r="CD196" i="12"/>
  <c r="CE197" i="12" s="1"/>
  <c r="CI197" i="12"/>
  <c r="CH197" i="12" s="1"/>
  <c r="CG198" i="12" s="1"/>
  <c r="BE222" i="12"/>
  <c r="BD222" i="12" s="1"/>
  <c r="BC223" i="12" s="1"/>
  <c r="P183" i="12"/>
  <c r="O184" i="12" s="1"/>
  <c r="BJ223" i="12"/>
  <c r="BK224" i="12" s="1"/>
  <c r="AK204" i="12"/>
  <c r="AF204" i="12" s="1"/>
  <c r="AG205" i="12" s="1"/>
  <c r="BY187" i="12"/>
  <c r="BT187" i="12" s="1"/>
  <c r="BU188" i="12" s="1"/>
  <c r="BO224" i="12"/>
  <c r="BN224" i="12" s="1"/>
  <c r="BM225" i="12" s="1"/>
  <c r="AU199" i="12"/>
  <c r="AT199" i="12" s="1"/>
  <c r="AS200" i="12" s="1"/>
  <c r="AP198" i="12"/>
  <c r="AQ199" i="12" s="1"/>
  <c r="AA202" i="12"/>
  <c r="V202" i="12" s="1"/>
  <c r="W203" i="12" s="1"/>
  <c r="B183" i="12"/>
  <c r="C184" i="12" s="1"/>
  <c r="G184" i="12"/>
  <c r="B182" i="11"/>
  <c r="C183" i="11" s="1"/>
  <c r="F182" i="11"/>
  <c r="E183" i="11" s="1"/>
  <c r="Q193" i="11"/>
  <c r="L193" i="11" s="1"/>
  <c r="M194" i="11" s="1"/>
  <c r="AE184" i="10"/>
  <c r="AF185" i="10" s="1"/>
  <c r="AJ185" i="10"/>
  <c r="AI185" i="10" s="1"/>
  <c r="AH186" i="10" s="1"/>
  <c r="Z222" i="10"/>
  <c r="P194" i="10"/>
  <c r="O194" i="10" s="1"/>
  <c r="N195" i="10" s="1"/>
  <c r="E189" i="10"/>
  <c r="D190" i="10" s="1"/>
  <c r="O186" i="9"/>
  <c r="N186" i="9" s="1"/>
  <c r="M187" i="9" s="1"/>
  <c r="K185" i="9"/>
  <c r="L186" i="9" s="1"/>
  <c r="DM202" i="12" l="1"/>
  <c r="DL202" i="12" s="1"/>
  <c r="DK203" i="12" s="1"/>
  <c r="DW193" i="12"/>
  <c r="DR193" i="12" s="1"/>
  <c r="DS194" i="12" s="1"/>
  <c r="DC204" i="12"/>
  <c r="CX204" i="12" s="1"/>
  <c r="CY205" i="12" s="1"/>
  <c r="AP199" i="12"/>
  <c r="AQ200" i="12" s="1"/>
  <c r="CR185" i="12"/>
  <c r="CQ186" i="12" s="1"/>
  <c r="CI198" i="12"/>
  <c r="CH198" i="12" s="1"/>
  <c r="CG199" i="12" s="1"/>
  <c r="CD197" i="12"/>
  <c r="CE198" i="12" s="1"/>
  <c r="BE223" i="12"/>
  <c r="BD223" i="12" s="1"/>
  <c r="BC224" i="12" s="1"/>
  <c r="AZ222" i="12"/>
  <c r="BA223" i="12" s="1"/>
  <c r="Q184" i="12"/>
  <c r="L184" i="12" s="1"/>
  <c r="M185" i="12" s="1"/>
  <c r="BJ224" i="12"/>
  <c r="BK225" i="12" s="1"/>
  <c r="AJ204" i="12"/>
  <c r="AI205" i="12" s="1"/>
  <c r="BX187" i="12"/>
  <c r="BW188" i="12" s="1"/>
  <c r="BO225" i="12"/>
  <c r="BN225" i="12" s="1"/>
  <c r="BM226" i="12" s="1"/>
  <c r="AU200" i="12"/>
  <c r="AT200" i="12" s="1"/>
  <c r="AS201" i="12" s="1"/>
  <c r="Z202" i="12"/>
  <c r="Y203" i="12" s="1"/>
  <c r="B184" i="12"/>
  <c r="C185" i="12" s="1"/>
  <c r="F184" i="12"/>
  <c r="E185" i="12" s="1"/>
  <c r="G185" i="12" s="1"/>
  <c r="F185" i="12" s="1"/>
  <c r="E186" i="12" s="1"/>
  <c r="P193" i="11"/>
  <c r="O194" i="11" s="1"/>
  <c r="G183" i="11"/>
  <c r="F183" i="11" s="1"/>
  <c r="E184" i="11" s="1"/>
  <c r="U222" i="10"/>
  <c r="V223" i="10" s="1"/>
  <c r="AJ186" i="10"/>
  <c r="AI186" i="10" s="1"/>
  <c r="AH187" i="10" s="1"/>
  <c r="AE185" i="10"/>
  <c r="AF186" i="10" s="1"/>
  <c r="Y222" i="10"/>
  <c r="P195" i="10"/>
  <c r="O195" i="10" s="1"/>
  <c r="N196" i="10" s="1"/>
  <c r="K194" i="10"/>
  <c r="L195" i="10" s="1"/>
  <c r="F190" i="10"/>
  <c r="B190" i="10" s="1"/>
  <c r="C191" i="10" s="1"/>
  <c r="K186" i="9"/>
  <c r="L187" i="9" s="1"/>
  <c r="O187" i="9"/>
  <c r="N187" i="9" s="1"/>
  <c r="M188" i="9" s="1"/>
  <c r="DM203" i="12" l="1"/>
  <c r="DL203" i="12" s="1"/>
  <c r="DK204" i="12" s="1"/>
  <c r="DH202" i="12"/>
  <c r="DI203" i="12" s="1"/>
  <c r="DH203" i="12" s="1"/>
  <c r="DI204" i="12" s="1"/>
  <c r="DV193" i="12"/>
  <c r="DU194" i="12" s="1"/>
  <c r="DW194" i="12" s="1"/>
  <c r="DV194" i="12" s="1"/>
  <c r="DU195" i="12" s="1"/>
  <c r="AZ223" i="12"/>
  <c r="BA224" i="12" s="1"/>
  <c r="DB204" i="12"/>
  <c r="DA205" i="12" s="1"/>
  <c r="CS186" i="12"/>
  <c r="CN186" i="12" s="1"/>
  <c r="CO187" i="12" s="1"/>
  <c r="CD198" i="12"/>
  <c r="CE199" i="12" s="1"/>
  <c r="CI199" i="12"/>
  <c r="CH199" i="12" s="1"/>
  <c r="CG200" i="12" s="1"/>
  <c r="BE224" i="12"/>
  <c r="BD224" i="12" s="1"/>
  <c r="BC225" i="12" s="1"/>
  <c r="P184" i="12"/>
  <c r="O185" i="12" s="1"/>
  <c r="BJ225" i="12"/>
  <c r="BK226" i="12" s="1"/>
  <c r="AK205" i="12"/>
  <c r="AF205" i="12" s="1"/>
  <c r="AG206" i="12" s="1"/>
  <c r="BY188" i="12"/>
  <c r="BT188" i="12" s="1"/>
  <c r="BU189" i="12" s="1"/>
  <c r="BO226" i="12"/>
  <c r="BN226" i="12" s="1"/>
  <c r="BM227" i="12" s="1"/>
  <c r="AU201" i="12"/>
  <c r="AT201" i="12" s="1"/>
  <c r="AS202" i="12" s="1"/>
  <c r="AP200" i="12"/>
  <c r="AQ201" i="12" s="1"/>
  <c r="AA203" i="12"/>
  <c r="V203" i="12" s="1"/>
  <c r="W204" i="12" s="1"/>
  <c r="G186" i="12"/>
  <c r="F186" i="12" s="1"/>
  <c r="E187" i="12" s="1"/>
  <c r="B185" i="12"/>
  <c r="C186" i="12" s="1"/>
  <c r="B183" i="11"/>
  <c r="C184" i="11" s="1"/>
  <c r="Q194" i="11"/>
  <c r="L194" i="11" s="1"/>
  <c r="M195" i="11" s="1"/>
  <c r="G184" i="11"/>
  <c r="F184" i="11" s="1"/>
  <c r="E185" i="11" s="1"/>
  <c r="AE186" i="10"/>
  <c r="AF187" i="10" s="1"/>
  <c r="AJ187" i="10"/>
  <c r="AI187" i="10" s="1"/>
  <c r="AH188" i="10" s="1"/>
  <c r="X223" i="10"/>
  <c r="Z223" i="10" s="1"/>
  <c r="U223" i="10" s="1"/>
  <c r="K195" i="10"/>
  <c r="L196" i="10" s="1"/>
  <c r="P196" i="10"/>
  <c r="O196" i="10" s="1"/>
  <c r="N197" i="10" s="1"/>
  <c r="E190" i="10"/>
  <c r="D191" i="10" s="1"/>
  <c r="K187" i="9"/>
  <c r="L188" i="9" s="1"/>
  <c r="O188" i="9"/>
  <c r="N188" i="9" s="1"/>
  <c r="M189" i="9" s="1"/>
  <c r="DM204" i="12" l="1"/>
  <c r="DL204" i="12" s="1"/>
  <c r="DK205" i="12" s="1"/>
  <c r="DW195" i="12"/>
  <c r="DV195" i="12" s="1"/>
  <c r="DU196" i="12" s="1"/>
  <c r="DR194" i="12"/>
  <c r="DS195" i="12" s="1"/>
  <c r="DC205" i="12"/>
  <c r="CX205" i="12" s="1"/>
  <c r="CY206" i="12" s="1"/>
  <c r="CR186" i="12"/>
  <c r="CQ187" i="12" s="1"/>
  <c r="CI200" i="12"/>
  <c r="CH200" i="12" s="1"/>
  <c r="CG201" i="12" s="1"/>
  <c r="CD199" i="12"/>
  <c r="CE200" i="12" s="1"/>
  <c r="BE225" i="12"/>
  <c r="BD225" i="12" s="1"/>
  <c r="BC226" i="12" s="1"/>
  <c r="AZ224" i="12"/>
  <c r="BA225" i="12" s="1"/>
  <c r="AZ225" i="12" s="1"/>
  <c r="BA226" i="12" s="1"/>
  <c r="Q185" i="12"/>
  <c r="L185" i="12" s="1"/>
  <c r="M186" i="12" s="1"/>
  <c r="AP201" i="12"/>
  <c r="AQ202" i="12" s="1"/>
  <c r="BJ226" i="12"/>
  <c r="BK227" i="12" s="1"/>
  <c r="AJ205" i="12"/>
  <c r="AI206" i="12" s="1"/>
  <c r="BX188" i="12"/>
  <c r="BW189" i="12" s="1"/>
  <c r="BO227" i="12"/>
  <c r="BN227" i="12" s="1"/>
  <c r="BM228" i="12" s="1"/>
  <c r="AU202" i="12"/>
  <c r="Z203" i="12"/>
  <c r="Y204" i="12" s="1"/>
  <c r="B186" i="12"/>
  <c r="C187" i="12" s="1"/>
  <c r="G187" i="12"/>
  <c r="F187" i="12" s="1"/>
  <c r="E188" i="12" s="1"/>
  <c r="B184" i="11"/>
  <c r="C185" i="11" s="1"/>
  <c r="G185" i="11"/>
  <c r="P194" i="11"/>
  <c r="O195" i="11" s="1"/>
  <c r="AE187" i="10"/>
  <c r="AF188" i="10" s="1"/>
  <c r="AJ188" i="10"/>
  <c r="AI188" i="10" s="1"/>
  <c r="AH189" i="10" s="1"/>
  <c r="Y223" i="10"/>
  <c r="X224" i="10" s="1"/>
  <c r="Z224" i="10" s="1"/>
  <c r="Y224" i="10" s="1"/>
  <c r="X225" i="10" s="1"/>
  <c r="Z225" i="10" s="1"/>
  <c r="Y225" i="10" s="1"/>
  <c r="X226" i="10" s="1"/>
  <c r="V224" i="10"/>
  <c r="P197" i="10"/>
  <c r="O197" i="10" s="1"/>
  <c r="N198" i="10" s="1"/>
  <c r="K196" i="10"/>
  <c r="L197" i="10" s="1"/>
  <c r="F191" i="10"/>
  <c r="B191" i="10" s="1"/>
  <c r="C192" i="10" s="1"/>
  <c r="K188" i="9"/>
  <c r="L189" i="9" s="1"/>
  <c r="O189" i="9"/>
  <c r="DM205" i="12" l="1"/>
  <c r="DL205" i="12" s="1"/>
  <c r="DK206" i="12" s="1"/>
  <c r="DH204" i="12"/>
  <c r="DI205" i="12" s="1"/>
  <c r="DH205" i="12" s="1"/>
  <c r="DI206" i="12" s="1"/>
  <c r="DR195" i="12"/>
  <c r="DS196" i="12" s="1"/>
  <c r="DW196" i="12"/>
  <c r="DV196" i="12" s="1"/>
  <c r="DU197" i="12" s="1"/>
  <c r="DB205" i="12"/>
  <c r="DA206" i="12" s="1"/>
  <c r="DC206" i="12" s="1"/>
  <c r="DB206" i="12" s="1"/>
  <c r="DA207" i="12" s="1"/>
  <c r="CS187" i="12"/>
  <c r="CN187" i="12" s="1"/>
  <c r="CO188" i="12" s="1"/>
  <c r="CD200" i="12"/>
  <c r="CE201" i="12" s="1"/>
  <c r="CI201" i="12"/>
  <c r="CH201" i="12" s="1"/>
  <c r="CG202" i="12" s="1"/>
  <c r="BE226" i="12"/>
  <c r="AZ226" i="12" s="1"/>
  <c r="BA227" i="12" s="1"/>
  <c r="P185" i="12"/>
  <c r="O186" i="12" s="1"/>
  <c r="AP202" i="12"/>
  <c r="AQ203" i="12" s="1"/>
  <c r="AK206" i="12"/>
  <c r="AF206" i="12" s="1"/>
  <c r="AG207" i="12" s="1"/>
  <c r="BY189" i="12"/>
  <c r="BT189" i="12" s="1"/>
  <c r="BU190" i="12" s="1"/>
  <c r="BO228" i="12"/>
  <c r="BN228" i="12" s="1"/>
  <c r="BM229" i="12" s="1"/>
  <c r="BJ227" i="12"/>
  <c r="BK228" i="12" s="1"/>
  <c r="AT202" i="12"/>
  <c r="AS203" i="12" s="1"/>
  <c r="AA204" i="12"/>
  <c r="V204" i="12" s="1"/>
  <c r="W205" i="12" s="1"/>
  <c r="G188" i="12"/>
  <c r="F188" i="12" s="1"/>
  <c r="E189" i="12" s="1"/>
  <c r="B187" i="12"/>
  <c r="C188" i="12" s="1"/>
  <c r="B185" i="11"/>
  <c r="C186" i="11" s="1"/>
  <c r="F185" i="11"/>
  <c r="E186" i="11" s="1"/>
  <c r="G186" i="11" s="1"/>
  <c r="Q195" i="11"/>
  <c r="L195" i="11" s="1"/>
  <c r="M196" i="11" s="1"/>
  <c r="U224" i="10"/>
  <c r="V225" i="10" s="1"/>
  <c r="AJ189" i="10"/>
  <c r="AI189" i="10" s="1"/>
  <c r="AH190" i="10" s="1"/>
  <c r="AE188" i="10"/>
  <c r="AF189" i="10" s="1"/>
  <c r="Z226" i="10"/>
  <c r="Y226" i="10" s="1"/>
  <c r="X227" i="10" s="1"/>
  <c r="K197" i="10"/>
  <c r="L198" i="10" s="1"/>
  <c r="P198" i="10"/>
  <c r="O198" i="10" s="1"/>
  <c r="N199" i="10" s="1"/>
  <c r="E191" i="10"/>
  <c r="D192" i="10" s="1"/>
  <c r="K189" i="9"/>
  <c r="L190" i="9" s="1"/>
  <c r="N189" i="9"/>
  <c r="M190" i="9" s="1"/>
  <c r="DM206" i="12" l="1"/>
  <c r="DL206" i="12"/>
  <c r="DK207" i="12" s="1"/>
  <c r="DH206" i="12"/>
  <c r="DI207" i="12" s="1"/>
  <c r="DR196" i="12"/>
  <c r="DS197" i="12" s="1"/>
  <c r="DW197" i="12"/>
  <c r="DV197" i="12" s="1"/>
  <c r="DU198" i="12" s="1"/>
  <c r="DC207" i="12"/>
  <c r="DB207" i="12" s="1"/>
  <c r="DA208" i="12" s="1"/>
  <c r="CX206" i="12"/>
  <c r="CY207" i="12" s="1"/>
  <c r="BJ228" i="12"/>
  <c r="BK229" i="12" s="1"/>
  <c r="CR187" i="12"/>
  <c r="CQ188" i="12" s="1"/>
  <c r="CI202" i="12"/>
  <c r="CH202" i="12" s="1"/>
  <c r="CG203" i="12" s="1"/>
  <c r="CD201" i="12"/>
  <c r="CE202" i="12" s="1"/>
  <c r="BD226" i="12"/>
  <c r="BC227" i="12" s="1"/>
  <c r="Q186" i="12"/>
  <c r="L186" i="12" s="1"/>
  <c r="M187" i="12" s="1"/>
  <c r="AJ206" i="12"/>
  <c r="AI207" i="12" s="1"/>
  <c r="BX189" i="12"/>
  <c r="BW190" i="12" s="1"/>
  <c r="BO229" i="12"/>
  <c r="BN229" i="12" s="1"/>
  <c r="BM230" i="12" s="1"/>
  <c r="AU203" i="12"/>
  <c r="AP203" i="12" s="1"/>
  <c r="AQ204" i="12" s="1"/>
  <c r="Z204" i="12"/>
  <c r="Y205" i="12" s="1"/>
  <c r="B188" i="12"/>
  <c r="C189" i="12" s="1"/>
  <c r="G189" i="12"/>
  <c r="F189" i="12" s="1"/>
  <c r="E190" i="12" s="1"/>
  <c r="B186" i="11"/>
  <c r="C187" i="11" s="1"/>
  <c r="F186" i="11"/>
  <c r="E187" i="11" s="1"/>
  <c r="P195" i="11"/>
  <c r="O196" i="11" s="1"/>
  <c r="AE189" i="10"/>
  <c r="AF190" i="10" s="1"/>
  <c r="U225" i="10"/>
  <c r="V226" i="10" s="1"/>
  <c r="U226" i="10" s="1"/>
  <c r="V227" i="10" s="1"/>
  <c r="AJ190" i="10"/>
  <c r="AI190" i="10" s="1"/>
  <c r="AH191" i="10" s="1"/>
  <c r="Z227" i="10"/>
  <c r="Y227" i="10" s="1"/>
  <c r="X228" i="10" s="1"/>
  <c r="P199" i="10"/>
  <c r="O199" i="10" s="1"/>
  <c r="N200" i="10" s="1"/>
  <c r="K198" i="10"/>
  <c r="L199" i="10" s="1"/>
  <c r="F192" i="10"/>
  <c r="B192" i="10" s="1"/>
  <c r="C193" i="10" s="1"/>
  <c r="O190" i="9"/>
  <c r="K190" i="9" s="1"/>
  <c r="L191" i="9" s="1"/>
  <c r="DM207" i="12" l="1"/>
  <c r="DH207" i="12" s="1"/>
  <c r="DI208" i="12" s="1"/>
  <c r="DL207" i="12"/>
  <c r="DK208" i="12" s="1"/>
  <c r="DW198" i="12"/>
  <c r="DV198" i="12" s="1"/>
  <c r="DU199" i="12" s="1"/>
  <c r="DR197" i="12"/>
  <c r="DS198" i="12" s="1"/>
  <c r="CX207" i="12"/>
  <c r="CY208" i="12" s="1"/>
  <c r="DC208" i="12"/>
  <c r="DB208" i="12" s="1"/>
  <c r="DA209" i="12" s="1"/>
  <c r="CS188" i="12"/>
  <c r="CN188" i="12" s="1"/>
  <c r="CO189" i="12" s="1"/>
  <c r="CD202" i="12"/>
  <c r="CE203" i="12" s="1"/>
  <c r="CI203" i="12"/>
  <c r="BE227" i="12"/>
  <c r="AZ227" i="12" s="1"/>
  <c r="BA228" i="12" s="1"/>
  <c r="P186" i="12"/>
  <c r="O187" i="12" s="1"/>
  <c r="AK207" i="12"/>
  <c r="AF207" i="12" s="1"/>
  <c r="AG208" i="12" s="1"/>
  <c r="BY190" i="12"/>
  <c r="BT190" i="12" s="1"/>
  <c r="BU191" i="12" s="1"/>
  <c r="BO230" i="12"/>
  <c r="BN230" i="12" s="1"/>
  <c r="BM231" i="12" s="1"/>
  <c r="BJ229" i="12"/>
  <c r="BK230" i="12" s="1"/>
  <c r="AT203" i="12"/>
  <c r="AS204" i="12" s="1"/>
  <c r="AA205" i="12"/>
  <c r="V205" i="12" s="1"/>
  <c r="W206" i="12" s="1"/>
  <c r="G190" i="12"/>
  <c r="F190" i="12" s="1"/>
  <c r="E191" i="12" s="1"/>
  <c r="B189" i="12"/>
  <c r="C190" i="12" s="1"/>
  <c r="Q196" i="11"/>
  <c r="L196" i="11" s="1"/>
  <c r="M197" i="11" s="1"/>
  <c r="G187" i="11"/>
  <c r="U227" i="10"/>
  <c r="V228" i="10" s="1"/>
  <c r="AE190" i="10"/>
  <c r="AF191" i="10" s="1"/>
  <c r="AJ191" i="10"/>
  <c r="AI191" i="10" s="1"/>
  <c r="AH192" i="10" s="1"/>
  <c r="Z228" i="10"/>
  <c r="Y228" i="10" s="1"/>
  <c r="X229" i="10" s="1"/>
  <c r="K199" i="10"/>
  <c r="L200" i="10" s="1"/>
  <c r="P200" i="10"/>
  <c r="O200" i="10" s="1"/>
  <c r="N201" i="10" s="1"/>
  <c r="E192" i="10"/>
  <c r="D193" i="10" s="1"/>
  <c r="N190" i="9"/>
  <c r="M191" i="9" s="1"/>
  <c r="DM208" i="12" l="1"/>
  <c r="DH208" i="12" s="1"/>
  <c r="DI209" i="12" s="1"/>
  <c r="DL208" i="12"/>
  <c r="DK209" i="12" s="1"/>
  <c r="DR198" i="12"/>
  <c r="DS199" i="12" s="1"/>
  <c r="DW199" i="12"/>
  <c r="DV199" i="12" s="1"/>
  <c r="DU200" i="12" s="1"/>
  <c r="CX208" i="12"/>
  <c r="CY209" i="12" s="1"/>
  <c r="DC209" i="12"/>
  <c r="DB209" i="12" s="1"/>
  <c r="DA210" i="12" s="1"/>
  <c r="BD227" i="12"/>
  <c r="BC228" i="12" s="1"/>
  <c r="BE228" i="12" s="1"/>
  <c r="BD228" i="12" s="1"/>
  <c r="BC229" i="12" s="1"/>
  <c r="BJ230" i="12"/>
  <c r="BK231" i="12" s="1"/>
  <c r="CR188" i="12"/>
  <c r="CQ189" i="12" s="1"/>
  <c r="CD203" i="12"/>
  <c r="CE204" i="12" s="1"/>
  <c r="CH203" i="12"/>
  <c r="CG204" i="12" s="1"/>
  <c r="Q187" i="12"/>
  <c r="L187" i="12" s="1"/>
  <c r="M188" i="12" s="1"/>
  <c r="AJ207" i="12"/>
  <c r="AI208" i="12" s="1"/>
  <c r="BX190" i="12"/>
  <c r="BW191" i="12" s="1"/>
  <c r="BO231" i="12"/>
  <c r="BN231" i="12" s="1"/>
  <c r="BM232" i="12" s="1"/>
  <c r="AU204" i="12"/>
  <c r="AP204" i="12" s="1"/>
  <c r="AQ205" i="12" s="1"/>
  <c r="Z205" i="12"/>
  <c r="Y206" i="12" s="1"/>
  <c r="B190" i="12"/>
  <c r="C191" i="12" s="1"/>
  <c r="G191" i="12"/>
  <c r="F191" i="12" s="1"/>
  <c r="E192" i="12" s="1"/>
  <c r="B187" i="11"/>
  <c r="C188" i="11" s="1"/>
  <c r="F187" i="11"/>
  <c r="E188" i="11" s="1"/>
  <c r="P196" i="11"/>
  <c r="O197" i="11" s="1"/>
  <c r="U228" i="10"/>
  <c r="V229" i="10" s="1"/>
  <c r="AJ192" i="10"/>
  <c r="AI192" i="10" s="1"/>
  <c r="AH193" i="10" s="1"/>
  <c r="AE191" i="10"/>
  <c r="AF192" i="10" s="1"/>
  <c r="Z229" i="10"/>
  <c r="Y229" i="10" s="1"/>
  <c r="X230" i="10" s="1"/>
  <c r="P201" i="10"/>
  <c r="O201" i="10" s="1"/>
  <c r="N202" i="10" s="1"/>
  <c r="K200" i="10"/>
  <c r="L201" i="10" s="1"/>
  <c r="F193" i="10"/>
  <c r="B193" i="10" s="1"/>
  <c r="C194" i="10" s="1"/>
  <c r="O191" i="9"/>
  <c r="K191" i="9" s="1"/>
  <c r="L192" i="9" s="1"/>
  <c r="DM209" i="12" l="1"/>
  <c r="DH209" i="12" s="1"/>
  <c r="DI210" i="12" s="1"/>
  <c r="DW200" i="12"/>
  <c r="DV200" i="12" s="1"/>
  <c r="DU201" i="12" s="1"/>
  <c r="DR199" i="12"/>
  <c r="DS200" i="12" s="1"/>
  <c r="CX209" i="12"/>
  <c r="CY210" i="12" s="1"/>
  <c r="DC210" i="12"/>
  <c r="DB210" i="12" s="1"/>
  <c r="DA211" i="12" s="1"/>
  <c r="CS189" i="12"/>
  <c r="CN189" i="12" s="1"/>
  <c r="CO190" i="12" s="1"/>
  <c r="CI204" i="12"/>
  <c r="CD204" i="12" s="1"/>
  <c r="CE205" i="12" s="1"/>
  <c r="BE229" i="12"/>
  <c r="BD229" i="12" s="1"/>
  <c r="BC230" i="12" s="1"/>
  <c r="AZ228" i="12"/>
  <c r="BA229" i="12" s="1"/>
  <c r="AZ229" i="12" s="1"/>
  <c r="BA230" i="12" s="1"/>
  <c r="P187" i="12"/>
  <c r="O188" i="12" s="1"/>
  <c r="BJ231" i="12"/>
  <c r="BK232" i="12" s="1"/>
  <c r="AK208" i="12"/>
  <c r="AF208" i="12" s="1"/>
  <c r="AG209" i="12" s="1"/>
  <c r="BY191" i="12"/>
  <c r="BT191" i="12" s="1"/>
  <c r="BU192" i="12" s="1"/>
  <c r="BO232" i="12"/>
  <c r="BN232" i="12" s="1"/>
  <c r="BM233" i="12" s="1"/>
  <c r="AT204" i="12"/>
  <c r="AS205" i="12" s="1"/>
  <c r="AA206" i="12"/>
  <c r="V206" i="12" s="1"/>
  <c r="W207" i="12" s="1"/>
  <c r="G192" i="12"/>
  <c r="F192" i="12" s="1"/>
  <c r="E193" i="12" s="1"/>
  <c r="B191" i="12"/>
  <c r="C192" i="12" s="1"/>
  <c r="G188" i="11"/>
  <c r="F188" i="11" s="1"/>
  <c r="E189" i="11" s="1"/>
  <c r="Q197" i="11"/>
  <c r="L197" i="11" s="1"/>
  <c r="M198" i="11" s="1"/>
  <c r="U229" i="10"/>
  <c r="V230" i="10" s="1"/>
  <c r="AE192" i="10"/>
  <c r="AF193" i="10" s="1"/>
  <c r="AJ193" i="10"/>
  <c r="AI193" i="10" s="1"/>
  <c r="AH194" i="10" s="1"/>
  <c r="Z230" i="10"/>
  <c r="Y230" i="10" s="1"/>
  <c r="X231" i="10" s="1"/>
  <c r="K201" i="10"/>
  <c r="L202" i="10" s="1"/>
  <c r="P202" i="10"/>
  <c r="O202" i="10" s="1"/>
  <c r="N203" i="10" s="1"/>
  <c r="E193" i="10"/>
  <c r="D194" i="10" s="1"/>
  <c r="N191" i="9"/>
  <c r="M192" i="9" s="1"/>
  <c r="DL209" i="12" l="1"/>
  <c r="DK210" i="12" s="1"/>
  <c r="DR200" i="12"/>
  <c r="DS201" i="12" s="1"/>
  <c r="DW201" i="12"/>
  <c r="DV201" i="12" s="1"/>
  <c r="DU202" i="12" s="1"/>
  <c r="CX210" i="12"/>
  <c r="CY211" i="12" s="1"/>
  <c r="DC211" i="12"/>
  <c r="DB211" i="12" s="1"/>
  <c r="DA212" i="12" s="1"/>
  <c r="CR189" i="12"/>
  <c r="CQ190" i="12" s="1"/>
  <c r="CH204" i="12"/>
  <c r="CG205" i="12" s="1"/>
  <c r="BE230" i="12"/>
  <c r="BD230" i="12" s="1"/>
  <c r="BC231" i="12" s="1"/>
  <c r="Q188" i="12"/>
  <c r="L188" i="12" s="1"/>
  <c r="M189" i="12" s="1"/>
  <c r="AJ208" i="12"/>
  <c r="AI209" i="12" s="1"/>
  <c r="BX191" i="12"/>
  <c r="BW192" i="12" s="1"/>
  <c r="BO233" i="12"/>
  <c r="BN233" i="12" s="1"/>
  <c r="BM234" i="12" s="1"/>
  <c r="BJ232" i="12"/>
  <c r="BK233" i="12" s="1"/>
  <c r="AU205" i="12"/>
  <c r="AP205" i="12" s="1"/>
  <c r="AQ206" i="12" s="1"/>
  <c r="Z206" i="12"/>
  <c r="Y207" i="12" s="1"/>
  <c r="B192" i="12"/>
  <c r="C193" i="12" s="1"/>
  <c r="G193" i="12"/>
  <c r="F193" i="12" s="1"/>
  <c r="E194" i="12" s="1"/>
  <c r="B188" i="11"/>
  <c r="C189" i="11" s="1"/>
  <c r="G189" i="11"/>
  <c r="F189" i="11" s="1"/>
  <c r="E190" i="11" s="1"/>
  <c r="P197" i="11"/>
  <c r="O198" i="11" s="1"/>
  <c r="U230" i="10"/>
  <c r="V231" i="10" s="1"/>
  <c r="AJ194" i="10"/>
  <c r="AI194" i="10" s="1"/>
  <c r="AH195" i="10" s="1"/>
  <c r="AE193" i="10"/>
  <c r="AF194" i="10" s="1"/>
  <c r="Z231" i="10"/>
  <c r="P203" i="10"/>
  <c r="O203" i="10" s="1"/>
  <c r="N204" i="10" s="1"/>
  <c r="K202" i="10"/>
  <c r="L203" i="10" s="1"/>
  <c r="F194" i="10"/>
  <c r="B194" i="10" s="1"/>
  <c r="C195" i="10" s="1"/>
  <c r="O192" i="9"/>
  <c r="K192" i="9" s="1"/>
  <c r="L193" i="9" s="1"/>
  <c r="DM210" i="12" l="1"/>
  <c r="DH210" i="12" s="1"/>
  <c r="DI211" i="12" s="1"/>
  <c r="DR201" i="12"/>
  <c r="DS202" i="12" s="1"/>
  <c r="DW202" i="12"/>
  <c r="DV202" i="12" s="1"/>
  <c r="DU203" i="12" s="1"/>
  <c r="DC212" i="12"/>
  <c r="DB212" i="12" s="1"/>
  <c r="DA213" i="12" s="1"/>
  <c r="CX211" i="12"/>
  <c r="CY212" i="12" s="1"/>
  <c r="CX212" i="12" s="1"/>
  <c r="CY213" i="12" s="1"/>
  <c r="CS190" i="12"/>
  <c r="CN190" i="12" s="1"/>
  <c r="CO191" i="12" s="1"/>
  <c r="CI205" i="12"/>
  <c r="CD205" i="12" s="1"/>
  <c r="CE206" i="12" s="1"/>
  <c r="BE231" i="12"/>
  <c r="BD231" i="12" s="1"/>
  <c r="BC232" i="12" s="1"/>
  <c r="AZ230" i="12"/>
  <c r="BA231" i="12" s="1"/>
  <c r="AZ231" i="12" s="1"/>
  <c r="BA232" i="12" s="1"/>
  <c r="P188" i="12"/>
  <c r="O189" i="12" s="1"/>
  <c r="BJ233" i="12"/>
  <c r="BK234" i="12" s="1"/>
  <c r="AK209" i="12"/>
  <c r="AF209" i="12" s="1"/>
  <c r="AG210" i="12" s="1"/>
  <c r="BY192" i="12"/>
  <c r="BT192" i="12" s="1"/>
  <c r="BU193" i="12" s="1"/>
  <c r="BO234" i="12"/>
  <c r="BN234" i="12" s="1"/>
  <c r="BM235" i="12" s="1"/>
  <c r="AT205" i="12"/>
  <c r="AS206" i="12" s="1"/>
  <c r="AA207" i="12"/>
  <c r="V207" i="12" s="1"/>
  <c r="W208" i="12" s="1"/>
  <c r="B193" i="12"/>
  <c r="C194" i="12" s="1"/>
  <c r="G194" i="12"/>
  <c r="F194" i="12" s="1"/>
  <c r="E195" i="12" s="1"/>
  <c r="B189" i="11"/>
  <c r="C190" i="11" s="1"/>
  <c r="G190" i="11"/>
  <c r="F190" i="11" s="1"/>
  <c r="E191" i="11" s="1"/>
  <c r="Q198" i="11"/>
  <c r="L198" i="11" s="1"/>
  <c r="M199" i="11" s="1"/>
  <c r="U231" i="10"/>
  <c r="V232" i="10" s="1"/>
  <c r="AE194" i="10"/>
  <c r="AF195" i="10" s="1"/>
  <c r="AJ195" i="10"/>
  <c r="AI195" i="10" s="1"/>
  <c r="AH196" i="10" s="1"/>
  <c r="Y231" i="10"/>
  <c r="X232" i="10" s="1"/>
  <c r="K203" i="10"/>
  <c r="L204" i="10" s="1"/>
  <c r="P204" i="10"/>
  <c r="O204" i="10" s="1"/>
  <c r="N205" i="10" s="1"/>
  <c r="E194" i="10"/>
  <c r="D195" i="10" s="1"/>
  <c r="F195" i="10" s="1"/>
  <c r="E195" i="10" s="1"/>
  <c r="D196" i="10" s="1"/>
  <c r="F196" i="10" s="1"/>
  <c r="E196" i="10" s="1"/>
  <c r="D197" i="10" s="1"/>
  <c r="F197" i="10" s="1"/>
  <c r="E197" i="10" s="1"/>
  <c r="D198" i="10" s="1"/>
  <c r="F198" i="10" s="1"/>
  <c r="E198" i="10" s="1"/>
  <c r="D199" i="10" s="1"/>
  <c r="N192" i="9"/>
  <c r="M193" i="9" s="1"/>
  <c r="DL210" i="12" l="1"/>
  <c r="DK211" i="12" s="1"/>
  <c r="DW203" i="12"/>
  <c r="DV203" i="12" s="1"/>
  <c r="DU204" i="12" s="1"/>
  <c r="DR202" i="12"/>
  <c r="DS203" i="12" s="1"/>
  <c r="DC213" i="12"/>
  <c r="DB213" i="12" s="1"/>
  <c r="DA214" i="12" s="1"/>
  <c r="CR190" i="12"/>
  <c r="CQ191" i="12" s="1"/>
  <c r="CH205" i="12"/>
  <c r="CG206" i="12" s="1"/>
  <c r="BE232" i="12"/>
  <c r="BD232" i="12" s="1"/>
  <c r="BC233" i="12" s="1"/>
  <c r="Q189" i="12"/>
  <c r="L189" i="12" s="1"/>
  <c r="M190" i="12" s="1"/>
  <c r="AJ209" i="12"/>
  <c r="AI210" i="12" s="1"/>
  <c r="BX192" i="12"/>
  <c r="BW193" i="12" s="1"/>
  <c r="BO235" i="12"/>
  <c r="BN235" i="12" s="1"/>
  <c r="BM236" i="12" s="1"/>
  <c r="BJ234" i="12"/>
  <c r="BK235" i="12" s="1"/>
  <c r="AU206" i="12"/>
  <c r="AP206" i="12" s="1"/>
  <c r="AQ207" i="12" s="1"/>
  <c r="Z207" i="12"/>
  <c r="Y208" i="12" s="1"/>
  <c r="B194" i="12"/>
  <c r="C195" i="12" s="1"/>
  <c r="G195" i="12"/>
  <c r="F195" i="12" s="1"/>
  <c r="E196" i="12" s="1"/>
  <c r="B190" i="11"/>
  <c r="C191" i="11" s="1"/>
  <c r="G191" i="11"/>
  <c r="F191" i="11" s="1"/>
  <c r="E192" i="11" s="1"/>
  <c r="P198" i="11"/>
  <c r="O199" i="11" s="1"/>
  <c r="AJ196" i="10"/>
  <c r="AI196" i="10" s="1"/>
  <c r="AH197" i="10" s="1"/>
  <c r="AE195" i="10"/>
  <c r="AF196" i="10" s="1"/>
  <c r="Z232" i="10"/>
  <c r="K204" i="10"/>
  <c r="L205" i="10" s="1"/>
  <c r="P205" i="10"/>
  <c r="O205" i="10" s="1"/>
  <c r="N206" i="10" s="1"/>
  <c r="B195" i="10"/>
  <c r="C196" i="10" s="1"/>
  <c r="B196" i="10" s="1"/>
  <c r="C197" i="10" s="1"/>
  <c r="B197" i="10" s="1"/>
  <c r="C198" i="10" s="1"/>
  <c r="B198" i="10" s="1"/>
  <c r="C199" i="10" s="1"/>
  <c r="F199" i="10"/>
  <c r="E199" i="10" s="1"/>
  <c r="D200" i="10" s="1"/>
  <c r="O193" i="9"/>
  <c r="K193" i="9" s="1"/>
  <c r="DM211" i="12" l="1"/>
  <c r="DH211" i="12" s="1"/>
  <c r="DI212" i="12" s="1"/>
  <c r="DR203" i="12"/>
  <c r="DS204" i="12" s="1"/>
  <c r="DW204" i="12"/>
  <c r="CX213" i="12"/>
  <c r="CY214" i="12" s="1"/>
  <c r="DC214" i="12"/>
  <c r="DB214" i="12" s="1"/>
  <c r="DA215" i="12" s="1"/>
  <c r="AZ232" i="12"/>
  <c r="BA233" i="12" s="1"/>
  <c r="CS191" i="12"/>
  <c r="CN191" i="12" s="1"/>
  <c r="CO192" i="12" s="1"/>
  <c r="CI206" i="12"/>
  <c r="CD206" i="12" s="1"/>
  <c r="CE207" i="12" s="1"/>
  <c r="BE233" i="12"/>
  <c r="P189" i="12"/>
  <c r="O190" i="12" s="1"/>
  <c r="BJ235" i="12"/>
  <c r="BK236" i="12" s="1"/>
  <c r="AK210" i="12"/>
  <c r="AF210" i="12" s="1"/>
  <c r="AG211" i="12" s="1"/>
  <c r="BY193" i="12"/>
  <c r="BT193" i="12" s="1"/>
  <c r="BU194" i="12" s="1"/>
  <c r="BO236" i="12"/>
  <c r="BN236" i="12" s="1"/>
  <c r="BM237" i="12" s="1"/>
  <c r="AT206" i="12"/>
  <c r="AS207" i="12" s="1"/>
  <c r="AA208" i="12"/>
  <c r="V208" i="12" s="1"/>
  <c r="W209" i="12" s="1"/>
  <c r="G196" i="12"/>
  <c r="F196" i="12" s="1"/>
  <c r="E197" i="12" s="1"/>
  <c r="B195" i="12"/>
  <c r="C196" i="12" s="1"/>
  <c r="B191" i="11"/>
  <c r="C192" i="11" s="1"/>
  <c r="Q199" i="11"/>
  <c r="L199" i="11" s="1"/>
  <c r="M200" i="11" s="1"/>
  <c r="G192" i="11"/>
  <c r="F192" i="11" s="1"/>
  <c r="E193" i="11" s="1"/>
  <c r="U232" i="10"/>
  <c r="V233" i="10" s="1"/>
  <c r="AE196" i="10"/>
  <c r="AF197" i="10" s="1"/>
  <c r="AJ197" i="10"/>
  <c r="AI197" i="10" s="1"/>
  <c r="AH198" i="10" s="1"/>
  <c r="Y232" i="10"/>
  <c r="B199" i="10"/>
  <c r="C200" i="10" s="1"/>
  <c r="K205" i="10"/>
  <c r="L206" i="10" s="1"/>
  <c r="F200" i="10"/>
  <c r="E200" i="10" s="1"/>
  <c r="D201" i="10" s="1"/>
  <c r="P206" i="10"/>
  <c r="O206" i="10" s="1"/>
  <c r="N207" i="10" s="1"/>
  <c r="N193" i="9"/>
  <c r="DL211" i="12" l="1"/>
  <c r="DK212" i="12" s="1"/>
  <c r="DR204" i="12"/>
  <c r="DS205" i="12" s="1"/>
  <c r="DV204" i="12"/>
  <c r="DU205" i="12" s="1"/>
  <c r="AZ233" i="12"/>
  <c r="BA234" i="12" s="1"/>
  <c r="CX214" i="12"/>
  <c r="CY215" i="12" s="1"/>
  <c r="DC215" i="12"/>
  <c r="DB215" i="12" s="1"/>
  <c r="DA216" i="12" s="1"/>
  <c r="CR191" i="12"/>
  <c r="CQ192" i="12" s="1"/>
  <c r="CH206" i="12"/>
  <c r="CG207" i="12" s="1"/>
  <c r="CI207" i="12" s="1"/>
  <c r="CH207" i="12" s="1"/>
  <c r="CG208" i="12" s="1"/>
  <c r="BD233" i="12"/>
  <c r="BC234" i="12" s="1"/>
  <c r="Q190" i="12"/>
  <c r="L190" i="12" s="1"/>
  <c r="M191" i="12" s="1"/>
  <c r="BJ236" i="12"/>
  <c r="BK237" i="12" s="1"/>
  <c r="AJ210" i="12"/>
  <c r="AI211" i="12" s="1"/>
  <c r="BX193" i="12"/>
  <c r="BW194" i="12" s="1"/>
  <c r="BO237" i="12"/>
  <c r="BN237" i="12" s="1"/>
  <c r="BM238" i="12" s="1"/>
  <c r="AU207" i="12"/>
  <c r="AP207" i="12" s="1"/>
  <c r="AQ208" i="12" s="1"/>
  <c r="Z208" i="12"/>
  <c r="Y209" i="12" s="1"/>
  <c r="B196" i="12"/>
  <c r="C197" i="12" s="1"/>
  <c r="G197" i="12"/>
  <c r="F197" i="12" s="1"/>
  <c r="E198" i="12" s="1"/>
  <c r="B192" i="11"/>
  <c r="C193" i="11" s="1"/>
  <c r="G193" i="11"/>
  <c r="P199" i="11"/>
  <c r="O200" i="11" s="1"/>
  <c r="AE197" i="10"/>
  <c r="AF198" i="10" s="1"/>
  <c r="AJ198" i="10"/>
  <c r="AI198" i="10" s="1"/>
  <c r="AH199" i="10" s="1"/>
  <c r="X233" i="10"/>
  <c r="Z233" i="10" s="1"/>
  <c r="U233" i="10" s="1"/>
  <c r="K206" i="10"/>
  <c r="L207" i="10" s="1"/>
  <c r="B200" i="10"/>
  <c r="C201" i="10" s="1"/>
  <c r="P207" i="10"/>
  <c r="O207" i="10" s="1"/>
  <c r="N208" i="10" s="1"/>
  <c r="F201" i="10"/>
  <c r="E201" i="10" s="1"/>
  <c r="D202" i="10" s="1"/>
  <c r="DM212" i="12" l="1"/>
  <c r="DH212" i="12" s="1"/>
  <c r="DI213" i="12" s="1"/>
  <c r="DL212" i="12"/>
  <c r="DK213" i="12" s="1"/>
  <c r="DW205" i="12"/>
  <c r="DR205" i="12" s="1"/>
  <c r="DS206" i="12" s="1"/>
  <c r="DC216" i="12"/>
  <c r="DB216" i="12" s="1"/>
  <c r="DA217" i="12" s="1"/>
  <c r="CX215" i="12"/>
  <c r="CY216" i="12" s="1"/>
  <c r="CS192" i="12"/>
  <c r="CN192" i="12" s="1"/>
  <c r="CO193" i="12" s="1"/>
  <c r="CI208" i="12"/>
  <c r="CH208" i="12" s="1"/>
  <c r="CG209" i="12" s="1"/>
  <c r="CD207" i="12"/>
  <c r="CE208" i="12" s="1"/>
  <c r="BE234" i="12"/>
  <c r="AZ234" i="12" s="1"/>
  <c r="BA235" i="12" s="1"/>
  <c r="P190" i="12"/>
  <c r="O191" i="12" s="1"/>
  <c r="AK211" i="12"/>
  <c r="AF211" i="12" s="1"/>
  <c r="AG212" i="12" s="1"/>
  <c r="BY194" i="12"/>
  <c r="BT194" i="12" s="1"/>
  <c r="BU195" i="12" s="1"/>
  <c r="BO238" i="12"/>
  <c r="BN238" i="12" s="1"/>
  <c r="BM239" i="12" s="1"/>
  <c r="BJ237" i="12"/>
  <c r="BK238" i="12" s="1"/>
  <c r="AT207" i="12"/>
  <c r="AS208" i="12" s="1"/>
  <c r="AA209" i="12"/>
  <c r="V209" i="12" s="1"/>
  <c r="W210" i="12" s="1"/>
  <c r="G198" i="12"/>
  <c r="F198" i="12" s="1"/>
  <c r="E199" i="12" s="1"/>
  <c r="B197" i="12"/>
  <c r="C198" i="12" s="1"/>
  <c r="B193" i="11"/>
  <c r="C194" i="11" s="1"/>
  <c r="Q200" i="11"/>
  <c r="L200" i="11" s="1"/>
  <c r="M201" i="11" s="1"/>
  <c r="F193" i="11"/>
  <c r="E194" i="11" s="1"/>
  <c r="AJ199" i="10"/>
  <c r="AI199" i="10" s="1"/>
  <c r="AH200" i="10" s="1"/>
  <c r="AE198" i="10"/>
  <c r="AF199" i="10" s="1"/>
  <c r="Y233" i="10"/>
  <c r="X234" i="10" s="1"/>
  <c r="Z234" i="10" s="1"/>
  <c r="Y234" i="10" s="1"/>
  <c r="X235" i="10" s="1"/>
  <c r="Z235" i="10" s="1"/>
  <c r="Y235" i="10" s="1"/>
  <c r="X236" i="10" s="1"/>
  <c r="V234" i="10"/>
  <c r="B201" i="10"/>
  <c r="C202" i="10" s="1"/>
  <c r="P208" i="10"/>
  <c r="O208" i="10" s="1"/>
  <c r="N209" i="10" s="1"/>
  <c r="F202" i="10"/>
  <c r="E202" i="10" s="1"/>
  <c r="D203" i="10" s="1"/>
  <c r="K207" i="10"/>
  <c r="L208" i="10" s="1"/>
  <c r="DM213" i="12" l="1"/>
  <c r="DL213" i="12" s="1"/>
  <c r="DK214" i="12" s="1"/>
  <c r="DH213" i="12"/>
  <c r="DI214" i="12" s="1"/>
  <c r="CX216" i="12"/>
  <c r="CY217" i="12" s="1"/>
  <c r="DV205" i="12"/>
  <c r="DU206" i="12" s="1"/>
  <c r="DC217" i="12"/>
  <c r="DB217" i="12" s="1"/>
  <c r="DA218" i="12" s="1"/>
  <c r="CR192" i="12"/>
  <c r="CQ193" i="12" s="1"/>
  <c r="CD208" i="12"/>
  <c r="CE209" i="12" s="1"/>
  <c r="CI209" i="12"/>
  <c r="BD234" i="12"/>
  <c r="BC235" i="12" s="1"/>
  <c r="Q191" i="12"/>
  <c r="L191" i="12" s="1"/>
  <c r="M192" i="12" s="1"/>
  <c r="BJ238" i="12"/>
  <c r="BK239" i="12" s="1"/>
  <c r="AJ211" i="12"/>
  <c r="AI212" i="12" s="1"/>
  <c r="BX194" i="12"/>
  <c r="BW195" i="12" s="1"/>
  <c r="BO239" i="12"/>
  <c r="BN239" i="12" s="1"/>
  <c r="BM240" i="12" s="1"/>
  <c r="AU208" i="12"/>
  <c r="AP208" i="12" s="1"/>
  <c r="AQ209" i="12" s="1"/>
  <c r="Z209" i="12"/>
  <c r="Y210" i="12" s="1"/>
  <c r="B198" i="12"/>
  <c r="C199" i="12" s="1"/>
  <c r="G199" i="12"/>
  <c r="F199" i="12" s="1"/>
  <c r="E200" i="12" s="1"/>
  <c r="G194" i="11"/>
  <c r="P200" i="11"/>
  <c r="O201" i="11" s="1"/>
  <c r="U234" i="10"/>
  <c r="V235" i="10" s="1"/>
  <c r="AE199" i="10"/>
  <c r="AF200" i="10" s="1"/>
  <c r="AJ200" i="10"/>
  <c r="AI200" i="10" s="1"/>
  <c r="AH201" i="10" s="1"/>
  <c r="Z236" i="10"/>
  <c r="Y236" i="10" s="1"/>
  <c r="X237" i="10" s="1"/>
  <c r="K208" i="10"/>
  <c r="L209" i="10" s="1"/>
  <c r="B202" i="10"/>
  <c r="C203" i="10" s="1"/>
  <c r="P209" i="10"/>
  <c r="O209" i="10" s="1"/>
  <c r="N210" i="10" s="1"/>
  <c r="F203" i="10"/>
  <c r="DM214" i="12" l="1"/>
  <c r="DL214" i="12"/>
  <c r="DK215" i="12" s="1"/>
  <c r="DH214" i="12"/>
  <c r="DI215" i="12" s="1"/>
  <c r="DW206" i="12"/>
  <c r="DR206" i="12" s="1"/>
  <c r="DS207" i="12" s="1"/>
  <c r="DC218" i="12"/>
  <c r="DB218" i="12" s="1"/>
  <c r="DA219" i="12" s="1"/>
  <c r="CX217" i="12"/>
  <c r="CY218" i="12" s="1"/>
  <c r="CX218" i="12" s="1"/>
  <c r="CY219" i="12" s="1"/>
  <c r="CS193" i="12"/>
  <c r="CN193" i="12" s="1"/>
  <c r="CO194" i="12" s="1"/>
  <c r="CD209" i="12"/>
  <c r="CE210" i="12" s="1"/>
  <c r="CH209" i="12"/>
  <c r="CG210" i="12" s="1"/>
  <c r="BE235" i="12"/>
  <c r="AZ235" i="12" s="1"/>
  <c r="BA236" i="12" s="1"/>
  <c r="P191" i="12"/>
  <c r="O192" i="12" s="1"/>
  <c r="BJ239" i="12"/>
  <c r="BK240" i="12" s="1"/>
  <c r="AK212" i="12"/>
  <c r="AF212" i="12" s="1"/>
  <c r="AG213" i="12" s="1"/>
  <c r="BY195" i="12"/>
  <c r="BT195" i="12" s="1"/>
  <c r="BU196" i="12" s="1"/>
  <c r="BO240" i="12"/>
  <c r="BN240" i="12" s="1"/>
  <c r="BM241" i="12" s="1"/>
  <c r="AT208" i="12"/>
  <c r="AS209" i="12" s="1"/>
  <c r="AA210" i="12"/>
  <c r="V210" i="12" s="1"/>
  <c r="W211" i="12" s="1"/>
  <c r="G200" i="12"/>
  <c r="F200" i="12" s="1"/>
  <c r="E201" i="12" s="1"/>
  <c r="B199" i="12"/>
  <c r="C200" i="12" s="1"/>
  <c r="B194" i="11"/>
  <c r="C195" i="11" s="1"/>
  <c r="Q201" i="11"/>
  <c r="L201" i="11" s="1"/>
  <c r="M202" i="11" s="1"/>
  <c r="F194" i="11"/>
  <c r="E195" i="11" s="1"/>
  <c r="U235" i="10"/>
  <c r="V236" i="10" s="1"/>
  <c r="U236" i="10" s="1"/>
  <c r="V237" i="10" s="1"/>
  <c r="AJ201" i="10"/>
  <c r="AI201" i="10" s="1"/>
  <c r="AH202" i="10" s="1"/>
  <c r="AE200" i="10"/>
  <c r="AF201" i="10" s="1"/>
  <c r="Z237" i="10"/>
  <c r="Y237" i="10" s="1"/>
  <c r="X238" i="10" s="1"/>
  <c r="B203" i="10"/>
  <c r="C204" i="10" s="1"/>
  <c r="P210" i="10"/>
  <c r="O210" i="10" s="1"/>
  <c r="N211" i="10" s="1"/>
  <c r="K209" i="10"/>
  <c r="L210" i="10" s="1"/>
  <c r="E203" i="10"/>
  <c r="D204" i="10" s="1"/>
  <c r="DM215" i="12" l="1"/>
  <c r="DH215" i="12" s="1"/>
  <c r="DI216" i="12" s="1"/>
  <c r="DV206" i="12"/>
  <c r="DU207" i="12" s="1"/>
  <c r="DW207" i="12" s="1"/>
  <c r="DC219" i="12"/>
  <c r="DB219" i="12" s="1"/>
  <c r="DA220" i="12" s="1"/>
  <c r="CR193" i="12"/>
  <c r="CQ194" i="12" s="1"/>
  <c r="CI210" i="12"/>
  <c r="CD210" i="12" s="1"/>
  <c r="CE211" i="12" s="1"/>
  <c r="BD235" i="12"/>
  <c r="BC236" i="12" s="1"/>
  <c r="Q192" i="12"/>
  <c r="L192" i="12" s="1"/>
  <c r="M193" i="12" s="1"/>
  <c r="AJ212" i="12"/>
  <c r="AI213" i="12" s="1"/>
  <c r="BX195" i="12"/>
  <c r="BW196" i="12" s="1"/>
  <c r="BO241" i="12"/>
  <c r="BN241" i="12" s="1"/>
  <c r="BM242" i="12" s="1"/>
  <c r="BJ240" i="12"/>
  <c r="BK241" i="12" s="1"/>
  <c r="AU209" i="12"/>
  <c r="AP209" i="12" s="1"/>
  <c r="AQ210" i="12" s="1"/>
  <c r="Z210" i="12"/>
  <c r="Y211" i="12" s="1"/>
  <c r="B200" i="12"/>
  <c r="C201" i="12" s="1"/>
  <c r="G201" i="12"/>
  <c r="F201" i="12" s="1"/>
  <c r="E202" i="12" s="1"/>
  <c r="G195" i="11"/>
  <c r="P201" i="11"/>
  <c r="O202" i="11" s="1"/>
  <c r="U237" i="10"/>
  <c r="V238" i="10" s="1"/>
  <c r="AE201" i="10"/>
  <c r="AF202" i="10" s="1"/>
  <c r="AJ202" i="10"/>
  <c r="AI202" i="10" s="1"/>
  <c r="AH203" i="10" s="1"/>
  <c r="Z238" i="10"/>
  <c r="K210" i="10"/>
  <c r="L211" i="10" s="1"/>
  <c r="P211" i="10"/>
  <c r="O211" i="10" s="1"/>
  <c r="N212" i="10" s="1"/>
  <c r="F204" i="10"/>
  <c r="B204" i="10" s="1"/>
  <c r="C205" i="10" s="1"/>
  <c r="DL215" i="12" l="1"/>
  <c r="DK216" i="12" s="1"/>
  <c r="DV207" i="12"/>
  <c r="DU208" i="12" s="1"/>
  <c r="DW208" i="12" s="1"/>
  <c r="DV208" i="12" s="1"/>
  <c r="DU209" i="12" s="1"/>
  <c r="DR207" i="12"/>
  <c r="DS208" i="12" s="1"/>
  <c r="BJ241" i="12"/>
  <c r="BK242" i="12" s="1"/>
  <c r="CX219" i="12"/>
  <c r="CY220" i="12" s="1"/>
  <c r="DC220" i="12"/>
  <c r="DB220" i="12" s="1"/>
  <c r="DA221" i="12" s="1"/>
  <c r="CS194" i="12"/>
  <c r="CN194" i="12" s="1"/>
  <c r="CO195" i="12" s="1"/>
  <c r="CH210" i="12"/>
  <c r="CG211" i="12" s="1"/>
  <c r="BE236" i="12"/>
  <c r="AZ236" i="12" s="1"/>
  <c r="BA237" i="12" s="1"/>
  <c r="P192" i="12"/>
  <c r="O193" i="12" s="1"/>
  <c r="AK213" i="12"/>
  <c r="AF213" i="12" s="1"/>
  <c r="AG214" i="12" s="1"/>
  <c r="BY196" i="12"/>
  <c r="BT196" i="12" s="1"/>
  <c r="BU197" i="12" s="1"/>
  <c r="BO242" i="12"/>
  <c r="BN242" i="12" s="1"/>
  <c r="BM243" i="12" s="1"/>
  <c r="AT209" i="12"/>
  <c r="AS210" i="12" s="1"/>
  <c r="AA211" i="12"/>
  <c r="V211" i="12" s="1"/>
  <c r="W212" i="12" s="1"/>
  <c r="G202" i="12"/>
  <c r="F202" i="12" s="1"/>
  <c r="E203" i="12" s="1"/>
  <c r="B201" i="12"/>
  <c r="C202" i="12" s="1"/>
  <c r="B195" i="11"/>
  <c r="C196" i="11" s="1"/>
  <c r="Q202" i="11"/>
  <c r="L202" i="11" s="1"/>
  <c r="M203" i="11" s="1"/>
  <c r="F195" i="11"/>
  <c r="E196" i="11" s="1"/>
  <c r="U238" i="10"/>
  <c r="V239" i="10" s="1"/>
  <c r="AJ203" i="10"/>
  <c r="AI203" i="10" s="1"/>
  <c r="AH204" i="10" s="1"/>
  <c r="AE202" i="10"/>
  <c r="AF203" i="10" s="1"/>
  <c r="Y238" i="10"/>
  <c r="X239" i="10" s="1"/>
  <c r="K211" i="10"/>
  <c r="L212" i="10" s="1"/>
  <c r="P212" i="10"/>
  <c r="E204" i="10"/>
  <c r="D205" i="10" s="1"/>
  <c r="DM216" i="12" l="1"/>
  <c r="DH216" i="12" s="1"/>
  <c r="DI217" i="12" s="1"/>
  <c r="DW209" i="12"/>
  <c r="DV209" i="12" s="1"/>
  <c r="DU210" i="12" s="1"/>
  <c r="DR208" i="12"/>
  <c r="DS209" i="12" s="1"/>
  <c r="CX220" i="12"/>
  <c r="CY221" i="12" s="1"/>
  <c r="DC221" i="12"/>
  <c r="CR194" i="12"/>
  <c r="CQ195" i="12" s="1"/>
  <c r="CS195" i="12" s="1"/>
  <c r="CR195" i="12" s="1"/>
  <c r="CQ196" i="12" s="1"/>
  <c r="CI211" i="12"/>
  <c r="CD211" i="12" s="1"/>
  <c r="CE212" i="12" s="1"/>
  <c r="BD236" i="12"/>
  <c r="BC237" i="12" s="1"/>
  <c r="Q193" i="12"/>
  <c r="L193" i="12" s="1"/>
  <c r="M194" i="12" s="1"/>
  <c r="BJ242" i="12"/>
  <c r="BK243" i="12" s="1"/>
  <c r="AJ213" i="12"/>
  <c r="AI214" i="12" s="1"/>
  <c r="BX196" i="12"/>
  <c r="BW197" i="12" s="1"/>
  <c r="BO243" i="12"/>
  <c r="BN243" i="12" s="1"/>
  <c r="BM244" i="12" s="1"/>
  <c r="AU210" i="12"/>
  <c r="AP210" i="12" s="1"/>
  <c r="AQ211" i="12" s="1"/>
  <c r="Z211" i="12"/>
  <c r="Y212" i="12" s="1"/>
  <c r="B202" i="12"/>
  <c r="C203" i="12" s="1"/>
  <c r="G203" i="12"/>
  <c r="F203" i="12" s="1"/>
  <c r="E204" i="12" s="1"/>
  <c r="P202" i="11"/>
  <c r="O203" i="11" s="1"/>
  <c r="Q203" i="11" s="1"/>
  <c r="P203" i="11" s="1"/>
  <c r="O204" i="11" s="1"/>
  <c r="G196" i="11"/>
  <c r="AE203" i="10"/>
  <c r="AF204" i="10" s="1"/>
  <c r="AJ204" i="10"/>
  <c r="AI204" i="10" s="1"/>
  <c r="AH205" i="10" s="1"/>
  <c r="Z239" i="10"/>
  <c r="K212" i="10"/>
  <c r="L213" i="10" s="1"/>
  <c r="O212" i="10"/>
  <c r="F205" i="10"/>
  <c r="B205" i="10" s="1"/>
  <c r="C206" i="10" s="1"/>
  <c r="DL216" i="12" l="1"/>
  <c r="DK217" i="12" s="1"/>
  <c r="DR209" i="12"/>
  <c r="DS210" i="12" s="1"/>
  <c r="DW210" i="12"/>
  <c r="DV210" i="12" s="1"/>
  <c r="DU211" i="12" s="1"/>
  <c r="CX221" i="12"/>
  <c r="CY222" i="12" s="1"/>
  <c r="DB221" i="12"/>
  <c r="DA222" i="12" s="1"/>
  <c r="CS196" i="12"/>
  <c r="CR196" i="12" s="1"/>
  <c r="CQ197" i="12" s="1"/>
  <c r="CN195" i="12"/>
  <c r="CO196" i="12" s="1"/>
  <c r="CH211" i="12"/>
  <c r="CG212" i="12" s="1"/>
  <c r="BE237" i="12"/>
  <c r="AZ237" i="12" s="1"/>
  <c r="BA238" i="12" s="1"/>
  <c r="P193" i="12"/>
  <c r="O194" i="12" s="1"/>
  <c r="BJ243" i="12"/>
  <c r="BK244" i="12" s="1"/>
  <c r="AK214" i="12"/>
  <c r="AF214" i="12" s="1"/>
  <c r="AG215" i="12" s="1"/>
  <c r="BY197" i="12"/>
  <c r="BT197" i="12" s="1"/>
  <c r="BU198" i="12" s="1"/>
  <c r="BO244" i="12"/>
  <c r="BN244" i="12" s="1"/>
  <c r="BM245" i="12" s="1"/>
  <c r="AT210" i="12"/>
  <c r="AS211" i="12" s="1"/>
  <c r="AA212" i="12"/>
  <c r="V212" i="12" s="1"/>
  <c r="W213" i="12" s="1"/>
  <c r="G204" i="12"/>
  <c r="F204" i="12" s="1"/>
  <c r="E205" i="12" s="1"/>
  <c r="B203" i="12"/>
  <c r="C204" i="12" s="1"/>
  <c r="L203" i="11"/>
  <c r="M204" i="11" s="1"/>
  <c r="B196" i="11"/>
  <c r="C197" i="11" s="1"/>
  <c r="F196" i="11"/>
  <c r="E197" i="11" s="1"/>
  <c r="Q204" i="11"/>
  <c r="U239" i="10"/>
  <c r="V240" i="10" s="1"/>
  <c r="AJ205" i="10"/>
  <c r="AI205" i="10" s="1"/>
  <c r="AH206" i="10" s="1"/>
  <c r="AE204" i="10"/>
  <c r="AF205" i="10" s="1"/>
  <c r="N213" i="10"/>
  <c r="P213" i="10" s="1"/>
  <c r="Y239" i="10"/>
  <c r="E205" i="10"/>
  <c r="D206" i="10" s="1"/>
  <c r="DM217" i="12" l="1"/>
  <c r="DH217" i="12" s="1"/>
  <c r="DI218" i="12" s="1"/>
  <c r="DR210" i="12"/>
  <c r="DS211" i="12" s="1"/>
  <c r="DW211" i="12"/>
  <c r="DV211" i="12" s="1"/>
  <c r="DU212" i="12" s="1"/>
  <c r="DC222" i="12"/>
  <c r="CX222" i="12" s="1"/>
  <c r="CY223" i="12" s="1"/>
  <c r="CS197" i="12"/>
  <c r="CR197" i="12" s="1"/>
  <c r="CQ198" i="12" s="1"/>
  <c r="CN196" i="12"/>
  <c r="CO197" i="12" s="1"/>
  <c r="CI212" i="12"/>
  <c r="CD212" i="12" s="1"/>
  <c r="CE213" i="12" s="1"/>
  <c r="BD237" i="12"/>
  <c r="BC238" i="12" s="1"/>
  <c r="Q194" i="12"/>
  <c r="L194" i="12" s="1"/>
  <c r="M195" i="12" s="1"/>
  <c r="AJ214" i="12"/>
  <c r="AI215" i="12" s="1"/>
  <c r="AK215" i="12" s="1"/>
  <c r="BX197" i="12"/>
  <c r="BW198" i="12" s="1"/>
  <c r="BO245" i="12"/>
  <c r="BN245" i="12" s="1"/>
  <c r="BM246" i="12" s="1"/>
  <c r="BJ244" i="12"/>
  <c r="BK245" i="12" s="1"/>
  <c r="AU211" i="12"/>
  <c r="AP211" i="12" s="1"/>
  <c r="AQ212" i="12" s="1"/>
  <c r="Z212" i="12"/>
  <c r="Y213" i="12" s="1"/>
  <c r="B204" i="12"/>
  <c r="C205" i="12" s="1"/>
  <c r="G205" i="12"/>
  <c r="F205" i="12" s="1"/>
  <c r="E206" i="12" s="1"/>
  <c r="L204" i="11"/>
  <c r="M205" i="11" s="1"/>
  <c r="P204" i="11"/>
  <c r="O205" i="11" s="1"/>
  <c r="G197" i="11"/>
  <c r="AE205" i="10"/>
  <c r="AF206" i="10" s="1"/>
  <c r="AJ206" i="10"/>
  <c r="AI206" i="10" s="1"/>
  <c r="AH207" i="10" s="1"/>
  <c r="X240" i="10"/>
  <c r="Z240" i="10" s="1"/>
  <c r="U240" i="10" s="1"/>
  <c r="O213" i="10"/>
  <c r="N214" i="10" s="1"/>
  <c r="P214" i="10" s="1"/>
  <c r="O214" i="10" s="1"/>
  <c r="N215" i="10" s="1"/>
  <c r="P215" i="10" s="1"/>
  <c r="O215" i="10" s="1"/>
  <c r="N216" i="10" s="1"/>
  <c r="K213" i="10"/>
  <c r="L214" i="10" s="1"/>
  <c r="F206" i="10"/>
  <c r="B206" i="10" s="1"/>
  <c r="C207" i="10" s="1"/>
  <c r="DL217" i="12" l="1"/>
  <c r="DK218" i="12" s="1"/>
  <c r="DW212" i="12"/>
  <c r="DV212" i="12" s="1"/>
  <c r="DU213" i="12" s="1"/>
  <c r="DR211" i="12"/>
  <c r="DS212" i="12" s="1"/>
  <c r="DB222" i="12"/>
  <c r="DA223" i="12" s="1"/>
  <c r="DC223" i="12" s="1"/>
  <c r="DB223" i="12" s="1"/>
  <c r="DA224" i="12" s="1"/>
  <c r="CN197" i="12"/>
  <c r="CO198" i="12" s="1"/>
  <c r="CS198" i="12"/>
  <c r="CR198" i="12" s="1"/>
  <c r="CQ199" i="12" s="1"/>
  <c r="CH212" i="12"/>
  <c r="CG213" i="12" s="1"/>
  <c r="BE238" i="12"/>
  <c r="AZ238" i="12" s="1"/>
  <c r="BA239" i="12" s="1"/>
  <c r="P194" i="12"/>
  <c r="O195" i="12" s="1"/>
  <c r="AJ215" i="12"/>
  <c r="AI216" i="12" s="1"/>
  <c r="AK216" i="12" s="1"/>
  <c r="AJ216" i="12" s="1"/>
  <c r="AI217" i="12" s="1"/>
  <c r="AF215" i="12"/>
  <c r="AG216" i="12" s="1"/>
  <c r="BJ245" i="12"/>
  <c r="BK246" i="12" s="1"/>
  <c r="BY198" i="12"/>
  <c r="BT198" i="12" s="1"/>
  <c r="BU199" i="12" s="1"/>
  <c r="BO246" i="12"/>
  <c r="BN246" i="12" s="1"/>
  <c r="BM247" i="12" s="1"/>
  <c r="AT211" i="12"/>
  <c r="AS212" i="12" s="1"/>
  <c r="AA213" i="12"/>
  <c r="V213" i="12" s="1"/>
  <c r="W214" i="12" s="1"/>
  <c r="B205" i="12"/>
  <c r="C206" i="12" s="1"/>
  <c r="G206" i="12"/>
  <c r="F206" i="12" s="1"/>
  <c r="E207" i="12" s="1"/>
  <c r="B197" i="11"/>
  <c r="C198" i="11" s="1"/>
  <c r="F197" i="11"/>
  <c r="E198" i="11" s="1"/>
  <c r="Q205" i="11"/>
  <c r="L205" i="11" s="1"/>
  <c r="M206" i="11" s="1"/>
  <c r="AE206" i="10"/>
  <c r="AF207" i="10" s="1"/>
  <c r="AJ207" i="10"/>
  <c r="AI207" i="10" s="1"/>
  <c r="AH208" i="10" s="1"/>
  <c r="K214" i="10"/>
  <c r="L215" i="10" s="1"/>
  <c r="K215" i="10" s="1"/>
  <c r="L216" i="10" s="1"/>
  <c r="Y240" i="10"/>
  <c r="X241" i="10" s="1"/>
  <c r="Z241" i="10" s="1"/>
  <c r="Y241" i="10" s="1"/>
  <c r="X242" i="10" s="1"/>
  <c r="Z242" i="10" s="1"/>
  <c r="Y242" i="10" s="1"/>
  <c r="X243" i="10" s="1"/>
  <c r="V241" i="10"/>
  <c r="P216" i="10"/>
  <c r="O216" i="10" s="1"/>
  <c r="N217" i="10" s="1"/>
  <c r="E206" i="10"/>
  <c r="D207" i="10" s="1"/>
  <c r="DM218" i="12" l="1"/>
  <c r="DH218" i="12" s="1"/>
  <c r="DI219" i="12" s="1"/>
  <c r="DR212" i="12"/>
  <c r="DS213" i="12" s="1"/>
  <c r="DW213" i="12"/>
  <c r="DV213" i="12" s="1"/>
  <c r="DU214" i="12" s="1"/>
  <c r="CX223" i="12"/>
  <c r="CY224" i="12" s="1"/>
  <c r="DC224" i="12"/>
  <c r="CS199" i="12"/>
  <c r="CR199" i="12" s="1"/>
  <c r="CQ200" i="12" s="1"/>
  <c r="CN198" i="12"/>
  <c r="CO199" i="12" s="1"/>
  <c r="CI213" i="12"/>
  <c r="CD213" i="12" s="1"/>
  <c r="CE214" i="12" s="1"/>
  <c r="BD238" i="12"/>
  <c r="BC239" i="12" s="1"/>
  <c r="Q195" i="12"/>
  <c r="L195" i="12" s="1"/>
  <c r="M196" i="12" s="1"/>
  <c r="AF216" i="12"/>
  <c r="AG217" i="12" s="1"/>
  <c r="BJ246" i="12"/>
  <c r="BK247" i="12" s="1"/>
  <c r="AK217" i="12"/>
  <c r="AJ217" i="12" s="1"/>
  <c r="AI218" i="12" s="1"/>
  <c r="BX198" i="12"/>
  <c r="BW199" i="12" s="1"/>
  <c r="BO247" i="12"/>
  <c r="BN247" i="12" s="1"/>
  <c r="BM248" i="12" s="1"/>
  <c r="AU212" i="12"/>
  <c r="AP212" i="12" s="1"/>
  <c r="AQ213" i="12" s="1"/>
  <c r="Z213" i="12"/>
  <c r="Y214" i="12" s="1"/>
  <c r="B206" i="12"/>
  <c r="C207" i="12" s="1"/>
  <c r="G207" i="12"/>
  <c r="F207" i="12" s="1"/>
  <c r="E208" i="12" s="1"/>
  <c r="P205" i="11"/>
  <c r="O206" i="11" s="1"/>
  <c r="G198" i="11"/>
  <c r="AE207" i="10"/>
  <c r="AF208" i="10" s="1"/>
  <c r="U241" i="10"/>
  <c r="V242" i="10" s="1"/>
  <c r="AJ208" i="10"/>
  <c r="AI208" i="10" s="1"/>
  <c r="AH209" i="10" s="1"/>
  <c r="Z243" i="10"/>
  <c r="Y243" i="10" s="1"/>
  <c r="K216" i="10"/>
  <c r="L217" i="10" s="1"/>
  <c r="P217" i="10"/>
  <c r="O217" i="10" s="1"/>
  <c r="N218" i="10" s="1"/>
  <c r="F207" i="10"/>
  <c r="B207" i="10" s="1"/>
  <c r="C208" i="10" s="1"/>
  <c r="DL218" i="12" l="1"/>
  <c r="DK219" i="12" s="1"/>
  <c r="CX224" i="12"/>
  <c r="CY225" i="12" s="1"/>
  <c r="DW214" i="12"/>
  <c r="DV214" i="12" s="1"/>
  <c r="DU215" i="12" s="1"/>
  <c r="DR213" i="12"/>
  <c r="DS214" i="12" s="1"/>
  <c r="DB224" i="12"/>
  <c r="DA225" i="12" s="1"/>
  <c r="CN199" i="12"/>
  <c r="CO200" i="12" s="1"/>
  <c r="CS200" i="12"/>
  <c r="CR200" i="12" s="1"/>
  <c r="CQ201" i="12" s="1"/>
  <c r="CH213" i="12"/>
  <c r="CG214" i="12" s="1"/>
  <c r="BE239" i="12"/>
  <c r="AZ239" i="12" s="1"/>
  <c r="BA240" i="12" s="1"/>
  <c r="P195" i="12"/>
  <c r="O196" i="12" s="1"/>
  <c r="AF217" i="12"/>
  <c r="AG218" i="12" s="1"/>
  <c r="AK218" i="12"/>
  <c r="AJ218" i="12" s="1"/>
  <c r="AI219" i="12" s="1"/>
  <c r="BY199" i="12"/>
  <c r="BT199" i="12" s="1"/>
  <c r="BU200" i="12" s="1"/>
  <c r="BO248" i="12"/>
  <c r="BN248" i="12" s="1"/>
  <c r="BM249" i="12" s="1"/>
  <c r="BJ247" i="12"/>
  <c r="BK248" i="12" s="1"/>
  <c r="AT212" i="12"/>
  <c r="AS213" i="12" s="1"/>
  <c r="AA214" i="12"/>
  <c r="V214" i="12" s="1"/>
  <c r="W215" i="12" s="1"/>
  <c r="B207" i="12"/>
  <c r="C208" i="12" s="1"/>
  <c r="G208" i="12"/>
  <c r="B198" i="11"/>
  <c r="C199" i="11" s="1"/>
  <c r="F198" i="11"/>
  <c r="E199" i="11" s="1"/>
  <c r="Q206" i="11"/>
  <c r="L206" i="11" s="1"/>
  <c r="M207" i="11" s="1"/>
  <c r="AE208" i="10"/>
  <c r="AF209" i="10" s="1"/>
  <c r="U242" i="10"/>
  <c r="V243" i="10" s="1"/>
  <c r="U243" i="10" s="1"/>
  <c r="AJ209" i="10"/>
  <c r="AI209" i="10" s="1"/>
  <c r="AH210" i="10" s="1"/>
  <c r="P218" i="10"/>
  <c r="O218" i="10" s="1"/>
  <c r="N219" i="10" s="1"/>
  <c r="E207" i="10"/>
  <c r="D208" i="10" s="1"/>
  <c r="K217" i="10"/>
  <c r="L218" i="10" s="1"/>
  <c r="K218" i="10" s="1"/>
  <c r="L219" i="10" s="1"/>
  <c r="DL219" i="12" l="1"/>
  <c r="DK220" i="12" s="1"/>
  <c r="DM219" i="12"/>
  <c r="DH219" i="12" s="1"/>
  <c r="DI220" i="12" s="1"/>
  <c r="DR214" i="12"/>
  <c r="DS215" i="12" s="1"/>
  <c r="DW215" i="12"/>
  <c r="DV215" i="12" s="1"/>
  <c r="DU216" i="12" s="1"/>
  <c r="DC225" i="12"/>
  <c r="CX225" i="12" s="1"/>
  <c r="CY226" i="12" s="1"/>
  <c r="CS201" i="12"/>
  <c r="CR201" i="12" s="1"/>
  <c r="CQ202" i="12" s="1"/>
  <c r="CN200" i="12"/>
  <c r="CO201" i="12" s="1"/>
  <c r="CI214" i="12"/>
  <c r="CD214" i="12" s="1"/>
  <c r="CE215" i="12" s="1"/>
  <c r="BD239" i="12"/>
  <c r="BC240" i="12" s="1"/>
  <c r="Q196" i="12"/>
  <c r="L196" i="12" s="1"/>
  <c r="M197" i="12" s="1"/>
  <c r="BX199" i="12"/>
  <c r="BW200" i="12" s="1"/>
  <c r="BY200" i="12" s="1"/>
  <c r="BX200" i="12" s="1"/>
  <c r="BW201" i="12" s="1"/>
  <c r="BJ248" i="12"/>
  <c r="BK249" i="12" s="1"/>
  <c r="AK219" i="12"/>
  <c r="AJ219" i="12" s="1"/>
  <c r="AI220" i="12" s="1"/>
  <c r="AF218" i="12"/>
  <c r="AG219" i="12" s="1"/>
  <c r="BO249" i="12"/>
  <c r="BN249" i="12" s="1"/>
  <c r="BM250" i="12" s="1"/>
  <c r="AU213" i="12"/>
  <c r="AP213" i="12" s="1"/>
  <c r="AQ214" i="12" s="1"/>
  <c r="Z214" i="12"/>
  <c r="Y215" i="12" s="1"/>
  <c r="B208" i="12"/>
  <c r="C209" i="12" s="1"/>
  <c r="F208" i="12"/>
  <c r="E209" i="12" s="1"/>
  <c r="G209" i="12" s="1"/>
  <c r="P206" i="11"/>
  <c r="O207" i="11" s="1"/>
  <c r="G199" i="11"/>
  <c r="AE209" i="10"/>
  <c r="AF210" i="10" s="1"/>
  <c r="AJ210" i="10"/>
  <c r="AI210" i="10" s="1"/>
  <c r="AH211" i="10" s="1"/>
  <c r="P219" i="10"/>
  <c r="O219" i="10" s="1"/>
  <c r="N220" i="10" s="1"/>
  <c r="F208" i="10"/>
  <c r="B208" i="10" s="1"/>
  <c r="C209" i="10" s="1"/>
  <c r="DH220" i="12" l="1"/>
  <c r="DI221" i="12" s="1"/>
  <c r="DM220" i="12"/>
  <c r="DL220" i="12"/>
  <c r="DK221" i="12" s="1"/>
  <c r="DR215" i="12"/>
  <c r="DS216" i="12" s="1"/>
  <c r="DW216" i="12"/>
  <c r="DV216" i="12" s="1"/>
  <c r="DU217" i="12" s="1"/>
  <c r="DB225" i="12"/>
  <c r="DA226" i="12" s="1"/>
  <c r="CN201" i="12"/>
  <c r="CO202" i="12" s="1"/>
  <c r="AF219" i="12"/>
  <c r="AG220" i="12" s="1"/>
  <c r="CS202" i="12"/>
  <c r="CR202" i="12" s="1"/>
  <c r="CQ203" i="12" s="1"/>
  <c r="CH214" i="12"/>
  <c r="CG215" i="12" s="1"/>
  <c r="BE240" i="12"/>
  <c r="AZ240" i="12" s="1"/>
  <c r="BA241" i="12" s="1"/>
  <c r="P196" i="12"/>
  <c r="O197" i="12" s="1"/>
  <c r="AK220" i="12"/>
  <c r="AJ220" i="12" s="1"/>
  <c r="AI221" i="12" s="1"/>
  <c r="BY201" i="12"/>
  <c r="BX201" i="12" s="1"/>
  <c r="BW202" i="12" s="1"/>
  <c r="BT200" i="12"/>
  <c r="BU201" i="12" s="1"/>
  <c r="BO250" i="12"/>
  <c r="BN250" i="12" s="1"/>
  <c r="BM251" i="12" s="1"/>
  <c r="BJ249" i="12"/>
  <c r="BK250" i="12" s="1"/>
  <c r="AT213" i="12"/>
  <c r="AS214" i="12" s="1"/>
  <c r="AA215" i="12"/>
  <c r="V215" i="12" s="1"/>
  <c r="W216" i="12" s="1"/>
  <c r="B209" i="12"/>
  <c r="C210" i="12" s="1"/>
  <c r="F209" i="12"/>
  <c r="E210" i="12" s="1"/>
  <c r="B199" i="11"/>
  <c r="C200" i="11" s="1"/>
  <c r="F199" i="11"/>
  <c r="E200" i="11" s="1"/>
  <c r="Q207" i="11"/>
  <c r="L207" i="11" s="1"/>
  <c r="M208" i="11" s="1"/>
  <c r="AE210" i="10"/>
  <c r="AF211" i="10" s="1"/>
  <c r="AJ211" i="10"/>
  <c r="AI211" i="10" s="1"/>
  <c r="AH212" i="10" s="1"/>
  <c r="K219" i="10"/>
  <c r="L220" i="10" s="1"/>
  <c r="E208" i="10"/>
  <c r="D209" i="10" s="1"/>
  <c r="F209" i="10" s="1"/>
  <c r="E209" i="10" s="1"/>
  <c r="D210" i="10" s="1"/>
  <c r="P220" i="10"/>
  <c r="O220" i="10" s="1"/>
  <c r="N221" i="10" s="1"/>
  <c r="DM221" i="12" l="1"/>
  <c r="DL221" i="12" s="1"/>
  <c r="DK222" i="12" s="1"/>
  <c r="DH221" i="12"/>
  <c r="DI222" i="12" s="1"/>
  <c r="DW217" i="12"/>
  <c r="DV217" i="12" s="1"/>
  <c r="DU218" i="12" s="1"/>
  <c r="DR216" i="12"/>
  <c r="DS217" i="12" s="1"/>
  <c r="DC226" i="12"/>
  <c r="CX226" i="12" s="1"/>
  <c r="CY227" i="12" s="1"/>
  <c r="CN202" i="12"/>
  <c r="CO203" i="12" s="1"/>
  <c r="CS203" i="12"/>
  <c r="CR203" i="12" s="1"/>
  <c r="CQ204" i="12" s="1"/>
  <c r="CI215" i="12"/>
  <c r="CD215" i="12" s="1"/>
  <c r="CE216" i="12" s="1"/>
  <c r="BT201" i="12"/>
  <c r="BU202" i="12" s="1"/>
  <c r="BD240" i="12"/>
  <c r="BC241" i="12" s="1"/>
  <c r="Q197" i="12"/>
  <c r="L197" i="12" s="1"/>
  <c r="M198" i="12" s="1"/>
  <c r="BJ250" i="12"/>
  <c r="BK251" i="12" s="1"/>
  <c r="AK221" i="12"/>
  <c r="AJ221" i="12" s="1"/>
  <c r="AI222" i="12" s="1"/>
  <c r="AF220" i="12"/>
  <c r="AG221" i="12" s="1"/>
  <c r="BY202" i="12"/>
  <c r="BX202" i="12" s="1"/>
  <c r="BW203" i="12" s="1"/>
  <c r="BO251" i="12"/>
  <c r="BN251" i="12" s="1"/>
  <c r="BM252" i="12" s="1"/>
  <c r="AU214" i="12"/>
  <c r="AP214" i="12" s="1"/>
  <c r="AQ215" i="12" s="1"/>
  <c r="Z215" i="12"/>
  <c r="Y216" i="12" s="1"/>
  <c r="G210" i="12"/>
  <c r="B210" i="12" s="1"/>
  <c r="C211" i="12" s="1"/>
  <c r="P207" i="11"/>
  <c r="O208" i="11" s="1"/>
  <c r="G200" i="11"/>
  <c r="AE211" i="10"/>
  <c r="AF212" i="10" s="1"/>
  <c r="AJ212" i="10"/>
  <c r="AI212" i="10" s="1"/>
  <c r="AH213" i="10" s="1"/>
  <c r="K220" i="10"/>
  <c r="L221" i="10" s="1"/>
  <c r="B209" i="10"/>
  <c r="C210" i="10" s="1"/>
  <c r="F210" i="10"/>
  <c r="E210" i="10" s="1"/>
  <c r="D211" i="10" s="1"/>
  <c r="P221" i="10"/>
  <c r="O221" i="10" s="1"/>
  <c r="N222" i="10" s="1"/>
  <c r="DM222" i="12" l="1"/>
  <c r="DL222" i="12" s="1"/>
  <c r="DK223" i="12" s="1"/>
  <c r="DH222" i="12"/>
  <c r="DI223" i="12" s="1"/>
  <c r="DR217" i="12"/>
  <c r="DS218" i="12" s="1"/>
  <c r="DW218" i="12"/>
  <c r="DV218" i="12" s="1"/>
  <c r="DU219" i="12" s="1"/>
  <c r="DB226" i="12"/>
  <c r="DA227" i="12" s="1"/>
  <c r="AF221" i="12"/>
  <c r="AG222" i="12" s="1"/>
  <c r="CN203" i="12"/>
  <c r="CO204" i="12" s="1"/>
  <c r="CS204" i="12"/>
  <c r="CH215" i="12"/>
  <c r="CG216" i="12" s="1"/>
  <c r="BE241" i="12"/>
  <c r="AZ241" i="12" s="1"/>
  <c r="BA242" i="12" s="1"/>
  <c r="P197" i="12"/>
  <c r="O198" i="12" s="1"/>
  <c r="BJ251" i="12"/>
  <c r="BK252" i="12" s="1"/>
  <c r="AK222" i="12"/>
  <c r="AJ222" i="12" s="1"/>
  <c r="AI223" i="12" s="1"/>
  <c r="BY203" i="12"/>
  <c r="BX203" i="12" s="1"/>
  <c r="BW204" i="12" s="1"/>
  <c r="BT202" i="12"/>
  <c r="BU203" i="12" s="1"/>
  <c r="BO252" i="12"/>
  <c r="BN252" i="12" s="1"/>
  <c r="BM253" i="12" s="1"/>
  <c r="AT214" i="12"/>
  <c r="AS215" i="12" s="1"/>
  <c r="AA216" i="12"/>
  <c r="V216" i="12" s="1"/>
  <c r="W217" i="12" s="1"/>
  <c r="F210" i="12"/>
  <c r="E211" i="12" s="1"/>
  <c r="G211" i="12" s="1"/>
  <c r="F211" i="12" s="1"/>
  <c r="E212" i="12" s="1"/>
  <c r="B200" i="11"/>
  <c r="C201" i="11" s="1"/>
  <c r="F200" i="11"/>
  <c r="E201" i="11" s="1"/>
  <c r="Q208" i="11"/>
  <c r="L208" i="11" s="1"/>
  <c r="M209" i="11" s="1"/>
  <c r="AE212" i="10"/>
  <c r="AF213" i="10" s="1"/>
  <c r="AJ213" i="10"/>
  <c r="AI213" i="10" s="1"/>
  <c r="AH214" i="10" s="1"/>
  <c r="B210" i="10"/>
  <c r="C211" i="10" s="1"/>
  <c r="P222" i="10"/>
  <c r="O222" i="10" s="1"/>
  <c r="N223" i="10" s="1"/>
  <c r="F211" i="10"/>
  <c r="E211" i="10" s="1"/>
  <c r="D212" i="10" s="1"/>
  <c r="K221" i="10"/>
  <c r="L222" i="10" s="1"/>
  <c r="DM223" i="12" l="1"/>
  <c r="DL223" i="12" s="1"/>
  <c r="DK224" i="12" s="1"/>
  <c r="DH223" i="12"/>
  <c r="DI224" i="12" s="1"/>
  <c r="DR218" i="12"/>
  <c r="DS219" i="12" s="1"/>
  <c r="DW219" i="12"/>
  <c r="DV219" i="12" s="1"/>
  <c r="DU220" i="12" s="1"/>
  <c r="DC227" i="12"/>
  <c r="CX227" i="12" s="1"/>
  <c r="CY228" i="12" s="1"/>
  <c r="BT203" i="12"/>
  <c r="BU204" i="12" s="1"/>
  <c r="CN204" i="12"/>
  <c r="CO205" i="12" s="1"/>
  <c r="CR204" i="12"/>
  <c r="CQ205" i="12" s="1"/>
  <c r="CI216" i="12"/>
  <c r="CD216" i="12" s="1"/>
  <c r="CE217" i="12" s="1"/>
  <c r="BD241" i="12"/>
  <c r="BC242" i="12" s="1"/>
  <c r="Q198" i="12"/>
  <c r="L198" i="12" s="1"/>
  <c r="M199" i="12" s="1"/>
  <c r="AK223" i="12"/>
  <c r="AJ223" i="12" s="1"/>
  <c r="AI224" i="12" s="1"/>
  <c r="AF222" i="12"/>
  <c r="AG223" i="12" s="1"/>
  <c r="BY204" i="12"/>
  <c r="BX204" i="12" s="1"/>
  <c r="BW205" i="12" s="1"/>
  <c r="BO253" i="12"/>
  <c r="BN253" i="12" s="1"/>
  <c r="BM254" i="12" s="1"/>
  <c r="BJ252" i="12"/>
  <c r="BK253" i="12" s="1"/>
  <c r="AU215" i="12"/>
  <c r="AP215" i="12" s="1"/>
  <c r="AQ216" i="12" s="1"/>
  <c r="Z216" i="12"/>
  <c r="Y217" i="12" s="1"/>
  <c r="G212" i="12"/>
  <c r="F212" i="12" s="1"/>
  <c r="E213" i="12" s="1"/>
  <c r="B211" i="12"/>
  <c r="C212" i="12" s="1"/>
  <c r="P208" i="11"/>
  <c r="O209" i="11" s="1"/>
  <c r="G201" i="11"/>
  <c r="AE213" i="10"/>
  <c r="AF214" i="10" s="1"/>
  <c r="AJ214" i="10"/>
  <c r="AI214" i="10" s="1"/>
  <c r="AH215" i="10" s="1"/>
  <c r="K222" i="10"/>
  <c r="L223" i="10" s="1"/>
  <c r="B211" i="10"/>
  <c r="C212" i="10" s="1"/>
  <c r="F212" i="10"/>
  <c r="E212" i="10" s="1"/>
  <c r="D213" i="10" s="1"/>
  <c r="P223" i="10"/>
  <c r="O223" i="10" s="1"/>
  <c r="N224" i="10" s="1"/>
  <c r="DM224" i="12" l="1"/>
  <c r="DL224" i="12" s="1"/>
  <c r="DK225" i="12" s="1"/>
  <c r="DH224" i="12"/>
  <c r="DI225" i="12" s="1"/>
  <c r="DR219" i="12"/>
  <c r="DS220" i="12" s="1"/>
  <c r="DW220" i="12"/>
  <c r="DV220" i="12" s="1"/>
  <c r="DU221" i="12" s="1"/>
  <c r="DB227" i="12"/>
  <c r="DA228" i="12" s="1"/>
  <c r="CS205" i="12"/>
  <c r="CN205" i="12" s="1"/>
  <c r="CO206" i="12" s="1"/>
  <c r="CH216" i="12"/>
  <c r="CG217" i="12" s="1"/>
  <c r="BE242" i="12"/>
  <c r="AZ242" i="12" s="1"/>
  <c r="BA243" i="12" s="1"/>
  <c r="P198" i="12"/>
  <c r="O199" i="12" s="1"/>
  <c r="AF223" i="12"/>
  <c r="AG224" i="12" s="1"/>
  <c r="BJ253" i="12"/>
  <c r="BK254" i="12" s="1"/>
  <c r="AK224" i="12"/>
  <c r="AJ224" i="12" s="1"/>
  <c r="AI225" i="12" s="1"/>
  <c r="BY205" i="12"/>
  <c r="BX205" i="12" s="1"/>
  <c r="BW206" i="12" s="1"/>
  <c r="BT204" i="12"/>
  <c r="BU205" i="12" s="1"/>
  <c r="BO254" i="12"/>
  <c r="BN254" i="12" s="1"/>
  <c r="BM255" i="12" s="1"/>
  <c r="AT215" i="12"/>
  <c r="AS216" i="12" s="1"/>
  <c r="AA217" i="12"/>
  <c r="V217" i="12" s="1"/>
  <c r="W218" i="12" s="1"/>
  <c r="G213" i="12"/>
  <c r="B212" i="12"/>
  <c r="C213" i="12" s="1"/>
  <c r="F201" i="11"/>
  <c r="E202" i="11" s="1"/>
  <c r="G202" i="11" s="1"/>
  <c r="F202" i="11" s="1"/>
  <c r="E203" i="11" s="1"/>
  <c r="B201" i="11"/>
  <c r="C202" i="11" s="1"/>
  <c r="Q209" i="11"/>
  <c r="L209" i="11" s="1"/>
  <c r="M210" i="11" s="1"/>
  <c r="AJ215" i="10"/>
  <c r="AI215" i="10" s="1"/>
  <c r="AH216" i="10" s="1"/>
  <c r="AE214" i="10"/>
  <c r="AF215" i="10" s="1"/>
  <c r="K223" i="10"/>
  <c r="L224" i="10" s="1"/>
  <c r="B212" i="10"/>
  <c r="C213" i="10" s="1"/>
  <c r="P224" i="10"/>
  <c r="O224" i="10" s="1"/>
  <c r="N225" i="10" s="1"/>
  <c r="F213" i="10"/>
  <c r="DL225" i="12" l="1"/>
  <c r="DK226" i="12" s="1"/>
  <c r="DM225" i="12"/>
  <c r="DH225" i="12"/>
  <c r="DI226" i="12" s="1"/>
  <c r="DW221" i="12"/>
  <c r="DV221" i="12" s="1"/>
  <c r="DU222" i="12" s="1"/>
  <c r="DR220" i="12"/>
  <c r="DS221" i="12" s="1"/>
  <c r="DC228" i="12"/>
  <c r="CX228" i="12" s="1"/>
  <c r="CY229" i="12" s="1"/>
  <c r="CR205" i="12"/>
  <c r="CQ206" i="12" s="1"/>
  <c r="CI217" i="12"/>
  <c r="CD217" i="12" s="1"/>
  <c r="CE218" i="12" s="1"/>
  <c r="BT205" i="12"/>
  <c r="BU206" i="12" s="1"/>
  <c r="BD242" i="12"/>
  <c r="BC243" i="12" s="1"/>
  <c r="Q199" i="12"/>
  <c r="L199" i="12" s="1"/>
  <c r="M200" i="12" s="1"/>
  <c r="AF224" i="12"/>
  <c r="AG225" i="12" s="1"/>
  <c r="BJ254" i="12"/>
  <c r="BK255" i="12" s="1"/>
  <c r="AK225" i="12"/>
  <c r="AJ225" i="12" s="1"/>
  <c r="AI226" i="12" s="1"/>
  <c r="BY206" i="12"/>
  <c r="BX206" i="12" s="1"/>
  <c r="BW207" i="12" s="1"/>
  <c r="BO255" i="12"/>
  <c r="BN255" i="12" s="1"/>
  <c r="BM256" i="12" s="1"/>
  <c r="AU216" i="12"/>
  <c r="AP216" i="12" s="1"/>
  <c r="AQ217" i="12" s="1"/>
  <c r="Z217" i="12"/>
  <c r="Y218" i="12" s="1"/>
  <c r="B213" i="12"/>
  <c r="C214" i="12" s="1"/>
  <c r="F213" i="12"/>
  <c r="E214" i="12" s="1"/>
  <c r="B202" i="11"/>
  <c r="C203" i="11" s="1"/>
  <c r="G203" i="11"/>
  <c r="F203" i="11" s="1"/>
  <c r="E204" i="11" s="1"/>
  <c r="P209" i="11"/>
  <c r="O210" i="11" s="1"/>
  <c r="AE215" i="10"/>
  <c r="AF216" i="10" s="1"/>
  <c r="AJ216" i="10"/>
  <c r="AI216" i="10" s="1"/>
  <c r="AH217" i="10" s="1"/>
  <c r="B213" i="10"/>
  <c r="C214" i="10" s="1"/>
  <c r="P225" i="10"/>
  <c r="O225" i="10" s="1"/>
  <c r="N226" i="10" s="1"/>
  <c r="K224" i="10"/>
  <c r="L225" i="10" s="1"/>
  <c r="E213" i="10"/>
  <c r="D214" i="10" s="1"/>
  <c r="DH226" i="12" l="1"/>
  <c r="DI227" i="12" s="1"/>
  <c r="DM226" i="12"/>
  <c r="DL226" i="12"/>
  <c r="DK227" i="12" s="1"/>
  <c r="DR221" i="12"/>
  <c r="DS222" i="12" s="1"/>
  <c r="DW222" i="12"/>
  <c r="DV222" i="12" s="1"/>
  <c r="DU223" i="12" s="1"/>
  <c r="DB228" i="12"/>
  <c r="DA229" i="12" s="1"/>
  <c r="CS206" i="12"/>
  <c r="CN206" i="12" s="1"/>
  <c r="CO207" i="12" s="1"/>
  <c r="CH217" i="12"/>
  <c r="CG218" i="12" s="1"/>
  <c r="BE243" i="12"/>
  <c r="AZ243" i="12" s="1"/>
  <c r="BA244" i="12" s="1"/>
  <c r="P199" i="12"/>
  <c r="O200" i="12" s="1"/>
  <c r="BJ255" i="12"/>
  <c r="BK256" i="12" s="1"/>
  <c r="AK226" i="12"/>
  <c r="AJ226" i="12" s="1"/>
  <c r="AI227" i="12" s="1"/>
  <c r="AF225" i="12"/>
  <c r="AG226" i="12" s="1"/>
  <c r="BY207" i="12"/>
  <c r="BX207" i="12" s="1"/>
  <c r="BW208" i="12" s="1"/>
  <c r="BT206" i="12"/>
  <c r="BU207" i="12" s="1"/>
  <c r="BO256" i="12"/>
  <c r="BN256" i="12" s="1"/>
  <c r="BM257" i="12" s="1"/>
  <c r="AT216" i="12"/>
  <c r="AS217" i="12" s="1"/>
  <c r="AA218" i="12"/>
  <c r="V218" i="12" s="1"/>
  <c r="W219" i="12" s="1"/>
  <c r="G214" i="12"/>
  <c r="B214" i="12" s="1"/>
  <c r="C215" i="12" s="1"/>
  <c r="B203" i="11"/>
  <c r="C204" i="11" s="1"/>
  <c r="G204" i="11"/>
  <c r="F204" i="11" s="1"/>
  <c r="E205" i="11" s="1"/>
  <c r="Q210" i="11"/>
  <c r="L210" i="11" s="1"/>
  <c r="M211" i="11" s="1"/>
  <c r="AJ217" i="10"/>
  <c r="AI217" i="10" s="1"/>
  <c r="AH218" i="10" s="1"/>
  <c r="AE216" i="10"/>
  <c r="AF217" i="10" s="1"/>
  <c r="K225" i="10"/>
  <c r="L226" i="10" s="1"/>
  <c r="P226" i="10"/>
  <c r="O226" i="10" s="1"/>
  <c r="N227" i="10" s="1"/>
  <c r="F214" i="10"/>
  <c r="B214" i="10" s="1"/>
  <c r="C215" i="10" s="1"/>
  <c r="DH227" i="12" l="1"/>
  <c r="DI228" i="12" s="1"/>
  <c r="DM227" i="12"/>
  <c r="DL227" i="12"/>
  <c r="DK228" i="12" s="1"/>
  <c r="DR222" i="12"/>
  <c r="DS223" i="12" s="1"/>
  <c r="DW223" i="12"/>
  <c r="DV223" i="12" s="1"/>
  <c r="DU224" i="12" s="1"/>
  <c r="DC229" i="12"/>
  <c r="CX229" i="12" s="1"/>
  <c r="CY230" i="12" s="1"/>
  <c r="CR206" i="12"/>
  <c r="CQ207" i="12" s="1"/>
  <c r="CI218" i="12"/>
  <c r="CD218" i="12" s="1"/>
  <c r="CE219" i="12" s="1"/>
  <c r="BT207" i="12"/>
  <c r="BU208" i="12" s="1"/>
  <c r="BD243" i="12"/>
  <c r="BC244" i="12" s="1"/>
  <c r="Q200" i="12"/>
  <c r="L200" i="12" s="1"/>
  <c r="M201" i="12" s="1"/>
  <c r="AF226" i="12"/>
  <c r="AG227" i="12" s="1"/>
  <c r="BJ256" i="12"/>
  <c r="BK257" i="12" s="1"/>
  <c r="AK227" i="12"/>
  <c r="AJ227" i="12" s="1"/>
  <c r="AI228" i="12" s="1"/>
  <c r="BY208" i="12"/>
  <c r="BX208" i="12" s="1"/>
  <c r="BW209" i="12" s="1"/>
  <c r="BO257" i="12"/>
  <c r="BN257" i="12" s="1"/>
  <c r="BM258" i="12" s="1"/>
  <c r="AU217" i="12"/>
  <c r="AP217" i="12" s="1"/>
  <c r="AQ218" i="12" s="1"/>
  <c r="Z218" i="12"/>
  <c r="Y219" i="12" s="1"/>
  <c r="F214" i="12"/>
  <c r="E215" i="12" s="1"/>
  <c r="B204" i="11"/>
  <c r="C205" i="11" s="1"/>
  <c r="P210" i="11"/>
  <c r="O211" i="11" s="1"/>
  <c r="G205" i="11"/>
  <c r="AE217" i="10"/>
  <c r="AF218" i="10" s="1"/>
  <c r="AJ218" i="10"/>
  <c r="AI218" i="10" s="1"/>
  <c r="AH219" i="10" s="1"/>
  <c r="K226" i="10"/>
  <c r="L227" i="10" s="1"/>
  <c r="E214" i="10"/>
  <c r="D215" i="10" s="1"/>
  <c r="F215" i="10" s="1"/>
  <c r="E215" i="10" s="1"/>
  <c r="D216" i="10" s="1"/>
  <c r="P227" i="10"/>
  <c r="O227" i="10" s="1"/>
  <c r="N228" i="10" s="1"/>
  <c r="DL228" i="12" l="1"/>
  <c r="DK229" i="12" s="1"/>
  <c r="DM228" i="12"/>
  <c r="DH228" i="12"/>
  <c r="DI229" i="12" s="1"/>
  <c r="DR223" i="12"/>
  <c r="DS224" i="12" s="1"/>
  <c r="DW224" i="12"/>
  <c r="DV224" i="12" s="1"/>
  <c r="DU225" i="12" s="1"/>
  <c r="DB229" i="12"/>
  <c r="DA230" i="12" s="1"/>
  <c r="CS207" i="12"/>
  <c r="CN207" i="12" s="1"/>
  <c r="CO208" i="12" s="1"/>
  <c r="CH218" i="12"/>
  <c r="CG219" i="12" s="1"/>
  <c r="CI219" i="12" s="1"/>
  <c r="BE244" i="12"/>
  <c r="AZ244" i="12" s="1"/>
  <c r="BA245" i="12" s="1"/>
  <c r="P200" i="12"/>
  <c r="O201" i="12" s="1"/>
  <c r="BT208" i="12"/>
  <c r="BU209" i="12" s="1"/>
  <c r="AK228" i="12"/>
  <c r="AJ228" i="12" s="1"/>
  <c r="AI229" i="12" s="1"/>
  <c r="AF227" i="12"/>
  <c r="AG228" i="12" s="1"/>
  <c r="BY209" i="12"/>
  <c r="BX209" i="12" s="1"/>
  <c r="BW210" i="12" s="1"/>
  <c r="BO258" i="12"/>
  <c r="BN258" i="12" s="1"/>
  <c r="BM259" i="12" s="1"/>
  <c r="BJ257" i="12"/>
  <c r="BK258" i="12" s="1"/>
  <c r="AT217" i="12"/>
  <c r="AS218" i="12" s="1"/>
  <c r="AA219" i="12"/>
  <c r="V219" i="12" s="1"/>
  <c r="W220" i="12" s="1"/>
  <c r="G215" i="12"/>
  <c r="B215" i="12" s="1"/>
  <c r="C216" i="12" s="1"/>
  <c r="B205" i="11"/>
  <c r="C206" i="11" s="1"/>
  <c r="F205" i="11"/>
  <c r="E206" i="11" s="1"/>
  <c r="Q211" i="11"/>
  <c r="L211" i="11" s="1"/>
  <c r="M212" i="11" s="1"/>
  <c r="AJ219" i="10"/>
  <c r="AI219" i="10" s="1"/>
  <c r="AH220" i="10" s="1"/>
  <c r="AE218" i="10"/>
  <c r="AF219" i="10" s="1"/>
  <c r="K227" i="10"/>
  <c r="L228" i="10" s="1"/>
  <c r="F216" i="10"/>
  <c r="E216" i="10" s="1"/>
  <c r="D217" i="10" s="1"/>
  <c r="P228" i="10"/>
  <c r="O228" i="10" s="1"/>
  <c r="N229" i="10" s="1"/>
  <c r="B215" i="10"/>
  <c r="C216" i="10" s="1"/>
  <c r="DM229" i="12" l="1"/>
  <c r="DH229" i="12" s="1"/>
  <c r="DI230" i="12" s="1"/>
  <c r="DW225" i="12"/>
  <c r="DV225" i="12" s="1"/>
  <c r="DU226" i="12" s="1"/>
  <c r="DR224" i="12"/>
  <c r="DS225" i="12" s="1"/>
  <c r="DC230" i="12"/>
  <c r="CX230" i="12" s="1"/>
  <c r="CY231" i="12" s="1"/>
  <c r="CR207" i="12"/>
  <c r="CQ208" i="12" s="1"/>
  <c r="CS208" i="12" s="1"/>
  <c r="CR208" i="12" s="1"/>
  <c r="CQ209" i="12" s="1"/>
  <c r="CH219" i="12"/>
  <c r="CG220" i="12" s="1"/>
  <c r="CI220" i="12" s="1"/>
  <c r="CD219" i="12"/>
  <c r="CE220" i="12" s="1"/>
  <c r="BD244" i="12"/>
  <c r="BC245" i="12" s="1"/>
  <c r="Q201" i="12"/>
  <c r="L201" i="12" s="1"/>
  <c r="M202" i="12" s="1"/>
  <c r="AF228" i="12"/>
  <c r="AG229" i="12" s="1"/>
  <c r="BT209" i="12"/>
  <c r="BU210" i="12" s="1"/>
  <c r="BJ258" i="12"/>
  <c r="BK259" i="12" s="1"/>
  <c r="AK229" i="12"/>
  <c r="AJ229" i="12" s="1"/>
  <c r="AI230" i="12" s="1"/>
  <c r="BY210" i="12"/>
  <c r="BX210" i="12" s="1"/>
  <c r="BW211" i="12" s="1"/>
  <c r="BO259" i="12"/>
  <c r="BN259" i="12" s="1"/>
  <c r="BM260" i="12" s="1"/>
  <c r="AU218" i="12"/>
  <c r="AP218" i="12" s="1"/>
  <c r="AQ219" i="12" s="1"/>
  <c r="Z219" i="12"/>
  <c r="Y220" i="12" s="1"/>
  <c r="F215" i="12"/>
  <c r="E216" i="12" s="1"/>
  <c r="P211" i="11"/>
  <c r="O212" i="11" s="1"/>
  <c r="G206" i="11"/>
  <c r="AE219" i="10"/>
  <c r="AF220" i="10" s="1"/>
  <c r="AJ220" i="10"/>
  <c r="AI220" i="10" s="1"/>
  <c r="AH221" i="10" s="1"/>
  <c r="P229" i="10"/>
  <c r="O229" i="10" s="1"/>
  <c r="N230" i="10" s="1"/>
  <c r="F217" i="10"/>
  <c r="E217" i="10" s="1"/>
  <c r="D218" i="10" s="1"/>
  <c r="B216" i="10"/>
  <c r="C217" i="10" s="1"/>
  <c r="K228" i="10"/>
  <c r="L229" i="10" s="1"/>
  <c r="DR225" i="12" l="1"/>
  <c r="DS226" i="12" s="1"/>
  <c r="DL229" i="12"/>
  <c r="DK230" i="12" s="1"/>
  <c r="DW226" i="12"/>
  <c r="DV226" i="12" s="1"/>
  <c r="DU227" i="12" s="1"/>
  <c r="DB230" i="12"/>
  <c r="DA231" i="12" s="1"/>
  <c r="DC231" i="12" s="1"/>
  <c r="DB231" i="12" s="1"/>
  <c r="DA232" i="12" s="1"/>
  <c r="CN208" i="12"/>
  <c r="CO209" i="12" s="1"/>
  <c r="CS209" i="12"/>
  <c r="CR209" i="12" s="1"/>
  <c r="CQ210" i="12" s="1"/>
  <c r="CD220" i="12"/>
  <c r="CE221" i="12" s="1"/>
  <c r="CH220" i="12"/>
  <c r="CG221" i="12" s="1"/>
  <c r="CI221" i="12" s="1"/>
  <c r="CH221" i="12" s="1"/>
  <c r="CG222" i="12" s="1"/>
  <c r="BE245" i="12"/>
  <c r="AZ245" i="12" s="1"/>
  <c r="BA246" i="12" s="1"/>
  <c r="P201" i="12"/>
  <c r="O202" i="12" s="1"/>
  <c r="AK230" i="12"/>
  <c r="AJ230" i="12" s="1"/>
  <c r="AI231" i="12" s="1"/>
  <c r="AF229" i="12"/>
  <c r="AG230" i="12" s="1"/>
  <c r="BY211" i="12"/>
  <c r="BX211" i="12" s="1"/>
  <c r="BW212" i="12" s="1"/>
  <c r="BT210" i="12"/>
  <c r="BU211" i="12" s="1"/>
  <c r="BO260" i="12"/>
  <c r="BN260" i="12" s="1"/>
  <c r="BM261" i="12" s="1"/>
  <c r="BJ259" i="12"/>
  <c r="BK260" i="12" s="1"/>
  <c r="AT218" i="12"/>
  <c r="AS219" i="12" s="1"/>
  <c r="AA220" i="12"/>
  <c r="V220" i="12" s="1"/>
  <c r="W221" i="12" s="1"/>
  <c r="G216" i="12"/>
  <c r="B216" i="12" s="1"/>
  <c r="C217" i="12" s="1"/>
  <c r="B206" i="11"/>
  <c r="C207" i="11" s="1"/>
  <c r="F206" i="11"/>
  <c r="E207" i="11" s="1"/>
  <c r="Q212" i="11"/>
  <c r="L212" i="11" s="1"/>
  <c r="M213" i="11" s="1"/>
  <c r="AE220" i="10"/>
  <c r="AF221" i="10" s="1"/>
  <c r="AJ221" i="10"/>
  <c r="AI221" i="10" s="1"/>
  <c r="AH222" i="10" s="1"/>
  <c r="K229" i="10"/>
  <c r="L230" i="10" s="1"/>
  <c r="B217" i="10"/>
  <c r="C218" i="10" s="1"/>
  <c r="F218" i="10"/>
  <c r="E218" i="10" s="1"/>
  <c r="D219" i="10" s="1"/>
  <c r="P230" i="10"/>
  <c r="O230" i="10" s="1"/>
  <c r="N231" i="10" s="1"/>
  <c r="DM230" i="12" l="1"/>
  <c r="DH230" i="12" s="1"/>
  <c r="DI231" i="12" s="1"/>
  <c r="DW227" i="12"/>
  <c r="DV227" i="12" s="1"/>
  <c r="DU228" i="12" s="1"/>
  <c r="DR226" i="12"/>
  <c r="DS227" i="12" s="1"/>
  <c r="BD245" i="12"/>
  <c r="BC246" i="12" s="1"/>
  <c r="DC232" i="12"/>
  <c r="DB232" i="12" s="1"/>
  <c r="DA233" i="12" s="1"/>
  <c r="CX231" i="12"/>
  <c r="CY232" i="12" s="1"/>
  <c r="CN209" i="12"/>
  <c r="CO210" i="12" s="1"/>
  <c r="CS210" i="12"/>
  <c r="CR210" i="12" s="1"/>
  <c r="CQ211" i="12" s="1"/>
  <c r="CD221" i="12"/>
  <c r="CE222" i="12" s="1"/>
  <c r="CI222" i="12"/>
  <c r="CH222" i="12" s="1"/>
  <c r="CG223" i="12" s="1"/>
  <c r="BE246" i="12"/>
  <c r="BD246" i="12" s="1"/>
  <c r="BC247" i="12" s="1"/>
  <c r="Q202" i="12"/>
  <c r="L202" i="12" s="1"/>
  <c r="M203" i="12" s="1"/>
  <c r="BT211" i="12"/>
  <c r="BU212" i="12" s="1"/>
  <c r="AF230" i="12"/>
  <c r="AG231" i="12" s="1"/>
  <c r="BJ260" i="12"/>
  <c r="BK261" i="12" s="1"/>
  <c r="AK231" i="12"/>
  <c r="AJ231" i="12" s="1"/>
  <c r="AI232" i="12" s="1"/>
  <c r="BY212" i="12"/>
  <c r="BX212" i="12" s="1"/>
  <c r="BW213" i="12" s="1"/>
  <c r="BO261" i="12"/>
  <c r="BN261" i="12" s="1"/>
  <c r="BM262" i="12" s="1"/>
  <c r="AU219" i="12"/>
  <c r="AP219" i="12" s="1"/>
  <c r="AQ220" i="12" s="1"/>
  <c r="Z220" i="12"/>
  <c r="Y221" i="12" s="1"/>
  <c r="F216" i="12"/>
  <c r="E217" i="12" s="1"/>
  <c r="P212" i="11"/>
  <c r="O213" i="11" s="1"/>
  <c r="G207" i="11"/>
  <c r="AE221" i="10"/>
  <c r="AF222" i="10" s="1"/>
  <c r="AJ222" i="10"/>
  <c r="AI222" i="10" s="1"/>
  <c r="AH223" i="10" s="1"/>
  <c r="B218" i="10"/>
  <c r="C219" i="10" s="1"/>
  <c r="P231" i="10"/>
  <c r="O231" i="10" s="1"/>
  <c r="N232" i="10" s="1"/>
  <c r="F219" i="10"/>
  <c r="E219" i="10" s="1"/>
  <c r="D220" i="10" s="1"/>
  <c r="K230" i="10"/>
  <c r="L231" i="10" s="1"/>
  <c r="DR227" i="12" l="1"/>
  <c r="DS228" i="12" s="1"/>
  <c r="DL230" i="12"/>
  <c r="DK231" i="12" s="1"/>
  <c r="DW228" i="12"/>
  <c r="DV228" i="12" s="1"/>
  <c r="DU229" i="12" s="1"/>
  <c r="DC233" i="12"/>
  <c r="DB233" i="12" s="1"/>
  <c r="DA234" i="12" s="1"/>
  <c r="CX232" i="12"/>
  <c r="CY233" i="12" s="1"/>
  <c r="CS211" i="12"/>
  <c r="CR211" i="12" s="1"/>
  <c r="CQ212" i="12" s="1"/>
  <c r="CN210" i="12"/>
  <c r="CO211" i="12" s="1"/>
  <c r="CI223" i="12"/>
  <c r="CH223" i="12" s="1"/>
  <c r="CG224" i="12" s="1"/>
  <c r="CD222" i="12"/>
  <c r="CE223" i="12" s="1"/>
  <c r="BE247" i="12"/>
  <c r="BD247" i="12" s="1"/>
  <c r="BC248" i="12" s="1"/>
  <c r="AZ246" i="12"/>
  <c r="BA247" i="12" s="1"/>
  <c r="P202" i="12"/>
  <c r="O203" i="12" s="1"/>
  <c r="BT212" i="12"/>
  <c r="BU213" i="12" s="1"/>
  <c r="BJ261" i="12"/>
  <c r="BK262" i="12" s="1"/>
  <c r="AK232" i="12"/>
  <c r="AJ232" i="12" s="1"/>
  <c r="AI233" i="12" s="1"/>
  <c r="AF231" i="12"/>
  <c r="AG232" i="12" s="1"/>
  <c r="BY213" i="12"/>
  <c r="BX213" i="12" s="1"/>
  <c r="BW214" i="12" s="1"/>
  <c r="BO262" i="12"/>
  <c r="BN262" i="12" s="1"/>
  <c r="BM263" i="12" s="1"/>
  <c r="AT219" i="12"/>
  <c r="AS220" i="12" s="1"/>
  <c r="AA221" i="12"/>
  <c r="V221" i="12" s="1"/>
  <c r="W222" i="12" s="1"/>
  <c r="G217" i="12"/>
  <c r="B217" i="12" s="1"/>
  <c r="C218" i="12" s="1"/>
  <c r="B207" i="11"/>
  <c r="C208" i="11" s="1"/>
  <c r="F207" i="11"/>
  <c r="E208" i="11" s="1"/>
  <c r="Q213" i="11"/>
  <c r="L213" i="11" s="1"/>
  <c r="M214" i="11" s="1"/>
  <c r="AE222" i="10"/>
  <c r="AF223" i="10" s="1"/>
  <c r="AJ223" i="10"/>
  <c r="AI223" i="10" s="1"/>
  <c r="AH224" i="10" s="1"/>
  <c r="K231" i="10"/>
  <c r="L232" i="10" s="1"/>
  <c r="F220" i="10"/>
  <c r="E220" i="10" s="1"/>
  <c r="D221" i="10" s="1"/>
  <c r="P232" i="10"/>
  <c r="O232" i="10" s="1"/>
  <c r="N233" i="10" s="1"/>
  <c r="B219" i="10"/>
  <c r="C220" i="10" s="1"/>
  <c r="DM231" i="12" l="1"/>
  <c r="DH231" i="12" s="1"/>
  <c r="DI232" i="12" s="1"/>
  <c r="DL231" i="12"/>
  <c r="DK232" i="12" s="1"/>
  <c r="AZ247" i="12"/>
  <c r="BA248" i="12" s="1"/>
  <c r="DW229" i="12"/>
  <c r="DV229" i="12" s="1"/>
  <c r="DU230" i="12" s="1"/>
  <c r="DR228" i="12"/>
  <c r="DS229" i="12" s="1"/>
  <c r="CX233" i="12"/>
  <c r="CY234" i="12" s="1"/>
  <c r="DC234" i="12"/>
  <c r="DB234" i="12" s="1"/>
  <c r="DA235" i="12" s="1"/>
  <c r="CS212" i="12"/>
  <c r="CR212" i="12" s="1"/>
  <c r="CQ213" i="12" s="1"/>
  <c r="CN211" i="12"/>
  <c r="CO212" i="12" s="1"/>
  <c r="CD223" i="12"/>
  <c r="CE224" i="12" s="1"/>
  <c r="CI224" i="12"/>
  <c r="CH224" i="12" s="1"/>
  <c r="CG225" i="12" s="1"/>
  <c r="BE248" i="12"/>
  <c r="BD248" i="12" s="1"/>
  <c r="BC249" i="12" s="1"/>
  <c r="Q203" i="12"/>
  <c r="L203" i="12" s="1"/>
  <c r="M204" i="12" s="1"/>
  <c r="BT213" i="12"/>
  <c r="BU214" i="12" s="1"/>
  <c r="AF232" i="12"/>
  <c r="AG233" i="12" s="1"/>
  <c r="BJ262" i="12"/>
  <c r="BK263" i="12" s="1"/>
  <c r="AK233" i="12"/>
  <c r="AJ233" i="12" s="1"/>
  <c r="AI234" i="12" s="1"/>
  <c r="BY214" i="12"/>
  <c r="BX214" i="12" s="1"/>
  <c r="BW215" i="12" s="1"/>
  <c r="BO263" i="12"/>
  <c r="BN263" i="12" s="1"/>
  <c r="BM264" i="12" s="1"/>
  <c r="AU220" i="12"/>
  <c r="AP220" i="12" s="1"/>
  <c r="AQ221" i="12" s="1"/>
  <c r="Z221" i="12"/>
  <c r="Y222" i="12" s="1"/>
  <c r="F217" i="12"/>
  <c r="E218" i="12" s="1"/>
  <c r="P213" i="11"/>
  <c r="O214" i="11" s="1"/>
  <c r="G208" i="11"/>
  <c r="AE223" i="10"/>
  <c r="AF224" i="10" s="1"/>
  <c r="AJ224" i="10"/>
  <c r="AI224" i="10" s="1"/>
  <c r="AH225" i="10" s="1"/>
  <c r="B220" i="10"/>
  <c r="C221" i="10" s="1"/>
  <c r="K232" i="10"/>
  <c r="L233" i="10" s="1"/>
  <c r="P233" i="10"/>
  <c r="O233" i="10" s="1"/>
  <c r="N234" i="10" s="1"/>
  <c r="F221" i="10"/>
  <c r="DM232" i="12" l="1"/>
  <c r="DL232" i="12" s="1"/>
  <c r="DK233" i="12" s="1"/>
  <c r="DW230" i="12"/>
  <c r="DV230" i="12" s="1"/>
  <c r="DU231" i="12" s="1"/>
  <c r="DR229" i="12"/>
  <c r="DS230" i="12" s="1"/>
  <c r="CX234" i="12"/>
  <c r="CY235" i="12" s="1"/>
  <c r="DC235" i="12"/>
  <c r="DB235" i="12" s="1"/>
  <c r="DA236" i="12" s="1"/>
  <c r="CN212" i="12"/>
  <c r="CO213" i="12" s="1"/>
  <c r="CS213" i="12"/>
  <c r="CR213" i="12" s="1"/>
  <c r="CQ214" i="12" s="1"/>
  <c r="CI225" i="12"/>
  <c r="CH225" i="12" s="1"/>
  <c r="CG226" i="12" s="1"/>
  <c r="CD224" i="12"/>
  <c r="CE225" i="12" s="1"/>
  <c r="BE249" i="12"/>
  <c r="BD249" i="12" s="1"/>
  <c r="BC250" i="12" s="1"/>
  <c r="AZ248" i="12"/>
  <c r="BA249" i="12" s="1"/>
  <c r="P203" i="12"/>
  <c r="O204" i="12" s="1"/>
  <c r="AK234" i="12"/>
  <c r="AJ234" i="12" s="1"/>
  <c r="AI235" i="12" s="1"/>
  <c r="AF233" i="12"/>
  <c r="AG234" i="12" s="1"/>
  <c r="BY215" i="12"/>
  <c r="BX215" i="12" s="1"/>
  <c r="BW216" i="12" s="1"/>
  <c r="BT214" i="12"/>
  <c r="BU215" i="12" s="1"/>
  <c r="BO264" i="12"/>
  <c r="BN264" i="12" s="1"/>
  <c r="BM265" i="12" s="1"/>
  <c r="BJ263" i="12"/>
  <c r="BK264" i="12" s="1"/>
  <c r="AT220" i="12"/>
  <c r="AS221" i="12" s="1"/>
  <c r="AA222" i="12"/>
  <c r="V222" i="12" s="1"/>
  <c r="W223" i="12" s="1"/>
  <c r="G218" i="12"/>
  <c r="B218" i="12" s="1"/>
  <c r="C219" i="12" s="1"/>
  <c r="B208" i="11"/>
  <c r="C209" i="11" s="1"/>
  <c r="F208" i="11"/>
  <c r="E209" i="11" s="1"/>
  <c r="Q214" i="11"/>
  <c r="L214" i="11" s="1"/>
  <c r="M215" i="11" s="1"/>
  <c r="AE224" i="10"/>
  <c r="AF225" i="10" s="1"/>
  <c r="AJ225" i="10"/>
  <c r="AI225" i="10" s="1"/>
  <c r="AH226" i="10" s="1"/>
  <c r="B221" i="10"/>
  <c r="C222" i="10" s="1"/>
  <c r="P234" i="10"/>
  <c r="O234" i="10" s="1"/>
  <c r="N235" i="10" s="1"/>
  <c r="E221" i="10"/>
  <c r="D222" i="10" s="1"/>
  <c r="K233" i="10"/>
  <c r="L234" i="10" s="1"/>
  <c r="DM233" i="12" l="1"/>
  <c r="DL233" i="12" s="1"/>
  <c r="DK234" i="12" s="1"/>
  <c r="DH232" i="12"/>
  <c r="DI233" i="12" s="1"/>
  <c r="DH233" i="12" s="1"/>
  <c r="DI234" i="12" s="1"/>
  <c r="BT215" i="12"/>
  <c r="BU216" i="12" s="1"/>
  <c r="DR230" i="12"/>
  <c r="DS231" i="12" s="1"/>
  <c r="DW231" i="12"/>
  <c r="DV231" i="12" s="1"/>
  <c r="DU232" i="12" s="1"/>
  <c r="AZ249" i="12"/>
  <c r="BA250" i="12" s="1"/>
  <c r="CX235" i="12"/>
  <c r="CY236" i="12" s="1"/>
  <c r="DC236" i="12"/>
  <c r="AF234" i="12"/>
  <c r="AG235" i="12" s="1"/>
  <c r="CS214" i="12"/>
  <c r="CR214" i="12" s="1"/>
  <c r="CQ215" i="12" s="1"/>
  <c r="CN213" i="12"/>
  <c r="CO214" i="12" s="1"/>
  <c r="CD225" i="12"/>
  <c r="CE226" i="12" s="1"/>
  <c r="CI226" i="12"/>
  <c r="BE250" i="12"/>
  <c r="Q204" i="12"/>
  <c r="L204" i="12" s="1"/>
  <c r="M205" i="12" s="1"/>
  <c r="AK235" i="12"/>
  <c r="AJ235" i="12" s="1"/>
  <c r="AI236" i="12" s="1"/>
  <c r="BY216" i="12"/>
  <c r="BX216" i="12" s="1"/>
  <c r="BW217" i="12" s="1"/>
  <c r="BJ264" i="12"/>
  <c r="BK265" i="12" s="1"/>
  <c r="BO265" i="12"/>
  <c r="BN265" i="12" s="1"/>
  <c r="BM266" i="12" s="1"/>
  <c r="AU221" i="12"/>
  <c r="AP221" i="12" s="1"/>
  <c r="AQ222" i="12" s="1"/>
  <c r="Z222" i="12"/>
  <c r="Y223" i="12" s="1"/>
  <c r="F218" i="12"/>
  <c r="E219" i="12" s="1"/>
  <c r="P214" i="11"/>
  <c r="O215" i="11" s="1"/>
  <c r="G209" i="11"/>
  <c r="AE225" i="10"/>
  <c r="AF226" i="10" s="1"/>
  <c r="AJ226" i="10"/>
  <c r="AI226" i="10" s="1"/>
  <c r="AH227" i="10" s="1"/>
  <c r="K234" i="10"/>
  <c r="L235" i="10" s="1"/>
  <c r="P235" i="10"/>
  <c r="O235" i="10" s="1"/>
  <c r="N236" i="10" s="1"/>
  <c r="F222" i="10"/>
  <c r="B222" i="10" s="1"/>
  <c r="C223" i="10" s="1"/>
  <c r="DM234" i="12" l="1"/>
  <c r="DL234" i="12" s="1"/>
  <c r="DK235" i="12" s="1"/>
  <c r="CX236" i="12"/>
  <c r="CY237" i="12" s="1"/>
  <c r="AZ250" i="12"/>
  <c r="BA251" i="12" s="1"/>
  <c r="DR231" i="12"/>
  <c r="DS232" i="12" s="1"/>
  <c r="DW232" i="12"/>
  <c r="DV232" i="12" s="1"/>
  <c r="DU233" i="12" s="1"/>
  <c r="DB236" i="12"/>
  <c r="DA237" i="12" s="1"/>
  <c r="CN214" i="12"/>
  <c r="CO215" i="12" s="1"/>
  <c r="BD250" i="12"/>
  <c r="BC251" i="12" s="1"/>
  <c r="BE251" i="12" s="1"/>
  <c r="CS215" i="12"/>
  <c r="CD226" i="12"/>
  <c r="CE227" i="12" s="1"/>
  <c r="CH226" i="12"/>
  <c r="CG227" i="12" s="1"/>
  <c r="CI227" i="12" s="1"/>
  <c r="CH227" i="12" s="1"/>
  <c r="CG228" i="12" s="1"/>
  <c r="P204" i="12"/>
  <c r="O205" i="12" s="1"/>
  <c r="BT216" i="12"/>
  <c r="BU217" i="12" s="1"/>
  <c r="AK236" i="12"/>
  <c r="AJ236" i="12" s="1"/>
  <c r="AI237" i="12" s="1"/>
  <c r="AF235" i="12"/>
  <c r="AG236" i="12" s="1"/>
  <c r="BY217" i="12"/>
  <c r="BX217" i="12" s="1"/>
  <c r="BW218" i="12" s="1"/>
  <c r="BO266" i="12"/>
  <c r="BN266" i="12" s="1"/>
  <c r="BM267" i="12" s="1"/>
  <c r="BJ265" i="12"/>
  <c r="BK266" i="12" s="1"/>
  <c r="AT221" i="12"/>
  <c r="AS222" i="12" s="1"/>
  <c r="AA223" i="12"/>
  <c r="V223" i="12" s="1"/>
  <c r="W224" i="12" s="1"/>
  <c r="G219" i="12"/>
  <c r="B219" i="12" s="1"/>
  <c r="C220" i="12" s="1"/>
  <c r="B209" i="11"/>
  <c r="C210" i="11" s="1"/>
  <c r="F209" i="11"/>
  <c r="E210" i="11" s="1"/>
  <c r="Q215" i="11"/>
  <c r="L215" i="11" s="1"/>
  <c r="M216" i="11" s="1"/>
  <c r="AE226" i="10"/>
  <c r="AF227" i="10" s="1"/>
  <c r="AJ227" i="10"/>
  <c r="AI227" i="10" s="1"/>
  <c r="AH228" i="10" s="1"/>
  <c r="P236" i="10"/>
  <c r="O236" i="10" s="1"/>
  <c r="N237" i="10" s="1"/>
  <c r="E222" i="10"/>
  <c r="D223" i="10" s="1"/>
  <c r="K235" i="10"/>
  <c r="L236" i="10" s="1"/>
  <c r="DM235" i="12" l="1"/>
  <c r="DL235" i="12" s="1"/>
  <c r="DK236" i="12" s="1"/>
  <c r="DH234" i="12"/>
  <c r="DI235" i="12" s="1"/>
  <c r="DH235" i="12" s="1"/>
  <c r="DI236" i="12" s="1"/>
  <c r="AZ251" i="12"/>
  <c r="BA252" i="12" s="1"/>
  <c r="CN215" i="12"/>
  <c r="CO216" i="12" s="1"/>
  <c r="DR232" i="12"/>
  <c r="DS233" i="12" s="1"/>
  <c r="DW233" i="12"/>
  <c r="DV233" i="12" s="1"/>
  <c r="DU234" i="12" s="1"/>
  <c r="DC237" i="12"/>
  <c r="CX237" i="12" s="1"/>
  <c r="CY238" i="12" s="1"/>
  <c r="BD251" i="12"/>
  <c r="BC252" i="12" s="1"/>
  <c r="BE252" i="12" s="1"/>
  <c r="CR215" i="12"/>
  <c r="CQ216" i="12" s="1"/>
  <c r="CS216" i="12" s="1"/>
  <c r="CR216" i="12" s="1"/>
  <c r="CQ217" i="12" s="1"/>
  <c r="CI228" i="12"/>
  <c r="CH228" i="12" s="1"/>
  <c r="CG229" i="12" s="1"/>
  <c r="CD227" i="12"/>
  <c r="CE228" i="12" s="1"/>
  <c r="Q205" i="12"/>
  <c r="L205" i="12" s="1"/>
  <c r="M206" i="12" s="1"/>
  <c r="BT217" i="12"/>
  <c r="BU218" i="12" s="1"/>
  <c r="AF236" i="12"/>
  <c r="AG237" i="12" s="1"/>
  <c r="AK237" i="12"/>
  <c r="AJ237" i="12" s="1"/>
  <c r="AI238" i="12" s="1"/>
  <c r="BY218" i="12"/>
  <c r="BX218" i="12" s="1"/>
  <c r="BW219" i="12" s="1"/>
  <c r="BJ266" i="12"/>
  <c r="BK267" i="12" s="1"/>
  <c r="BO267" i="12"/>
  <c r="BN267" i="12" s="1"/>
  <c r="BM268" i="12" s="1"/>
  <c r="AU222" i="12"/>
  <c r="AP222" i="12" s="1"/>
  <c r="AQ223" i="12" s="1"/>
  <c r="Z223" i="12"/>
  <c r="Y224" i="12" s="1"/>
  <c r="F219" i="12"/>
  <c r="E220" i="12" s="1"/>
  <c r="P215" i="11"/>
  <c r="O216" i="11" s="1"/>
  <c r="G210" i="11"/>
  <c r="AJ228" i="10"/>
  <c r="AI228" i="10" s="1"/>
  <c r="AH229" i="10" s="1"/>
  <c r="AE227" i="10"/>
  <c r="AF228" i="10" s="1"/>
  <c r="K236" i="10"/>
  <c r="L237" i="10" s="1"/>
  <c r="P237" i="10"/>
  <c r="O237" i="10" s="1"/>
  <c r="N238" i="10" s="1"/>
  <c r="F223" i="10"/>
  <c r="B223" i="10" s="1"/>
  <c r="C224" i="10" s="1"/>
  <c r="DM236" i="12" l="1"/>
  <c r="DL236" i="12" s="1"/>
  <c r="DK237" i="12" s="1"/>
  <c r="DR233" i="12"/>
  <c r="DS234" i="12" s="1"/>
  <c r="DW234" i="12"/>
  <c r="DV234" i="12" s="1"/>
  <c r="DU235" i="12" s="1"/>
  <c r="DB237" i="12"/>
  <c r="DA238" i="12" s="1"/>
  <c r="AZ252" i="12"/>
  <c r="BA253" i="12" s="1"/>
  <c r="BD252" i="12"/>
  <c r="BC253" i="12" s="1"/>
  <c r="BE253" i="12" s="1"/>
  <c r="CS217" i="12"/>
  <c r="CR217" i="12" s="1"/>
  <c r="CQ218" i="12" s="1"/>
  <c r="CN216" i="12"/>
  <c r="CO217" i="12" s="1"/>
  <c r="CI229" i="12"/>
  <c r="CH229" i="12" s="1"/>
  <c r="CG230" i="12" s="1"/>
  <c r="CD228" i="12"/>
  <c r="CE229" i="12" s="1"/>
  <c r="P205" i="12"/>
  <c r="O206" i="12" s="1"/>
  <c r="AK238" i="12"/>
  <c r="AJ238" i="12" s="1"/>
  <c r="AI239" i="12" s="1"/>
  <c r="AF237" i="12"/>
  <c r="AG238" i="12" s="1"/>
  <c r="BY219" i="12"/>
  <c r="BX219" i="12" s="1"/>
  <c r="BW220" i="12" s="1"/>
  <c r="BT218" i="12"/>
  <c r="BU219" i="12" s="1"/>
  <c r="BO268" i="12"/>
  <c r="BN268" i="12" s="1"/>
  <c r="BM269" i="12" s="1"/>
  <c r="BJ267" i="12"/>
  <c r="BK268" i="12" s="1"/>
  <c r="AT222" i="12"/>
  <c r="AS223" i="12" s="1"/>
  <c r="AA224" i="12"/>
  <c r="V224" i="12" s="1"/>
  <c r="W225" i="12" s="1"/>
  <c r="G220" i="12"/>
  <c r="B220" i="12" s="1"/>
  <c r="C221" i="12" s="1"/>
  <c r="B210" i="11"/>
  <c r="C211" i="11" s="1"/>
  <c r="F210" i="11"/>
  <c r="E211" i="11" s="1"/>
  <c r="Q216" i="11"/>
  <c r="L216" i="11" s="1"/>
  <c r="M217" i="11" s="1"/>
  <c r="AE228" i="10"/>
  <c r="AF229" i="10" s="1"/>
  <c r="AJ229" i="10"/>
  <c r="AI229" i="10" s="1"/>
  <c r="AH230" i="10" s="1"/>
  <c r="P238" i="10"/>
  <c r="O238" i="10" s="1"/>
  <c r="N239" i="10" s="1"/>
  <c r="K237" i="10"/>
  <c r="L238" i="10" s="1"/>
  <c r="E223" i="10"/>
  <c r="D224" i="10" s="1"/>
  <c r="DM237" i="12" l="1"/>
  <c r="DL237" i="12" s="1"/>
  <c r="DK238" i="12" s="1"/>
  <c r="DH236" i="12"/>
  <c r="DI237" i="12" s="1"/>
  <c r="DH237" i="12" s="1"/>
  <c r="DI238" i="12" s="1"/>
  <c r="DR234" i="12"/>
  <c r="DS235" i="12" s="1"/>
  <c r="DW235" i="12"/>
  <c r="DV235" i="12" s="1"/>
  <c r="DU236" i="12" s="1"/>
  <c r="DC238" i="12"/>
  <c r="CX238" i="12" s="1"/>
  <c r="CY239" i="12" s="1"/>
  <c r="AZ253" i="12"/>
  <c r="BA254" i="12" s="1"/>
  <c r="CN217" i="12"/>
  <c r="CO218" i="12" s="1"/>
  <c r="CS218" i="12"/>
  <c r="CR218" i="12" s="1"/>
  <c r="CQ219" i="12" s="1"/>
  <c r="CI230" i="12"/>
  <c r="CH230" i="12" s="1"/>
  <c r="CG231" i="12" s="1"/>
  <c r="CD229" i="12"/>
  <c r="CE230" i="12" s="1"/>
  <c r="BD253" i="12"/>
  <c r="BC254" i="12" s="1"/>
  <c r="Q206" i="12"/>
  <c r="L206" i="12" s="1"/>
  <c r="M207" i="12" s="1"/>
  <c r="BT219" i="12"/>
  <c r="BU220" i="12" s="1"/>
  <c r="AF238" i="12"/>
  <c r="AG239" i="12" s="1"/>
  <c r="AK239" i="12"/>
  <c r="AJ239" i="12" s="1"/>
  <c r="AI240" i="12" s="1"/>
  <c r="BY220" i="12"/>
  <c r="BX220" i="12" s="1"/>
  <c r="BW221" i="12" s="1"/>
  <c r="BJ268" i="12"/>
  <c r="BK269" i="12" s="1"/>
  <c r="BO269" i="12"/>
  <c r="BN269" i="12" s="1"/>
  <c r="BM270" i="12" s="1"/>
  <c r="AU223" i="12"/>
  <c r="AP223" i="12" s="1"/>
  <c r="AQ224" i="12" s="1"/>
  <c r="Z224" i="12"/>
  <c r="Y225" i="12" s="1"/>
  <c r="F220" i="12"/>
  <c r="E221" i="12" s="1"/>
  <c r="P216" i="11"/>
  <c r="O217" i="11" s="1"/>
  <c r="G211" i="11"/>
  <c r="AJ230" i="10"/>
  <c r="AI230" i="10" s="1"/>
  <c r="AH231" i="10" s="1"/>
  <c r="AE229" i="10"/>
  <c r="AF230" i="10" s="1"/>
  <c r="K238" i="10"/>
  <c r="L239" i="10" s="1"/>
  <c r="P239" i="10"/>
  <c r="O239" i="10" s="1"/>
  <c r="N240" i="10" s="1"/>
  <c r="F224" i="10"/>
  <c r="B224" i="10" s="1"/>
  <c r="C225" i="10" s="1"/>
  <c r="DM238" i="12" l="1"/>
  <c r="DH238" i="12" s="1"/>
  <c r="DI239" i="12" s="1"/>
  <c r="DL238" i="12"/>
  <c r="DK239" i="12" s="1"/>
  <c r="DR235" i="12"/>
  <c r="DS236" i="12" s="1"/>
  <c r="DW236" i="12"/>
  <c r="DV236" i="12" s="1"/>
  <c r="DU237" i="12" s="1"/>
  <c r="DB238" i="12"/>
  <c r="DA239" i="12" s="1"/>
  <c r="CN218" i="12"/>
  <c r="CO219" i="12" s="1"/>
  <c r="CS219" i="12"/>
  <c r="CR219" i="12" s="1"/>
  <c r="CQ220" i="12" s="1"/>
  <c r="CD230" i="12"/>
  <c r="CE231" i="12" s="1"/>
  <c r="CI231" i="12"/>
  <c r="CH231" i="12" s="1"/>
  <c r="CG232" i="12" s="1"/>
  <c r="BE254" i="12"/>
  <c r="AZ254" i="12" s="1"/>
  <c r="BA255" i="12" s="1"/>
  <c r="P206" i="12"/>
  <c r="O207" i="12" s="1"/>
  <c r="AF239" i="12"/>
  <c r="AG240" i="12" s="1"/>
  <c r="AK240" i="12"/>
  <c r="BY221" i="12"/>
  <c r="BX221" i="12" s="1"/>
  <c r="BW222" i="12" s="1"/>
  <c r="BT220" i="12"/>
  <c r="BU221" i="12" s="1"/>
  <c r="BO270" i="12"/>
  <c r="BN270" i="12" s="1"/>
  <c r="BM271" i="12" s="1"/>
  <c r="BJ269" i="12"/>
  <c r="BK270" i="12" s="1"/>
  <c r="AT223" i="12"/>
  <c r="AS224" i="12" s="1"/>
  <c r="AA225" i="12"/>
  <c r="V225" i="12" s="1"/>
  <c r="W226" i="12" s="1"/>
  <c r="G221" i="12"/>
  <c r="B221" i="12" s="1"/>
  <c r="C222" i="12" s="1"/>
  <c r="B211" i="11"/>
  <c r="C212" i="11" s="1"/>
  <c r="F211" i="11"/>
  <c r="E212" i="11" s="1"/>
  <c r="Q217" i="11"/>
  <c r="L217" i="11" s="1"/>
  <c r="M218" i="11" s="1"/>
  <c r="AE230" i="10"/>
  <c r="AF231" i="10" s="1"/>
  <c r="AJ231" i="10"/>
  <c r="AI231" i="10" s="1"/>
  <c r="AH232" i="10" s="1"/>
  <c r="K239" i="10"/>
  <c r="L240" i="10" s="1"/>
  <c r="P240" i="10"/>
  <c r="O240" i="10" s="1"/>
  <c r="N241" i="10" s="1"/>
  <c r="E224" i="10"/>
  <c r="D225" i="10" s="1"/>
  <c r="DM239" i="12" l="1"/>
  <c r="DH239" i="12" s="1"/>
  <c r="DI240" i="12" s="1"/>
  <c r="DR236" i="12"/>
  <c r="DS237" i="12" s="1"/>
  <c r="DW237" i="12"/>
  <c r="DV237" i="12" s="1"/>
  <c r="DU238" i="12" s="1"/>
  <c r="DC239" i="12"/>
  <c r="CX239" i="12" s="1"/>
  <c r="CY240" i="12" s="1"/>
  <c r="CN219" i="12"/>
  <c r="CO220" i="12" s="1"/>
  <c r="CS220" i="12"/>
  <c r="CR220" i="12" s="1"/>
  <c r="CQ221" i="12" s="1"/>
  <c r="CD231" i="12"/>
  <c r="CE232" i="12" s="1"/>
  <c r="CI232" i="12"/>
  <c r="BT221" i="12"/>
  <c r="BU222" i="12" s="1"/>
  <c r="BD254" i="12"/>
  <c r="BC255" i="12" s="1"/>
  <c r="Q207" i="12"/>
  <c r="L207" i="12" s="1"/>
  <c r="M208" i="12" s="1"/>
  <c r="AF240" i="12"/>
  <c r="AG241" i="12" s="1"/>
  <c r="AJ240" i="12"/>
  <c r="AI241" i="12" s="1"/>
  <c r="AK241" i="12" s="1"/>
  <c r="BY222" i="12"/>
  <c r="BX222" i="12" s="1"/>
  <c r="BW223" i="12" s="1"/>
  <c r="BJ270" i="12"/>
  <c r="BK271" i="12" s="1"/>
  <c r="BO271" i="12"/>
  <c r="BN271" i="12" s="1"/>
  <c r="BM272" i="12" s="1"/>
  <c r="AU224" i="12"/>
  <c r="AP224" i="12" s="1"/>
  <c r="AQ225" i="12" s="1"/>
  <c r="Z225" i="12"/>
  <c r="Y226" i="12" s="1"/>
  <c r="F221" i="12"/>
  <c r="E222" i="12" s="1"/>
  <c r="P217" i="11"/>
  <c r="O218" i="11" s="1"/>
  <c r="G212" i="11"/>
  <c r="AJ232" i="10"/>
  <c r="AI232" i="10" s="1"/>
  <c r="AH233" i="10" s="1"/>
  <c r="AE231" i="10"/>
  <c r="AF232" i="10" s="1"/>
  <c r="P241" i="10"/>
  <c r="O241" i="10" s="1"/>
  <c r="N242" i="10" s="1"/>
  <c r="F225" i="10"/>
  <c r="B225" i="10" s="1"/>
  <c r="C226" i="10" s="1"/>
  <c r="K240" i="10"/>
  <c r="L241" i="10" s="1"/>
  <c r="DL239" i="12" l="1"/>
  <c r="DK240" i="12" s="1"/>
  <c r="DR237" i="12"/>
  <c r="DS238" i="12" s="1"/>
  <c r="DW238" i="12"/>
  <c r="DV238" i="12" s="1"/>
  <c r="DU239" i="12" s="1"/>
  <c r="DB239" i="12"/>
  <c r="DA240" i="12" s="1"/>
  <c r="CN220" i="12"/>
  <c r="CO221" i="12" s="1"/>
  <c r="CS221" i="12"/>
  <c r="CR221" i="12" s="1"/>
  <c r="CQ222" i="12" s="1"/>
  <c r="CD232" i="12"/>
  <c r="CE233" i="12" s="1"/>
  <c r="CH232" i="12"/>
  <c r="CG233" i="12" s="1"/>
  <c r="CI233" i="12" s="1"/>
  <c r="BE255" i="12"/>
  <c r="AZ255" i="12" s="1"/>
  <c r="BA256" i="12" s="1"/>
  <c r="P207" i="12"/>
  <c r="O208" i="12" s="1"/>
  <c r="AF241" i="12"/>
  <c r="AG242" i="12" s="1"/>
  <c r="AJ241" i="12"/>
  <c r="AI242" i="12" s="1"/>
  <c r="BY223" i="12"/>
  <c r="BX223" i="12" s="1"/>
  <c r="BW224" i="12" s="1"/>
  <c r="BT222" i="12"/>
  <c r="BU223" i="12" s="1"/>
  <c r="BO272" i="12"/>
  <c r="BN272" i="12" s="1"/>
  <c r="BM273" i="12" s="1"/>
  <c r="BJ271" i="12"/>
  <c r="BK272" i="12" s="1"/>
  <c r="AT224" i="12"/>
  <c r="AS225" i="12" s="1"/>
  <c r="AA226" i="12"/>
  <c r="V226" i="12" s="1"/>
  <c r="W227" i="12" s="1"/>
  <c r="G222" i="12"/>
  <c r="B222" i="12" s="1"/>
  <c r="C223" i="12" s="1"/>
  <c r="B212" i="11"/>
  <c r="C213" i="11" s="1"/>
  <c r="F212" i="11"/>
  <c r="E213" i="11" s="1"/>
  <c r="Q218" i="11"/>
  <c r="L218" i="11" s="1"/>
  <c r="M219" i="11" s="1"/>
  <c r="AE232" i="10"/>
  <c r="AF233" i="10" s="1"/>
  <c r="AJ233" i="10"/>
  <c r="AI233" i="10" s="1"/>
  <c r="AH234" i="10" s="1"/>
  <c r="K241" i="10"/>
  <c r="L242" i="10" s="1"/>
  <c r="E225" i="10"/>
  <c r="D226" i="10" s="1"/>
  <c r="F226" i="10" s="1"/>
  <c r="B226" i="10" s="1"/>
  <c r="C227" i="10" s="1"/>
  <c r="P242" i="10"/>
  <c r="O242" i="10" s="1"/>
  <c r="N243" i="10" s="1"/>
  <c r="DM240" i="12" l="1"/>
  <c r="DH240" i="12" s="1"/>
  <c r="DI241" i="12" s="1"/>
  <c r="DW239" i="12"/>
  <c r="DV239" i="12" s="1"/>
  <c r="DU240" i="12" s="1"/>
  <c r="DR238" i="12"/>
  <c r="DS239" i="12" s="1"/>
  <c r="DC240" i="12"/>
  <c r="CX240" i="12" s="1"/>
  <c r="CY241" i="12" s="1"/>
  <c r="CN221" i="12"/>
  <c r="CO222" i="12" s="1"/>
  <c r="CS222" i="12"/>
  <c r="CR222" i="12" s="1"/>
  <c r="CQ223" i="12" s="1"/>
  <c r="CH233" i="12"/>
  <c r="CG234" i="12" s="1"/>
  <c r="CI234" i="12" s="1"/>
  <c r="CH234" i="12" s="1"/>
  <c r="CG235" i="12" s="1"/>
  <c r="CD233" i="12"/>
  <c r="CE234" i="12" s="1"/>
  <c r="BD255" i="12"/>
  <c r="BC256" i="12" s="1"/>
  <c r="Q208" i="12"/>
  <c r="L208" i="12" s="1"/>
  <c r="M209" i="12" s="1"/>
  <c r="BJ272" i="12"/>
  <c r="BK273" i="12" s="1"/>
  <c r="AK242" i="12"/>
  <c r="AF242" i="12" s="1"/>
  <c r="AG243" i="12" s="1"/>
  <c r="BY224" i="12"/>
  <c r="BX224" i="12" s="1"/>
  <c r="BW225" i="12" s="1"/>
  <c r="BT223" i="12"/>
  <c r="BU224" i="12" s="1"/>
  <c r="BO273" i="12"/>
  <c r="BN273" i="12" s="1"/>
  <c r="BM274" i="12" s="1"/>
  <c r="AU225" i="12"/>
  <c r="AP225" i="12" s="1"/>
  <c r="AQ226" i="12" s="1"/>
  <c r="Z226" i="12"/>
  <c r="Y227" i="12" s="1"/>
  <c r="F222" i="12"/>
  <c r="E223" i="12" s="1"/>
  <c r="P218" i="11"/>
  <c r="O219" i="11" s="1"/>
  <c r="G213" i="11"/>
  <c r="AJ234" i="10"/>
  <c r="AI234" i="10" s="1"/>
  <c r="AH235" i="10" s="1"/>
  <c r="AE233" i="10"/>
  <c r="AF234" i="10" s="1"/>
  <c r="P243" i="10"/>
  <c r="O243" i="10" s="1"/>
  <c r="E226" i="10"/>
  <c r="D227" i="10" s="1"/>
  <c r="K242" i="10"/>
  <c r="L243" i="10" s="1"/>
  <c r="DL240" i="12" l="1"/>
  <c r="DK241" i="12" s="1"/>
  <c r="BT224" i="12"/>
  <c r="BU225" i="12" s="1"/>
  <c r="DR239" i="12"/>
  <c r="DS240" i="12" s="1"/>
  <c r="DW240" i="12"/>
  <c r="DV240" i="12" s="1"/>
  <c r="DU241" i="12" s="1"/>
  <c r="DB240" i="12"/>
  <c r="DA241" i="12" s="1"/>
  <c r="CN222" i="12"/>
  <c r="CO223" i="12" s="1"/>
  <c r="CS223" i="12"/>
  <c r="CR223" i="12" s="1"/>
  <c r="CQ224" i="12" s="1"/>
  <c r="CI235" i="12"/>
  <c r="CH235" i="12" s="1"/>
  <c r="CG236" i="12" s="1"/>
  <c r="CD234" i="12"/>
  <c r="CE235" i="12" s="1"/>
  <c r="BE256" i="12"/>
  <c r="AZ256" i="12" s="1"/>
  <c r="BA257" i="12" s="1"/>
  <c r="P208" i="12"/>
  <c r="O209" i="12" s="1"/>
  <c r="AJ242" i="12"/>
  <c r="AI243" i="12" s="1"/>
  <c r="BY225" i="12"/>
  <c r="BX225" i="12" s="1"/>
  <c r="BW226" i="12" s="1"/>
  <c r="BO274" i="12"/>
  <c r="BN274" i="12" s="1"/>
  <c r="BM275" i="12" s="1"/>
  <c r="BJ273" i="12"/>
  <c r="BK274" i="12" s="1"/>
  <c r="AT225" i="12"/>
  <c r="AS226" i="12" s="1"/>
  <c r="AA227" i="12"/>
  <c r="V227" i="12" s="1"/>
  <c r="W228" i="12" s="1"/>
  <c r="G223" i="12"/>
  <c r="B223" i="12" s="1"/>
  <c r="C224" i="12" s="1"/>
  <c r="B213" i="11"/>
  <c r="C214" i="11" s="1"/>
  <c r="Q219" i="11"/>
  <c r="L219" i="11" s="1"/>
  <c r="M220" i="11" s="1"/>
  <c r="F213" i="11"/>
  <c r="E214" i="11" s="1"/>
  <c r="AE234" i="10"/>
  <c r="AF235" i="10" s="1"/>
  <c r="AJ235" i="10"/>
  <c r="AI235" i="10" s="1"/>
  <c r="AH236" i="10" s="1"/>
  <c r="K243" i="10"/>
  <c r="F227" i="10"/>
  <c r="B227" i="10" s="1"/>
  <c r="C228" i="10" s="1"/>
  <c r="DM241" i="12" l="1"/>
  <c r="DH241" i="12" s="1"/>
  <c r="DI242" i="12" s="1"/>
  <c r="DR240" i="12"/>
  <c r="DS241" i="12" s="1"/>
  <c r="DW241" i="12"/>
  <c r="DV241" i="12" s="1"/>
  <c r="DU242" i="12" s="1"/>
  <c r="DC241" i="12"/>
  <c r="CX241" i="12" s="1"/>
  <c r="CY242" i="12" s="1"/>
  <c r="CN223" i="12"/>
  <c r="CO224" i="12" s="1"/>
  <c r="CS224" i="12"/>
  <c r="CR224" i="12" s="1"/>
  <c r="CQ225" i="12" s="1"/>
  <c r="CD235" i="12"/>
  <c r="CE236" i="12" s="1"/>
  <c r="CI236" i="12"/>
  <c r="CH236" i="12" s="1"/>
  <c r="CG237" i="12" s="1"/>
  <c r="BD256" i="12"/>
  <c r="BC257" i="12" s="1"/>
  <c r="Q209" i="12"/>
  <c r="L209" i="12" s="1"/>
  <c r="M210" i="12" s="1"/>
  <c r="Z227" i="12"/>
  <c r="Y228" i="12" s="1"/>
  <c r="AA228" i="12" s="1"/>
  <c r="Z228" i="12" s="1"/>
  <c r="Y229" i="12" s="1"/>
  <c r="BJ274" i="12"/>
  <c r="BK275" i="12" s="1"/>
  <c r="AK243" i="12"/>
  <c r="AF243" i="12" s="1"/>
  <c r="AG244" i="12" s="1"/>
  <c r="BY226" i="12"/>
  <c r="BX226" i="12" s="1"/>
  <c r="BW227" i="12" s="1"/>
  <c r="BT225" i="12"/>
  <c r="BU226" i="12" s="1"/>
  <c r="BO275" i="12"/>
  <c r="BN275" i="12" s="1"/>
  <c r="BM276" i="12" s="1"/>
  <c r="AU226" i="12"/>
  <c r="AP226" i="12" s="1"/>
  <c r="AQ227" i="12" s="1"/>
  <c r="F223" i="12"/>
  <c r="E224" i="12" s="1"/>
  <c r="G214" i="11"/>
  <c r="P219" i="11"/>
  <c r="O220" i="11" s="1"/>
  <c r="AE235" i="10"/>
  <c r="AF236" i="10" s="1"/>
  <c r="AJ236" i="10"/>
  <c r="E227" i="10"/>
  <c r="D228" i="10" s="1"/>
  <c r="F228" i="10" s="1"/>
  <c r="E228" i="10" s="1"/>
  <c r="D229" i="10" s="1"/>
  <c r="DL241" i="12" l="1"/>
  <c r="DK242" i="12" s="1"/>
  <c r="DR241" i="12"/>
  <c r="DS242" i="12" s="1"/>
  <c r="DW242" i="12"/>
  <c r="DV242" i="12" s="1"/>
  <c r="DU243" i="12" s="1"/>
  <c r="DB241" i="12"/>
  <c r="DA242" i="12" s="1"/>
  <c r="CN224" i="12"/>
  <c r="CO225" i="12" s="1"/>
  <c r="CS225" i="12"/>
  <c r="CR225" i="12" s="1"/>
  <c r="CQ226" i="12" s="1"/>
  <c r="CD236" i="12"/>
  <c r="CE237" i="12" s="1"/>
  <c r="CI237" i="12"/>
  <c r="CH237" i="12" s="1"/>
  <c r="CG238" i="12" s="1"/>
  <c r="BE257" i="12"/>
  <c r="AZ257" i="12" s="1"/>
  <c r="BA258" i="12" s="1"/>
  <c r="P209" i="12"/>
  <c r="O210" i="12" s="1"/>
  <c r="BT226" i="12"/>
  <c r="BU227" i="12" s="1"/>
  <c r="AJ243" i="12"/>
  <c r="AI244" i="12" s="1"/>
  <c r="BY227" i="12"/>
  <c r="BX227" i="12" s="1"/>
  <c r="BW228" i="12" s="1"/>
  <c r="BO276" i="12"/>
  <c r="BN276" i="12" s="1"/>
  <c r="BM277" i="12" s="1"/>
  <c r="BJ275" i="12"/>
  <c r="BK276" i="12" s="1"/>
  <c r="AT226" i="12"/>
  <c r="AS227" i="12" s="1"/>
  <c r="AA229" i="12"/>
  <c r="Z229" i="12" s="1"/>
  <c r="Y230" i="12" s="1"/>
  <c r="V228" i="12"/>
  <c r="W229" i="12" s="1"/>
  <c r="G224" i="12"/>
  <c r="B224" i="12" s="1"/>
  <c r="C225" i="12" s="1"/>
  <c r="B214" i="11"/>
  <c r="C215" i="11" s="1"/>
  <c r="Q220" i="11"/>
  <c r="L220" i="11" s="1"/>
  <c r="M221" i="11" s="1"/>
  <c r="F214" i="11"/>
  <c r="E215" i="11" s="1"/>
  <c r="AE236" i="10"/>
  <c r="AF237" i="10" s="1"/>
  <c r="AI236" i="10"/>
  <c r="AH237" i="10" s="1"/>
  <c r="B228" i="10"/>
  <c r="C229" i="10" s="1"/>
  <c r="F229" i="10"/>
  <c r="E229" i="10" s="1"/>
  <c r="D230" i="10" s="1"/>
  <c r="DM242" i="12" l="1"/>
  <c r="DH242" i="12" s="1"/>
  <c r="DI243" i="12" s="1"/>
  <c r="V229" i="12"/>
  <c r="W230" i="12" s="1"/>
  <c r="DR242" i="12"/>
  <c r="DS243" i="12" s="1"/>
  <c r="DW243" i="12"/>
  <c r="DV243" i="12" s="1"/>
  <c r="DU244" i="12" s="1"/>
  <c r="DC242" i="12"/>
  <c r="CX242" i="12" s="1"/>
  <c r="CY243" i="12" s="1"/>
  <c r="CS226" i="12"/>
  <c r="CR226" i="12" s="1"/>
  <c r="CQ227" i="12" s="1"/>
  <c r="CN225" i="12"/>
  <c r="CO226" i="12" s="1"/>
  <c r="CD237" i="12"/>
  <c r="CE238" i="12" s="1"/>
  <c r="CI238" i="12"/>
  <c r="BD257" i="12"/>
  <c r="BC258" i="12" s="1"/>
  <c r="Q210" i="12"/>
  <c r="L210" i="12" s="1"/>
  <c r="M211" i="12" s="1"/>
  <c r="BJ276" i="12"/>
  <c r="BK277" i="12" s="1"/>
  <c r="AK244" i="12"/>
  <c r="AF244" i="12" s="1"/>
  <c r="AG245" i="12" s="1"/>
  <c r="BT227" i="12"/>
  <c r="BU228" i="12" s="1"/>
  <c r="BY228" i="12"/>
  <c r="BX228" i="12" s="1"/>
  <c r="BW229" i="12" s="1"/>
  <c r="BO277" i="12"/>
  <c r="BN277" i="12" s="1"/>
  <c r="BM278" i="12" s="1"/>
  <c r="AU227" i="12"/>
  <c r="AP227" i="12" s="1"/>
  <c r="AQ228" i="12" s="1"/>
  <c r="AA230" i="12"/>
  <c r="Z230" i="12" s="1"/>
  <c r="Y231" i="12" s="1"/>
  <c r="F224" i="12"/>
  <c r="E225" i="12" s="1"/>
  <c r="G215" i="11"/>
  <c r="P220" i="11"/>
  <c r="O221" i="11" s="1"/>
  <c r="AJ237" i="10"/>
  <c r="AE237" i="10" s="1"/>
  <c r="AF238" i="10" s="1"/>
  <c r="B229" i="10"/>
  <c r="C230" i="10" s="1"/>
  <c r="F230" i="10"/>
  <c r="DL242" i="12" l="1"/>
  <c r="DK243" i="12" s="1"/>
  <c r="DR243" i="12"/>
  <c r="DS244" i="12" s="1"/>
  <c r="DW244" i="12"/>
  <c r="DV244" i="12" s="1"/>
  <c r="DU245" i="12" s="1"/>
  <c r="DB242" i="12"/>
  <c r="DA243" i="12" s="1"/>
  <c r="DC243" i="12" s="1"/>
  <c r="DB243" i="12" s="1"/>
  <c r="DA244" i="12" s="1"/>
  <c r="CN226" i="12"/>
  <c r="CO227" i="12" s="1"/>
  <c r="CS227" i="12"/>
  <c r="CR227" i="12" s="1"/>
  <c r="CQ228" i="12" s="1"/>
  <c r="CD238" i="12"/>
  <c r="CE239" i="12" s="1"/>
  <c r="CH238" i="12"/>
  <c r="CG239" i="12" s="1"/>
  <c r="BE258" i="12"/>
  <c r="AZ258" i="12" s="1"/>
  <c r="BA259" i="12" s="1"/>
  <c r="P210" i="12"/>
  <c r="O211" i="12" s="1"/>
  <c r="AJ244" i="12"/>
  <c r="AI245" i="12" s="1"/>
  <c r="AK245" i="12" s="1"/>
  <c r="AJ245" i="12" s="1"/>
  <c r="AI246" i="12" s="1"/>
  <c r="BT228" i="12"/>
  <c r="BU229" i="12" s="1"/>
  <c r="BY229" i="12"/>
  <c r="BX229" i="12" s="1"/>
  <c r="BW230" i="12" s="1"/>
  <c r="BO278" i="12"/>
  <c r="BN278" i="12" s="1"/>
  <c r="BM279" i="12" s="1"/>
  <c r="BJ277" i="12"/>
  <c r="BK278" i="12" s="1"/>
  <c r="AT227" i="12"/>
  <c r="AS228" i="12" s="1"/>
  <c r="AA231" i="12"/>
  <c r="Z231" i="12" s="1"/>
  <c r="Y232" i="12" s="1"/>
  <c r="V230" i="12"/>
  <c r="W231" i="12" s="1"/>
  <c r="G225" i="12"/>
  <c r="B225" i="12" s="1"/>
  <c r="C226" i="12" s="1"/>
  <c r="B215" i="11"/>
  <c r="C216" i="11" s="1"/>
  <c r="Q221" i="11"/>
  <c r="L221" i="11" s="1"/>
  <c r="M222" i="11" s="1"/>
  <c r="F215" i="11"/>
  <c r="E216" i="11" s="1"/>
  <c r="AI237" i="10"/>
  <c r="AH238" i="10" s="1"/>
  <c r="AJ238" i="10" s="1"/>
  <c r="AI238" i="10" s="1"/>
  <c r="AH239" i="10" s="1"/>
  <c r="B230" i="10"/>
  <c r="C231" i="10" s="1"/>
  <c r="E230" i="10"/>
  <c r="D231" i="10" s="1"/>
  <c r="F231" i="10" s="1"/>
  <c r="DM243" i="12" l="1"/>
  <c r="DH243" i="12" s="1"/>
  <c r="DI244" i="12" s="1"/>
  <c r="DR244" i="12"/>
  <c r="DS245" i="12" s="1"/>
  <c r="DW245" i="12"/>
  <c r="DV245" i="12" s="1"/>
  <c r="DU246" i="12" s="1"/>
  <c r="CX243" i="12"/>
  <c r="CY244" i="12" s="1"/>
  <c r="DC244" i="12"/>
  <c r="DB244" i="12" s="1"/>
  <c r="DA245" i="12" s="1"/>
  <c r="CN227" i="12"/>
  <c r="CO228" i="12" s="1"/>
  <c r="CS228" i="12"/>
  <c r="CI239" i="12"/>
  <c r="CD239" i="12" s="1"/>
  <c r="CE240" i="12" s="1"/>
  <c r="BD258" i="12"/>
  <c r="BC259" i="12" s="1"/>
  <c r="Q211" i="12"/>
  <c r="L211" i="12" s="1"/>
  <c r="M212" i="12" s="1"/>
  <c r="V231" i="12"/>
  <c r="W232" i="12" s="1"/>
  <c r="BJ278" i="12"/>
  <c r="BK279" i="12" s="1"/>
  <c r="AK246" i="12"/>
  <c r="AJ246" i="12" s="1"/>
  <c r="AI247" i="12" s="1"/>
  <c r="AF245" i="12"/>
  <c r="AG246" i="12" s="1"/>
  <c r="BY230" i="12"/>
  <c r="BX230" i="12" s="1"/>
  <c r="BW231" i="12" s="1"/>
  <c r="BT229" i="12"/>
  <c r="BU230" i="12" s="1"/>
  <c r="BO279" i="12"/>
  <c r="BN279" i="12" s="1"/>
  <c r="BM280" i="12" s="1"/>
  <c r="AU228" i="12"/>
  <c r="AP228" i="12" s="1"/>
  <c r="AQ229" i="12" s="1"/>
  <c r="AA232" i="12"/>
  <c r="Z232" i="12" s="1"/>
  <c r="Y233" i="12" s="1"/>
  <c r="F225" i="12"/>
  <c r="E226" i="12" s="1"/>
  <c r="G226" i="12" s="1"/>
  <c r="B226" i="12" s="1"/>
  <c r="C227" i="12" s="1"/>
  <c r="G216" i="11"/>
  <c r="P221" i="11"/>
  <c r="O222" i="11" s="1"/>
  <c r="AJ239" i="10"/>
  <c r="AI239" i="10" s="1"/>
  <c r="AH240" i="10" s="1"/>
  <c r="AE238" i="10"/>
  <c r="AF239" i="10" s="1"/>
  <c r="B231" i="10"/>
  <c r="C232" i="10" s="1"/>
  <c r="E231" i="10"/>
  <c r="D232" i="10" s="1"/>
  <c r="DL243" i="12" l="1"/>
  <c r="DK244" i="12" s="1"/>
  <c r="CN228" i="12"/>
  <c r="CO229" i="12" s="1"/>
  <c r="DR245" i="12"/>
  <c r="DS246" i="12" s="1"/>
  <c r="DW246" i="12"/>
  <c r="DV246" i="12" s="1"/>
  <c r="DU247" i="12" s="1"/>
  <c r="DC245" i="12"/>
  <c r="DB245" i="12" s="1"/>
  <c r="DA246" i="12" s="1"/>
  <c r="CX244" i="12"/>
  <c r="CY245" i="12" s="1"/>
  <c r="AF246" i="12"/>
  <c r="AG247" i="12" s="1"/>
  <c r="CR228" i="12"/>
  <c r="CQ229" i="12" s="1"/>
  <c r="CH239" i="12"/>
  <c r="CG240" i="12" s="1"/>
  <c r="CI240" i="12" s="1"/>
  <c r="CH240" i="12" s="1"/>
  <c r="CG241" i="12" s="1"/>
  <c r="BE259" i="12"/>
  <c r="AZ259" i="12" s="1"/>
  <c r="BA260" i="12" s="1"/>
  <c r="P211" i="12"/>
  <c r="O212" i="12" s="1"/>
  <c r="AK247" i="12"/>
  <c r="BT230" i="12"/>
  <c r="BU231" i="12" s="1"/>
  <c r="BY231" i="12"/>
  <c r="BX231" i="12" s="1"/>
  <c r="BW232" i="12" s="1"/>
  <c r="BJ279" i="12"/>
  <c r="BK280" i="12" s="1"/>
  <c r="BO280" i="12"/>
  <c r="AT228" i="12"/>
  <c r="AS229" i="12" s="1"/>
  <c r="AA233" i="12"/>
  <c r="Z233" i="12" s="1"/>
  <c r="Y234" i="12" s="1"/>
  <c r="V232" i="12"/>
  <c r="W233" i="12" s="1"/>
  <c r="F226" i="12"/>
  <c r="E227" i="12" s="1"/>
  <c r="B216" i="11"/>
  <c r="C217" i="11" s="1"/>
  <c r="Q222" i="11"/>
  <c r="L222" i="11" s="1"/>
  <c r="M223" i="11" s="1"/>
  <c r="F216" i="11"/>
  <c r="E217" i="11" s="1"/>
  <c r="AE239" i="10"/>
  <c r="AF240" i="10" s="1"/>
  <c r="AJ240" i="10"/>
  <c r="AI240" i="10" s="1"/>
  <c r="AH241" i="10" s="1"/>
  <c r="F232" i="10"/>
  <c r="B232" i="10" s="1"/>
  <c r="C233" i="10" s="1"/>
  <c r="DM244" i="12" l="1"/>
  <c r="DH244" i="12" s="1"/>
  <c r="DI245" i="12" s="1"/>
  <c r="V233" i="12"/>
  <c r="W234" i="12" s="1"/>
  <c r="DW247" i="12"/>
  <c r="DV247" i="12" s="1"/>
  <c r="DU248" i="12" s="1"/>
  <c r="DR246" i="12"/>
  <c r="DS247" i="12" s="1"/>
  <c r="DC246" i="12"/>
  <c r="DB246" i="12" s="1"/>
  <c r="DA247" i="12" s="1"/>
  <c r="CX245" i="12"/>
  <c r="CY246" i="12" s="1"/>
  <c r="AF247" i="12"/>
  <c r="AG248" i="12" s="1"/>
  <c r="CS229" i="12"/>
  <c r="CN229" i="12" s="1"/>
  <c r="CO230" i="12" s="1"/>
  <c r="CI241" i="12"/>
  <c r="CH241" i="12" s="1"/>
  <c r="CG242" i="12" s="1"/>
  <c r="CD240" i="12"/>
  <c r="CE241" i="12" s="1"/>
  <c r="BD259" i="12"/>
  <c r="BC260" i="12" s="1"/>
  <c r="Q212" i="12"/>
  <c r="L212" i="12" s="1"/>
  <c r="M213" i="12" s="1"/>
  <c r="AJ247" i="12"/>
  <c r="AI248" i="12" s="1"/>
  <c r="BT231" i="12"/>
  <c r="BU232" i="12" s="1"/>
  <c r="BY232" i="12"/>
  <c r="BX232" i="12" s="1"/>
  <c r="BW233" i="12" s="1"/>
  <c r="BJ280" i="12"/>
  <c r="BK281" i="12" s="1"/>
  <c r="BN280" i="12"/>
  <c r="BM281" i="12" s="1"/>
  <c r="AU229" i="12"/>
  <c r="AP229" i="12" s="1"/>
  <c r="AQ230" i="12" s="1"/>
  <c r="AA234" i="12"/>
  <c r="Z234" i="12" s="1"/>
  <c r="Y235" i="12" s="1"/>
  <c r="G227" i="12"/>
  <c r="B227" i="12" s="1"/>
  <c r="C228" i="12" s="1"/>
  <c r="G217" i="11"/>
  <c r="P222" i="11"/>
  <c r="O223" i="11" s="1"/>
  <c r="AJ241" i="10"/>
  <c r="AI241" i="10" s="1"/>
  <c r="AH242" i="10" s="1"/>
  <c r="AE240" i="10"/>
  <c r="AF241" i="10" s="1"/>
  <c r="E232" i="10"/>
  <c r="D233" i="10" s="1"/>
  <c r="F233" i="10" s="1"/>
  <c r="E233" i="10" s="1"/>
  <c r="D234" i="10" s="1"/>
  <c r="DL244" i="12" l="1"/>
  <c r="DK245" i="12" s="1"/>
  <c r="CX246" i="12"/>
  <c r="CY247" i="12" s="1"/>
  <c r="DR247" i="12"/>
  <c r="DS248" i="12" s="1"/>
  <c r="DW248" i="12"/>
  <c r="DV248" i="12" s="1"/>
  <c r="DU249" i="12" s="1"/>
  <c r="DC247" i="12"/>
  <c r="CX247" i="12" s="1"/>
  <c r="CY248" i="12" s="1"/>
  <c r="CR229" i="12"/>
  <c r="CQ230" i="12" s="1"/>
  <c r="CD241" i="12"/>
  <c r="CE242" i="12" s="1"/>
  <c r="CI242" i="12"/>
  <c r="BE260" i="12"/>
  <c r="AZ260" i="12" s="1"/>
  <c r="BA261" i="12" s="1"/>
  <c r="P212" i="12"/>
  <c r="O213" i="12" s="1"/>
  <c r="AK248" i="12"/>
  <c r="AF248" i="12" s="1"/>
  <c r="AG249" i="12" s="1"/>
  <c r="BT232" i="12"/>
  <c r="BU233" i="12" s="1"/>
  <c r="BY233" i="12"/>
  <c r="BX233" i="12" s="1"/>
  <c r="BW234" i="12" s="1"/>
  <c r="BO281" i="12"/>
  <c r="BJ281" i="12" s="1"/>
  <c r="BK282" i="12" s="1"/>
  <c r="AT229" i="12"/>
  <c r="AS230" i="12" s="1"/>
  <c r="AA235" i="12"/>
  <c r="Z235" i="12" s="1"/>
  <c r="Y236" i="12" s="1"/>
  <c r="V234" i="12"/>
  <c r="W235" i="12" s="1"/>
  <c r="F227" i="12"/>
  <c r="E228" i="12" s="1"/>
  <c r="G228" i="12" s="1"/>
  <c r="B228" i="12" s="1"/>
  <c r="C229" i="12" s="1"/>
  <c r="B217" i="11"/>
  <c r="C218" i="11" s="1"/>
  <c r="Q223" i="11"/>
  <c r="L223" i="11" s="1"/>
  <c r="M224" i="11" s="1"/>
  <c r="F217" i="11"/>
  <c r="E218" i="11" s="1"/>
  <c r="AE241" i="10"/>
  <c r="AF242" i="10" s="1"/>
  <c r="AJ242" i="10"/>
  <c r="AI242" i="10" s="1"/>
  <c r="AH243" i="10" s="1"/>
  <c r="F234" i="10"/>
  <c r="E234" i="10" s="1"/>
  <c r="D235" i="10" s="1"/>
  <c r="B233" i="10"/>
  <c r="C234" i="10" s="1"/>
  <c r="DM245" i="12" l="1"/>
  <c r="DH245" i="12" s="1"/>
  <c r="DI246" i="12" s="1"/>
  <c r="DL245" i="12"/>
  <c r="DK246" i="12" s="1"/>
  <c r="DW249" i="12"/>
  <c r="DV249" i="12" s="1"/>
  <c r="DU250" i="12" s="1"/>
  <c r="DR248" i="12"/>
  <c r="DS249" i="12" s="1"/>
  <c r="DB247" i="12"/>
  <c r="DA248" i="12" s="1"/>
  <c r="CS230" i="12"/>
  <c r="CN230" i="12" s="1"/>
  <c r="CO231" i="12" s="1"/>
  <c r="CD242" i="12"/>
  <c r="CE243" i="12" s="1"/>
  <c r="CH242" i="12"/>
  <c r="CG243" i="12" s="1"/>
  <c r="BD260" i="12"/>
  <c r="BC261" i="12" s="1"/>
  <c r="Q213" i="12"/>
  <c r="L213" i="12" s="1"/>
  <c r="M214" i="12" s="1"/>
  <c r="V235" i="12"/>
  <c r="W236" i="12" s="1"/>
  <c r="AJ248" i="12"/>
  <c r="AI249" i="12" s="1"/>
  <c r="AK249" i="12" s="1"/>
  <c r="AJ249" i="12" s="1"/>
  <c r="AI250" i="12" s="1"/>
  <c r="BT233" i="12"/>
  <c r="BU234" i="12" s="1"/>
  <c r="BY234" i="12"/>
  <c r="BX234" i="12" s="1"/>
  <c r="BW235" i="12" s="1"/>
  <c r="BN281" i="12"/>
  <c r="BM282" i="12" s="1"/>
  <c r="AU230" i="12"/>
  <c r="AP230" i="12" s="1"/>
  <c r="AQ231" i="12" s="1"/>
  <c r="AA236" i="12"/>
  <c r="Z236" i="12" s="1"/>
  <c r="Y237" i="12" s="1"/>
  <c r="F228" i="12"/>
  <c r="E229" i="12" s="1"/>
  <c r="G218" i="11"/>
  <c r="P223" i="11"/>
  <c r="O224" i="11" s="1"/>
  <c r="AJ243" i="10"/>
  <c r="AI243" i="10" s="1"/>
  <c r="AE242" i="10"/>
  <c r="AF243" i="10" s="1"/>
  <c r="B234" i="10"/>
  <c r="C235" i="10" s="1"/>
  <c r="F235" i="10"/>
  <c r="E235" i="10" s="1"/>
  <c r="D236" i="10" s="1"/>
  <c r="DR249" i="12" l="1"/>
  <c r="DS250" i="12" s="1"/>
  <c r="DM246" i="12"/>
  <c r="DL246" i="12" s="1"/>
  <c r="DK247" i="12" s="1"/>
  <c r="DW250" i="12"/>
  <c r="DC248" i="12"/>
  <c r="CX248" i="12" s="1"/>
  <c r="CY249" i="12" s="1"/>
  <c r="CR230" i="12"/>
  <c r="CQ231" i="12" s="1"/>
  <c r="CI243" i="12"/>
  <c r="CD243" i="12" s="1"/>
  <c r="CE244" i="12" s="1"/>
  <c r="BE261" i="12"/>
  <c r="AZ261" i="12" s="1"/>
  <c r="BA262" i="12" s="1"/>
  <c r="P213" i="12"/>
  <c r="O214" i="12" s="1"/>
  <c r="AF249" i="12"/>
  <c r="AG250" i="12" s="1"/>
  <c r="AK250" i="12"/>
  <c r="BT234" i="12"/>
  <c r="BU235" i="12" s="1"/>
  <c r="BY235" i="12"/>
  <c r="BX235" i="12" s="1"/>
  <c r="BW236" i="12" s="1"/>
  <c r="BO282" i="12"/>
  <c r="BJ282" i="12" s="1"/>
  <c r="BK283" i="12" s="1"/>
  <c r="AT230" i="12"/>
  <c r="AS231" i="12" s="1"/>
  <c r="AA237" i="12"/>
  <c r="Z237" i="12" s="1"/>
  <c r="Y238" i="12" s="1"/>
  <c r="V236" i="12"/>
  <c r="W237" i="12" s="1"/>
  <c r="G229" i="12"/>
  <c r="B229" i="12" s="1"/>
  <c r="C230" i="12" s="1"/>
  <c r="B218" i="11"/>
  <c r="C219" i="11" s="1"/>
  <c r="Q224" i="11"/>
  <c r="L224" i="11" s="1"/>
  <c r="M225" i="11" s="1"/>
  <c r="F218" i="11"/>
  <c r="E219" i="11" s="1"/>
  <c r="AE243" i="10"/>
  <c r="F236" i="10"/>
  <c r="E236" i="10" s="1"/>
  <c r="D237" i="10" s="1"/>
  <c r="B235" i="10"/>
  <c r="C236" i="10" s="1"/>
  <c r="DR250" i="12" l="1"/>
  <c r="DS251" i="12" s="1"/>
  <c r="DM247" i="12"/>
  <c r="DL247" i="12" s="1"/>
  <c r="DK248" i="12" s="1"/>
  <c r="DH246" i="12"/>
  <c r="DI247" i="12" s="1"/>
  <c r="DH247" i="12" s="1"/>
  <c r="DI248" i="12" s="1"/>
  <c r="DV250" i="12"/>
  <c r="DU251" i="12" s="1"/>
  <c r="DB248" i="12"/>
  <c r="DA249" i="12" s="1"/>
  <c r="CS231" i="12"/>
  <c r="CN231" i="12" s="1"/>
  <c r="CO232" i="12" s="1"/>
  <c r="CH243" i="12"/>
  <c r="CG244" i="12" s="1"/>
  <c r="BD261" i="12"/>
  <c r="BC262" i="12" s="1"/>
  <c r="Q214" i="12"/>
  <c r="L214" i="12" s="1"/>
  <c r="M215" i="12" s="1"/>
  <c r="V237" i="12"/>
  <c r="W238" i="12" s="1"/>
  <c r="AF250" i="12"/>
  <c r="AG251" i="12" s="1"/>
  <c r="AJ250" i="12"/>
  <c r="AI251" i="12" s="1"/>
  <c r="BT235" i="12"/>
  <c r="BU236" i="12" s="1"/>
  <c r="BY236" i="12"/>
  <c r="BX236" i="12" s="1"/>
  <c r="BW237" i="12" s="1"/>
  <c r="BN282" i="12"/>
  <c r="BM283" i="12" s="1"/>
  <c r="AU231" i="12"/>
  <c r="AP231" i="12" s="1"/>
  <c r="AQ232" i="12" s="1"/>
  <c r="AA238" i="12"/>
  <c r="Z238" i="12" s="1"/>
  <c r="Y239" i="12" s="1"/>
  <c r="F229" i="12"/>
  <c r="E230" i="12" s="1"/>
  <c r="P224" i="11"/>
  <c r="O225" i="11" s="1"/>
  <c r="Q225" i="11" s="1"/>
  <c r="P225" i="11" s="1"/>
  <c r="O226" i="11" s="1"/>
  <c r="G219" i="11"/>
  <c r="B236" i="10"/>
  <c r="C237" i="10" s="1"/>
  <c r="F237" i="10"/>
  <c r="E237" i="10" s="1"/>
  <c r="D238" i="10" s="1"/>
  <c r="DM248" i="12" l="1"/>
  <c r="DL248" i="12" s="1"/>
  <c r="DK249" i="12" s="1"/>
  <c r="DW251" i="12"/>
  <c r="DR251" i="12" s="1"/>
  <c r="DS252" i="12" s="1"/>
  <c r="DC249" i="12"/>
  <c r="CX249" i="12" s="1"/>
  <c r="CY250" i="12" s="1"/>
  <c r="CR231" i="12"/>
  <c r="CQ232" i="12" s="1"/>
  <c r="CI244" i="12"/>
  <c r="CD244" i="12" s="1"/>
  <c r="CE245" i="12" s="1"/>
  <c r="BE262" i="12"/>
  <c r="AZ262" i="12" s="1"/>
  <c r="BA263" i="12" s="1"/>
  <c r="P214" i="12"/>
  <c r="O215" i="12" s="1"/>
  <c r="AK251" i="12"/>
  <c r="AF251" i="12" s="1"/>
  <c r="AG252" i="12" s="1"/>
  <c r="BY237" i="12"/>
  <c r="BX237" i="12" s="1"/>
  <c r="BW238" i="12" s="1"/>
  <c r="BT236" i="12"/>
  <c r="BU237" i="12" s="1"/>
  <c r="BO283" i="12"/>
  <c r="BJ283" i="12" s="1"/>
  <c r="BK284" i="12" s="1"/>
  <c r="AT231" i="12"/>
  <c r="AS232" i="12" s="1"/>
  <c r="AA239" i="12"/>
  <c r="Z239" i="12" s="1"/>
  <c r="Y240" i="12" s="1"/>
  <c r="V238" i="12"/>
  <c r="W239" i="12" s="1"/>
  <c r="V239" i="12" s="1"/>
  <c r="W240" i="12" s="1"/>
  <c r="G230" i="12"/>
  <c r="B230" i="12" s="1"/>
  <c r="C231" i="12" s="1"/>
  <c r="B219" i="11"/>
  <c r="C220" i="11" s="1"/>
  <c r="Q226" i="11"/>
  <c r="P226" i="11" s="1"/>
  <c r="O227" i="11" s="1"/>
  <c r="L225" i="11"/>
  <c r="M226" i="11" s="1"/>
  <c r="F219" i="11"/>
  <c r="E220" i="11" s="1"/>
  <c r="B237" i="10"/>
  <c r="C238" i="10" s="1"/>
  <c r="F238" i="10"/>
  <c r="E238" i="10" s="1"/>
  <c r="D239" i="10" s="1"/>
  <c r="DM249" i="12" l="1"/>
  <c r="DL249" i="12" s="1"/>
  <c r="DK250" i="12" s="1"/>
  <c r="DH248" i="12"/>
  <c r="DI249" i="12" s="1"/>
  <c r="DH249" i="12" s="1"/>
  <c r="DI250" i="12" s="1"/>
  <c r="DV251" i="12"/>
  <c r="DU252" i="12" s="1"/>
  <c r="DB249" i="12"/>
  <c r="DA250" i="12" s="1"/>
  <c r="CS232" i="12"/>
  <c r="CN232" i="12" s="1"/>
  <c r="CO233" i="12" s="1"/>
  <c r="CH244" i="12"/>
  <c r="CG245" i="12" s="1"/>
  <c r="BD262" i="12"/>
  <c r="BC263" i="12" s="1"/>
  <c r="Q215" i="12"/>
  <c r="L215" i="12" s="1"/>
  <c r="M216" i="12" s="1"/>
  <c r="AJ251" i="12"/>
  <c r="AI252" i="12" s="1"/>
  <c r="BT237" i="12"/>
  <c r="BU238" i="12" s="1"/>
  <c r="BY238" i="12"/>
  <c r="BX238" i="12" s="1"/>
  <c r="BW239" i="12" s="1"/>
  <c r="BN283" i="12"/>
  <c r="BM284" i="12" s="1"/>
  <c r="AU232" i="12"/>
  <c r="AP232" i="12" s="1"/>
  <c r="AQ233" i="12" s="1"/>
  <c r="AA240" i="12"/>
  <c r="V240" i="12" s="1"/>
  <c r="W241" i="12" s="1"/>
  <c r="F230" i="12"/>
  <c r="E231" i="12" s="1"/>
  <c r="L226" i="11"/>
  <c r="M227" i="11" s="1"/>
  <c r="G220" i="11"/>
  <c r="Q227" i="11"/>
  <c r="P227" i="11" s="1"/>
  <c r="O228" i="11" s="1"/>
  <c r="F239" i="10"/>
  <c r="E239" i="10" s="1"/>
  <c r="D240" i="10" s="1"/>
  <c r="B238" i="10"/>
  <c r="C239" i="10" s="1"/>
  <c r="DM250" i="12" l="1"/>
  <c r="DL250" i="12" s="1"/>
  <c r="DK251" i="12" s="1"/>
  <c r="DW252" i="12"/>
  <c r="DR252" i="12" s="1"/>
  <c r="DS253" i="12" s="1"/>
  <c r="DC250" i="12"/>
  <c r="CX250" i="12" s="1"/>
  <c r="CY251" i="12" s="1"/>
  <c r="CR232" i="12"/>
  <c r="CQ233" i="12" s="1"/>
  <c r="CS233" i="12" s="1"/>
  <c r="CI245" i="12"/>
  <c r="CD245" i="12" s="1"/>
  <c r="CE246" i="12" s="1"/>
  <c r="BE263" i="12"/>
  <c r="AZ263" i="12" s="1"/>
  <c r="BA264" i="12" s="1"/>
  <c r="P215" i="12"/>
  <c r="O216" i="12" s="1"/>
  <c r="AK252" i="12"/>
  <c r="AF252" i="12" s="1"/>
  <c r="AG253" i="12" s="1"/>
  <c r="BY239" i="12"/>
  <c r="BX239" i="12" s="1"/>
  <c r="BW240" i="12" s="1"/>
  <c r="BT238" i="12"/>
  <c r="BU239" i="12" s="1"/>
  <c r="BO284" i="12"/>
  <c r="BJ284" i="12" s="1"/>
  <c r="BK285" i="12" s="1"/>
  <c r="AT232" i="12"/>
  <c r="AS233" i="12" s="1"/>
  <c r="Z240" i="12"/>
  <c r="Y241" i="12" s="1"/>
  <c r="G231" i="12"/>
  <c r="B231" i="12" s="1"/>
  <c r="C232" i="12" s="1"/>
  <c r="L227" i="11"/>
  <c r="M228" i="11" s="1"/>
  <c r="B220" i="11"/>
  <c r="C221" i="11" s="1"/>
  <c r="Q228" i="11"/>
  <c r="P228" i="11" s="1"/>
  <c r="O229" i="11" s="1"/>
  <c r="F220" i="11"/>
  <c r="E221" i="11" s="1"/>
  <c r="B239" i="10"/>
  <c r="C240" i="10" s="1"/>
  <c r="F240" i="10"/>
  <c r="DM251" i="12" l="1"/>
  <c r="DL251" i="12" s="1"/>
  <c r="DK252" i="12" s="1"/>
  <c r="DH250" i="12"/>
  <c r="DI251" i="12" s="1"/>
  <c r="DH251" i="12" s="1"/>
  <c r="DI252" i="12" s="1"/>
  <c r="DV252" i="12"/>
  <c r="DU253" i="12" s="1"/>
  <c r="DB250" i="12"/>
  <c r="DA251" i="12" s="1"/>
  <c r="CR233" i="12"/>
  <c r="CQ234" i="12" s="1"/>
  <c r="CS234" i="12" s="1"/>
  <c r="CR234" i="12" s="1"/>
  <c r="CQ235" i="12" s="1"/>
  <c r="CN233" i="12"/>
  <c r="CO234" i="12" s="1"/>
  <c r="CH245" i="12"/>
  <c r="CG246" i="12" s="1"/>
  <c r="BD263" i="12"/>
  <c r="BC264" i="12" s="1"/>
  <c r="Q216" i="12"/>
  <c r="L216" i="12" s="1"/>
  <c r="M217" i="12" s="1"/>
  <c r="AJ252" i="12"/>
  <c r="AI253" i="12" s="1"/>
  <c r="BT239" i="12"/>
  <c r="BU240" i="12" s="1"/>
  <c r="BY240" i="12"/>
  <c r="BX240" i="12" s="1"/>
  <c r="BW241" i="12" s="1"/>
  <c r="BN284" i="12"/>
  <c r="BM285" i="12" s="1"/>
  <c r="AU233" i="12"/>
  <c r="AP233" i="12" s="1"/>
  <c r="AQ234" i="12" s="1"/>
  <c r="AA241" i="12"/>
  <c r="V241" i="12" s="1"/>
  <c r="W242" i="12" s="1"/>
  <c r="F231" i="12"/>
  <c r="E232" i="12" s="1"/>
  <c r="Q229" i="11"/>
  <c r="P229" i="11" s="1"/>
  <c r="O230" i="11" s="1"/>
  <c r="L228" i="11"/>
  <c r="M229" i="11" s="1"/>
  <c r="G221" i="11"/>
  <c r="B240" i="10"/>
  <c r="C241" i="10" s="1"/>
  <c r="E240" i="10"/>
  <c r="D241" i="10" s="1"/>
  <c r="DM252" i="12" l="1"/>
  <c r="DL252" i="12" s="1"/>
  <c r="DK253" i="12" s="1"/>
  <c r="DW253" i="12"/>
  <c r="DR253" i="12" s="1"/>
  <c r="DS254" i="12" s="1"/>
  <c r="DC251" i="12"/>
  <c r="CX251" i="12" s="1"/>
  <c r="CY252" i="12" s="1"/>
  <c r="CS235" i="12"/>
  <c r="CR235" i="12" s="1"/>
  <c r="CQ236" i="12" s="1"/>
  <c r="CN234" i="12"/>
  <c r="CO235" i="12" s="1"/>
  <c r="CI246" i="12"/>
  <c r="CD246" i="12" s="1"/>
  <c r="CE247" i="12" s="1"/>
  <c r="BE264" i="12"/>
  <c r="AZ264" i="12" s="1"/>
  <c r="BA265" i="12" s="1"/>
  <c r="P216" i="12"/>
  <c r="O217" i="12" s="1"/>
  <c r="AK253" i="12"/>
  <c r="AF253" i="12" s="1"/>
  <c r="AG254" i="12" s="1"/>
  <c r="BT240" i="12"/>
  <c r="BU241" i="12" s="1"/>
  <c r="BY241" i="12"/>
  <c r="BX241" i="12" s="1"/>
  <c r="BW242" i="12" s="1"/>
  <c r="BO285" i="12"/>
  <c r="BJ285" i="12" s="1"/>
  <c r="BK286" i="12" s="1"/>
  <c r="AT233" i="12"/>
  <c r="AS234" i="12" s="1"/>
  <c r="Z241" i="12"/>
  <c r="Y242" i="12" s="1"/>
  <c r="G232" i="12"/>
  <c r="B232" i="12" s="1"/>
  <c r="C233" i="12" s="1"/>
  <c r="L229" i="11"/>
  <c r="M230" i="11" s="1"/>
  <c r="B221" i="11"/>
  <c r="C222" i="11" s="1"/>
  <c r="Q230" i="11"/>
  <c r="F221" i="11"/>
  <c r="E222" i="11" s="1"/>
  <c r="F241" i="10"/>
  <c r="B241" i="10" s="1"/>
  <c r="C242" i="10" s="1"/>
  <c r="DM253" i="12" l="1"/>
  <c r="DL253" i="12" s="1"/>
  <c r="DK254" i="12" s="1"/>
  <c r="DH252" i="12"/>
  <c r="DI253" i="12" s="1"/>
  <c r="DV253" i="12"/>
  <c r="DU254" i="12" s="1"/>
  <c r="DB251" i="12"/>
  <c r="DA252" i="12" s="1"/>
  <c r="CN235" i="12"/>
  <c r="CO236" i="12" s="1"/>
  <c r="CS236" i="12"/>
  <c r="CR236" i="12" s="1"/>
  <c r="CQ237" i="12" s="1"/>
  <c r="CH246" i="12"/>
  <c r="CG247" i="12" s="1"/>
  <c r="BD264" i="12"/>
  <c r="BC265" i="12" s="1"/>
  <c r="Q217" i="12"/>
  <c r="L217" i="12" s="1"/>
  <c r="M218" i="12" s="1"/>
  <c r="AJ253" i="12"/>
  <c r="AI254" i="12" s="1"/>
  <c r="BY242" i="12"/>
  <c r="BX242" i="12" s="1"/>
  <c r="BW243" i="12" s="1"/>
  <c r="BT241" i="12"/>
  <c r="BU242" i="12" s="1"/>
  <c r="BN285" i="12"/>
  <c r="BM286" i="12" s="1"/>
  <c r="AU234" i="12"/>
  <c r="AP234" i="12" s="1"/>
  <c r="AQ235" i="12" s="1"/>
  <c r="AA242" i="12"/>
  <c r="V242" i="12" s="1"/>
  <c r="W243" i="12" s="1"/>
  <c r="F232" i="12"/>
  <c r="E233" i="12" s="1"/>
  <c r="L230" i="11"/>
  <c r="M231" i="11" s="1"/>
  <c r="P230" i="11"/>
  <c r="O231" i="11" s="1"/>
  <c r="Q231" i="11" s="1"/>
  <c r="G222" i="11"/>
  <c r="E241" i="10"/>
  <c r="D242" i="10" s="1"/>
  <c r="F242" i="10" s="1"/>
  <c r="E242" i="10" s="1"/>
  <c r="D243" i="10" s="1"/>
  <c r="F243" i="10" s="1"/>
  <c r="E243" i="10" s="1"/>
  <c r="DM254" i="12" l="1"/>
  <c r="DL254" i="12"/>
  <c r="DK255" i="12" s="1"/>
  <c r="DH253" i="12"/>
  <c r="DI254" i="12" s="1"/>
  <c r="DH254" i="12" s="1"/>
  <c r="DI255" i="12" s="1"/>
  <c r="DW254" i="12"/>
  <c r="DR254" i="12" s="1"/>
  <c r="DS255" i="12" s="1"/>
  <c r="DC252" i="12"/>
  <c r="CX252" i="12" s="1"/>
  <c r="CY253" i="12" s="1"/>
  <c r="CN236" i="12"/>
  <c r="CO237" i="12" s="1"/>
  <c r="CS237" i="12"/>
  <c r="CI247" i="12"/>
  <c r="CD247" i="12" s="1"/>
  <c r="CE248" i="12" s="1"/>
  <c r="BE265" i="12"/>
  <c r="AZ265" i="12" s="1"/>
  <c r="BA266" i="12" s="1"/>
  <c r="P217" i="12"/>
  <c r="O218" i="12" s="1"/>
  <c r="AK254" i="12"/>
  <c r="AF254" i="12" s="1"/>
  <c r="AG255" i="12" s="1"/>
  <c r="BT242" i="12"/>
  <c r="BU243" i="12" s="1"/>
  <c r="BY243" i="12"/>
  <c r="BX243" i="12" s="1"/>
  <c r="BW244" i="12" s="1"/>
  <c r="BO286" i="12"/>
  <c r="BJ286" i="12" s="1"/>
  <c r="BK287" i="12" s="1"/>
  <c r="AT234" i="12"/>
  <c r="AS235" i="12" s="1"/>
  <c r="Z242" i="12"/>
  <c r="Y243" i="12" s="1"/>
  <c r="G233" i="12"/>
  <c r="B233" i="12" s="1"/>
  <c r="C234" i="12" s="1"/>
  <c r="L231" i="11"/>
  <c r="M232" i="11" s="1"/>
  <c r="B222" i="11"/>
  <c r="C223" i="11" s="1"/>
  <c r="P231" i="11"/>
  <c r="O232" i="11" s="1"/>
  <c r="F222" i="11"/>
  <c r="E223" i="11" s="1"/>
  <c r="B242" i="10"/>
  <c r="C243" i="10" s="1"/>
  <c r="B243" i="10" s="1"/>
  <c r="DM255" i="12" l="1"/>
  <c r="DL255" i="12" s="1"/>
  <c r="DK256" i="12" s="1"/>
  <c r="DH255" i="12"/>
  <c r="DI256" i="12" s="1"/>
  <c r="DV254" i="12"/>
  <c r="DU255" i="12" s="1"/>
  <c r="DB252" i="12"/>
  <c r="DA253" i="12" s="1"/>
  <c r="CN237" i="12"/>
  <c r="CO238" i="12" s="1"/>
  <c r="CR237" i="12"/>
  <c r="CQ238" i="12" s="1"/>
  <c r="CS238" i="12" s="1"/>
  <c r="CH247" i="12"/>
  <c r="CG248" i="12" s="1"/>
  <c r="BD265" i="12"/>
  <c r="BC266" i="12" s="1"/>
  <c r="Q218" i="12"/>
  <c r="L218" i="12" s="1"/>
  <c r="M219" i="12" s="1"/>
  <c r="AJ254" i="12"/>
  <c r="AI255" i="12" s="1"/>
  <c r="BY244" i="12"/>
  <c r="BX244" i="12" s="1"/>
  <c r="BW245" i="12" s="1"/>
  <c r="BT243" i="12"/>
  <c r="BU244" i="12" s="1"/>
  <c r="BN286" i="12"/>
  <c r="BM287" i="12" s="1"/>
  <c r="AU235" i="12"/>
  <c r="AP235" i="12" s="1"/>
  <c r="AQ236" i="12" s="1"/>
  <c r="AA243" i="12"/>
  <c r="V243" i="12" s="1"/>
  <c r="W244" i="12" s="1"/>
  <c r="F233" i="12"/>
  <c r="E234" i="12" s="1"/>
  <c r="G223" i="11"/>
  <c r="Q232" i="11"/>
  <c r="L232" i="11" s="1"/>
  <c r="M233" i="11" s="1"/>
  <c r="DM256" i="12" l="1"/>
  <c r="DL256" i="12" s="1"/>
  <c r="DK257" i="12" s="1"/>
  <c r="DH256" i="12"/>
  <c r="DI257" i="12" s="1"/>
  <c r="DW255" i="12"/>
  <c r="DR255" i="12" s="1"/>
  <c r="DS256" i="12" s="1"/>
  <c r="DC253" i="12"/>
  <c r="CX253" i="12" s="1"/>
  <c r="CY254" i="12" s="1"/>
  <c r="CN238" i="12"/>
  <c r="CO239" i="12" s="1"/>
  <c r="CR238" i="12"/>
  <c r="CQ239" i="12" s="1"/>
  <c r="CI248" i="12"/>
  <c r="CD248" i="12" s="1"/>
  <c r="CE249" i="12" s="1"/>
  <c r="BE266" i="12"/>
  <c r="AZ266" i="12" s="1"/>
  <c r="BA267" i="12" s="1"/>
  <c r="P218" i="12"/>
  <c r="O219" i="12" s="1"/>
  <c r="AK255" i="12"/>
  <c r="AF255" i="12" s="1"/>
  <c r="AG256" i="12" s="1"/>
  <c r="BT244" i="12"/>
  <c r="BU245" i="12" s="1"/>
  <c r="BY245" i="12"/>
  <c r="BX245" i="12" s="1"/>
  <c r="BW246" i="12" s="1"/>
  <c r="BO287" i="12"/>
  <c r="BJ287" i="12" s="1"/>
  <c r="BK288" i="12" s="1"/>
  <c r="AT235" i="12"/>
  <c r="AS236" i="12" s="1"/>
  <c r="Z243" i="12"/>
  <c r="Y244" i="12" s="1"/>
  <c r="G234" i="12"/>
  <c r="B234" i="12" s="1"/>
  <c r="C235" i="12" s="1"/>
  <c r="B223" i="11"/>
  <c r="C224" i="11" s="1"/>
  <c r="P232" i="11"/>
  <c r="O233" i="11" s="1"/>
  <c r="F223" i="11"/>
  <c r="E224" i="11" s="1"/>
  <c r="DM257" i="12" l="1"/>
  <c r="DL257" i="12" s="1"/>
  <c r="DK258" i="12" s="1"/>
  <c r="DH257" i="12"/>
  <c r="DI258" i="12" s="1"/>
  <c r="DV255" i="12"/>
  <c r="DU256" i="12" s="1"/>
  <c r="DB253" i="12"/>
  <c r="DA254" i="12" s="1"/>
  <c r="CS239" i="12"/>
  <c r="CN239" i="12" s="1"/>
  <c r="CO240" i="12" s="1"/>
  <c r="CH248" i="12"/>
  <c r="CG249" i="12" s="1"/>
  <c r="BD266" i="12"/>
  <c r="BC267" i="12" s="1"/>
  <c r="Q219" i="12"/>
  <c r="L219" i="12" s="1"/>
  <c r="M220" i="12" s="1"/>
  <c r="AJ255" i="12"/>
  <c r="AI256" i="12" s="1"/>
  <c r="BY246" i="12"/>
  <c r="BX246" i="12" s="1"/>
  <c r="BW247" i="12" s="1"/>
  <c r="BT245" i="12"/>
  <c r="BU246" i="12" s="1"/>
  <c r="BN287" i="12"/>
  <c r="BM288" i="12" s="1"/>
  <c r="AU236" i="12"/>
  <c r="AP236" i="12" s="1"/>
  <c r="AQ237" i="12" s="1"/>
  <c r="AA244" i="12"/>
  <c r="V244" i="12" s="1"/>
  <c r="W245" i="12" s="1"/>
  <c r="F234" i="12"/>
  <c r="E235" i="12" s="1"/>
  <c r="G224" i="11"/>
  <c r="Q233" i="11"/>
  <c r="L233" i="11" s="1"/>
  <c r="M234" i="11" s="1"/>
  <c r="DM258" i="12" l="1"/>
  <c r="DL258" i="12"/>
  <c r="DK259" i="12" s="1"/>
  <c r="DH258" i="12"/>
  <c r="DI259" i="12" s="1"/>
  <c r="DW256" i="12"/>
  <c r="DR256" i="12" s="1"/>
  <c r="DS257" i="12" s="1"/>
  <c r="DC254" i="12"/>
  <c r="CX254" i="12" s="1"/>
  <c r="CY255" i="12" s="1"/>
  <c r="CR239" i="12"/>
  <c r="CQ240" i="12" s="1"/>
  <c r="CI249" i="12"/>
  <c r="CD249" i="12" s="1"/>
  <c r="CE250" i="12" s="1"/>
  <c r="BE267" i="12"/>
  <c r="AZ267" i="12" s="1"/>
  <c r="BA268" i="12" s="1"/>
  <c r="P219" i="12"/>
  <c r="O220" i="12" s="1"/>
  <c r="AK256" i="12"/>
  <c r="AF256" i="12" s="1"/>
  <c r="AG257" i="12" s="1"/>
  <c r="BT246" i="12"/>
  <c r="BU247" i="12" s="1"/>
  <c r="BY247" i="12"/>
  <c r="BO288" i="12"/>
  <c r="BJ288" i="12" s="1"/>
  <c r="BK289" i="12" s="1"/>
  <c r="AT236" i="12"/>
  <c r="AS237" i="12" s="1"/>
  <c r="Z244" i="12"/>
  <c r="Y245" i="12" s="1"/>
  <c r="G235" i="12"/>
  <c r="B235" i="12" s="1"/>
  <c r="C236" i="12" s="1"/>
  <c r="B224" i="11"/>
  <c r="C225" i="11" s="1"/>
  <c r="P233" i="11"/>
  <c r="O234" i="11" s="1"/>
  <c r="F224" i="11"/>
  <c r="E225" i="11" s="1"/>
  <c r="DM259" i="12" l="1"/>
  <c r="DH259" i="12" s="1"/>
  <c r="DI260" i="12" s="1"/>
  <c r="DV256" i="12"/>
  <c r="DU257" i="12" s="1"/>
  <c r="DB254" i="12"/>
  <c r="DA255" i="12" s="1"/>
  <c r="CS240" i="12"/>
  <c r="CN240" i="12" s="1"/>
  <c r="CO241" i="12" s="1"/>
  <c r="CH249" i="12"/>
  <c r="CG250" i="12" s="1"/>
  <c r="BD267" i="12"/>
  <c r="BC268" i="12" s="1"/>
  <c r="Q220" i="12"/>
  <c r="L220" i="12" s="1"/>
  <c r="M221" i="12" s="1"/>
  <c r="AJ256" i="12"/>
  <c r="AI257" i="12" s="1"/>
  <c r="AK257" i="12" s="1"/>
  <c r="AJ257" i="12" s="1"/>
  <c r="AI258" i="12" s="1"/>
  <c r="BT247" i="12"/>
  <c r="BU248" i="12" s="1"/>
  <c r="BX247" i="12"/>
  <c r="BW248" i="12" s="1"/>
  <c r="BN288" i="12"/>
  <c r="BM289" i="12" s="1"/>
  <c r="AU237" i="12"/>
  <c r="AP237" i="12" s="1"/>
  <c r="AQ238" i="12" s="1"/>
  <c r="AA245" i="12"/>
  <c r="V245" i="12" s="1"/>
  <c r="W246" i="12" s="1"/>
  <c r="F235" i="12"/>
  <c r="E236" i="12" s="1"/>
  <c r="Q234" i="11"/>
  <c r="L234" i="11" s="1"/>
  <c r="M235" i="11" s="1"/>
  <c r="G225" i="11"/>
  <c r="DL259" i="12" l="1"/>
  <c r="DK260" i="12" s="1"/>
  <c r="DW257" i="12"/>
  <c r="DR257" i="12" s="1"/>
  <c r="DS258" i="12" s="1"/>
  <c r="DC255" i="12"/>
  <c r="CX255" i="12" s="1"/>
  <c r="CY256" i="12" s="1"/>
  <c r="CR240" i="12"/>
  <c r="CQ241" i="12" s="1"/>
  <c r="CI250" i="12"/>
  <c r="CD250" i="12" s="1"/>
  <c r="CE251" i="12" s="1"/>
  <c r="BE268" i="12"/>
  <c r="AZ268" i="12" s="1"/>
  <c r="BA269" i="12" s="1"/>
  <c r="P220" i="12"/>
  <c r="O221" i="12" s="1"/>
  <c r="AK258" i="12"/>
  <c r="AJ258" i="12" s="1"/>
  <c r="AI259" i="12" s="1"/>
  <c r="AF257" i="12"/>
  <c r="AG258" i="12" s="1"/>
  <c r="BY248" i="12"/>
  <c r="BT248" i="12" s="1"/>
  <c r="BU249" i="12" s="1"/>
  <c r="BO289" i="12"/>
  <c r="BJ289" i="12" s="1"/>
  <c r="BK290" i="12" s="1"/>
  <c r="AT237" i="12"/>
  <c r="AS238" i="12" s="1"/>
  <c r="Z245" i="12"/>
  <c r="Y246" i="12" s="1"/>
  <c r="G236" i="12"/>
  <c r="B236" i="12" s="1"/>
  <c r="C237" i="12" s="1"/>
  <c r="B225" i="11"/>
  <c r="C226" i="11" s="1"/>
  <c r="F225" i="11"/>
  <c r="E226" i="11" s="1"/>
  <c r="P234" i="11"/>
  <c r="O235" i="11" s="1"/>
  <c r="DM260" i="12" l="1"/>
  <c r="DH260" i="12" s="1"/>
  <c r="DI261" i="12" s="1"/>
  <c r="DV257" i="12"/>
  <c r="DU258" i="12" s="1"/>
  <c r="DB255" i="12"/>
  <c r="DA256" i="12" s="1"/>
  <c r="CS241" i="12"/>
  <c r="CN241" i="12" s="1"/>
  <c r="CO242" i="12" s="1"/>
  <c r="CH250" i="12"/>
  <c r="CG251" i="12" s="1"/>
  <c r="BD268" i="12"/>
  <c r="BC269" i="12" s="1"/>
  <c r="Q221" i="12"/>
  <c r="L221" i="12" s="1"/>
  <c r="M222" i="12" s="1"/>
  <c r="AK259" i="12"/>
  <c r="AJ259" i="12" s="1"/>
  <c r="AI260" i="12" s="1"/>
  <c r="AF258" i="12"/>
  <c r="AG259" i="12" s="1"/>
  <c r="AF259" i="12" s="1"/>
  <c r="AG260" i="12" s="1"/>
  <c r="BX248" i="12"/>
  <c r="BW249" i="12" s="1"/>
  <c r="BN289" i="12"/>
  <c r="BM290" i="12" s="1"/>
  <c r="AU238" i="12"/>
  <c r="AP238" i="12" s="1"/>
  <c r="AQ239" i="12" s="1"/>
  <c r="AA246" i="12"/>
  <c r="V246" i="12" s="1"/>
  <c r="W247" i="12" s="1"/>
  <c r="F236" i="12"/>
  <c r="E237" i="12" s="1"/>
  <c r="G226" i="11"/>
  <c r="Q235" i="11"/>
  <c r="L235" i="11" s="1"/>
  <c r="M236" i="11" s="1"/>
  <c r="DL260" i="12" l="1"/>
  <c r="DK261" i="12" s="1"/>
  <c r="DW258" i="12"/>
  <c r="DR258" i="12" s="1"/>
  <c r="DS259" i="12" s="1"/>
  <c r="DC256" i="12"/>
  <c r="CX256" i="12" s="1"/>
  <c r="CY257" i="12" s="1"/>
  <c r="CR241" i="12"/>
  <c r="CQ242" i="12" s="1"/>
  <c r="CI251" i="12"/>
  <c r="CD251" i="12" s="1"/>
  <c r="CE252" i="12" s="1"/>
  <c r="BE269" i="12"/>
  <c r="AZ269" i="12" s="1"/>
  <c r="BA270" i="12" s="1"/>
  <c r="P221" i="12"/>
  <c r="O222" i="12" s="1"/>
  <c r="AK260" i="12"/>
  <c r="AF260" i="12" s="1"/>
  <c r="AG261" i="12" s="1"/>
  <c r="BY249" i="12"/>
  <c r="BT249" i="12" s="1"/>
  <c r="BU250" i="12" s="1"/>
  <c r="BO290" i="12"/>
  <c r="BJ290" i="12" s="1"/>
  <c r="BK291" i="12" s="1"/>
  <c r="AT238" i="12"/>
  <c r="AS239" i="12" s="1"/>
  <c r="Z246" i="12"/>
  <c r="Y247" i="12" s="1"/>
  <c r="G237" i="12"/>
  <c r="B237" i="12" s="1"/>
  <c r="C238" i="12" s="1"/>
  <c r="B226" i="11"/>
  <c r="C227" i="11" s="1"/>
  <c r="P235" i="11"/>
  <c r="O236" i="11" s="1"/>
  <c r="F226" i="11"/>
  <c r="E227" i="11" s="1"/>
  <c r="DM261" i="12" l="1"/>
  <c r="DH261" i="12" s="1"/>
  <c r="DI262" i="12" s="1"/>
  <c r="DL261" i="12"/>
  <c r="DK262" i="12" s="1"/>
  <c r="DV258" i="12"/>
  <c r="DU259" i="12" s="1"/>
  <c r="DB256" i="12"/>
  <c r="DA257" i="12" s="1"/>
  <c r="CS242" i="12"/>
  <c r="CN242" i="12" s="1"/>
  <c r="CO243" i="12" s="1"/>
  <c r="CH251" i="12"/>
  <c r="CG252" i="12" s="1"/>
  <c r="BD269" i="12"/>
  <c r="BC270" i="12" s="1"/>
  <c r="Q222" i="12"/>
  <c r="L222" i="12" s="1"/>
  <c r="M223" i="12" s="1"/>
  <c r="AJ260" i="12"/>
  <c r="AI261" i="12" s="1"/>
  <c r="AK261" i="12" s="1"/>
  <c r="AF261" i="12" s="1"/>
  <c r="AG262" i="12" s="1"/>
  <c r="BX249" i="12"/>
  <c r="BW250" i="12" s="1"/>
  <c r="BN290" i="12"/>
  <c r="BM291" i="12" s="1"/>
  <c r="AU239" i="12"/>
  <c r="AP239" i="12" s="1"/>
  <c r="AQ240" i="12" s="1"/>
  <c r="AA247" i="12"/>
  <c r="V247" i="12" s="1"/>
  <c r="W248" i="12" s="1"/>
  <c r="F237" i="12"/>
  <c r="E238" i="12" s="1"/>
  <c r="G227" i="11"/>
  <c r="Q236" i="11"/>
  <c r="L236" i="11" s="1"/>
  <c r="M237" i="11" s="1"/>
  <c r="DM262" i="12" l="1"/>
  <c r="DL262" i="12" s="1"/>
  <c r="DK263" i="12" s="1"/>
  <c r="DW259" i="12"/>
  <c r="DR259" i="12" s="1"/>
  <c r="DS260" i="12" s="1"/>
  <c r="DC257" i="12"/>
  <c r="CX257" i="12" s="1"/>
  <c r="CY258" i="12" s="1"/>
  <c r="CR242" i="12"/>
  <c r="CQ243" i="12" s="1"/>
  <c r="CI252" i="12"/>
  <c r="CD252" i="12" s="1"/>
  <c r="CE253" i="12" s="1"/>
  <c r="BE270" i="12"/>
  <c r="AZ270" i="12" s="1"/>
  <c r="BA271" i="12" s="1"/>
  <c r="P222" i="12"/>
  <c r="O223" i="12" s="1"/>
  <c r="AJ261" i="12"/>
  <c r="AI262" i="12" s="1"/>
  <c r="BY250" i="12"/>
  <c r="BT250" i="12" s="1"/>
  <c r="BU251" i="12" s="1"/>
  <c r="Z247" i="12"/>
  <c r="Y248" i="12" s="1"/>
  <c r="AA248" i="12" s="1"/>
  <c r="Z248" i="12" s="1"/>
  <c r="Y249" i="12" s="1"/>
  <c r="BO291" i="12"/>
  <c r="BJ291" i="12" s="1"/>
  <c r="BK292" i="12" s="1"/>
  <c r="AT239" i="12"/>
  <c r="AS240" i="12" s="1"/>
  <c r="G238" i="12"/>
  <c r="B238" i="12" s="1"/>
  <c r="C239" i="12" s="1"/>
  <c r="B227" i="11"/>
  <c r="C228" i="11" s="1"/>
  <c r="P236" i="11"/>
  <c r="O237" i="11" s="1"/>
  <c r="F227" i="11"/>
  <c r="E228" i="11" s="1"/>
  <c r="DM263" i="12" l="1"/>
  <c r="DL263" i="12"/>
  <c r="DK264" i="12" s="1"/>
  <c r="DH262" i="12"/>
  <c r="DI263" i="12" s="1"/>
  <c r="DH263" i="12" s="1"/>
  <c r="DI264" i="12" s="1"/>
  <c r="DV259" i="12"/>
  <c r="DU260" i="12" s="1"/>
  <c r="DB257" i="12"/>
  <c r="DA258" i="12" s="1"/>
  <c r="CS243" i="12"/>
  <c r="CN243" i="12" s="1"/>
  <c r="CO244" i="12" s="1"/>
  <c r="CH252" i="12"/>
  <c r="CG253" i="12" s="1"/>
  <c r="BD270" i="12"/>
  <c r="BC271" i="12" s="1"/>
  <c r="Q223" i="12"/>
  <c r="L223" i="12" s="1"/>
  <c r="M224" i="12" s="1"/>
  <c r="AK262" i="12"/>
  <c r="AF262" i="12" s="1"/>
  <c r="AG263" i="12" s="1"/>
  <c r="BX250" i="12"/>
  <c r="BW251" i="12" s="1"/>
  <c r="BN291" i="12"/>
  <c r="BM292" i="12" s="1"/>
  <c r="BO292" i="12" s="1"/>
  <c r="BN292" i="12" s="1"/>
  <c r="BM293" i="12" s="1"/>
  <c r="AU240" i="12"/>
  <c r="AP240" i="12" s="1"/>
  <c r="AQ241" i="12" s="1"/>
  <c r="AA249" i="12"/>
  <c r="Z249" i="12" s="1"/>
  <c r="Y250" i="12" s="1"/>
  <c r="V248" i="12"/>
  <c r="W249" i="12" s="1"/>
  <c r="F238" i="12"/>
  <c r="E239" i="12" s="1"/>
  <c r="G239" i="12" s="1"/>
  <c r="F239" i="12" s="1"/>
  <c r="E240" i="12" s="1"/>
  <c r="G240" i="12" s="1"/>
  <c r="F240" i="12" s="1"/>
  <c r="E241" i="12" s="1"/>
  <c r="G241" i="12" s="1"/>
  <c r="F241" i="12" s="1"/>
  <c r="E242" i="12" s="1"/>
  <c r="G228" i="11"/>
  <c r="Q237" i="11"/>
  <c r="L237" i="11" s="1"/>
  <c r="M238" i="11" s="1"/>
  <c r="DH264" i="12" l="1"/>
  <c r="DI265" i="12" s="1"/>
  <c r="DM264" i="12"/>
  <c r="DL264" i="12"/>
  <c r="DK265" i="12" s="1"/>
  <c r="DW260" i="12"/>
  <c r="DR260" i="12" s="1"/>
  <c r="DS261" i="12" s="1"/>
  <c r="DC258" i="12"/>
  <c r="CX258" i="12" s="1"/>
  <c r="CY259" i="12" s="1"/>
  <c r="CR243" i="12"/>
  <c r="CQ244" i="12" s="1"/>
  <c r="CI253" i="12"/>
  <c r="CD253" i="12" s="1"/>
  <c r="CE254" i="12" s="1"/>
  <c r="BE271" i="12"/>
  <c r="AZ271" i="12" s="1"/>
  <c r="BA272" i="12" s="1"/>
  <c r="P223" i="12"/>
  <c r="O224" i="12" s="1"/>
  <c r="V249" i="12"/>
  <c r="W250" i="12" s="1"/>
  <c r="AJ262" i="12"/>
  <c r="AI263" i="12" s="1"/>
  <c r="BY251" i="12"/>
  <c r="BT251" i="12" s="1"/>
  <c r="BU252" i="12" s="1"/>
  <c r="BO293" i="12"/>
  <c r="BN293" i="12" s="1"/>
  <c r="BM294" i="12" s="1"/>
  <c r="BJ292" i="12"/>
  <c r="BK293" i="12" s="1"/>
  <c r="AT240" i="12"/>
  <c r="AS241" i="12" s="1"/>
  <c r="AA250" i="12"/>
  <c r="Z250" i="12" s="1"/>
  <c r="Y251" i="12" s="1"/>
  <c r="G242" i="12"/>
  <c r="F242" i="12" s="1"/>
  <c r="E243" i="12" s="1"/>
  <c r="G243" i="12" s="1"/>
  <c r="F243" i="12" s="1"/>
  <c r="E244" i="12" s="1"/>
  <c r="G244" i="12" s="1"/>
  <c r="F244" i="12" s="1"/>
  <c r="E245" i="12" s="1"/>
  <c r="G245" i="12" s="1"/>
  <c r="F245" i="12" s="1"/>
  <c r="E246" i="12" s="1"/>
  <c r="G246" i="12" s="1"/>
  <c r="F246" i="12" s="1"/>
  <c r="E247" i="12" s="1"/>
  <c r="G247" i="12" s="1"/>
  <c r="F247" i="12" s="1"/>
  <c r="E248" i="12" s="1"/>
  <c r="B239" i="12"/>
  <c r="C240" i="12" s="1"/>
  <c r="B240" i="12" s="1"/>
  <c r="C241" i="12" s="1"/>
  <c r="B241" i="12" s="1"/>
  <c r="C242" i="12" s="1"/>
  <c r="B228" i="11"/>
  <c r="C229" i="11" s="1"/>
  <c r="P237" i="11"/>
  <c r="O238" i="11" s="1"/>
  <c r="F228" i="11"/>
  <c r="E229" i="11" s="1"/>
  <c r="DM265" i="12" l="1"/>
  <c r="DL265" i="12" s="1"/>
  <c r="DK266" i="12" s="1"/>
  <c r="DV260" i="12"/>
  <c r="DU261" i="12" s="1"/>
  <c r="DB258" i="12"/>
  <c r="DA259" i="12" s="1"/>
  <c r="CS244" i="12"/>
  <c r="CN244" i="12" s="1"/>
  <c r="CO245" i="12" s="1"/>
  <c r="CH253" i="12"/>
  <c r="CG254" i="12" s="1"/>
  <c r="BD271" i="12"/>
  <c r="BC272" i="12" s="1"/>
  <c r="Q224" i="12"/>
  <c r="L224" i="12" s="1"/>
  <c r="M225" i="12" s="1"/>
  <c r="BJ293" i="12"/>
  <c r="BK294" i="12" s="1"/>
  <c r="AK263" i="12"/>
  <c r="AF263" i="12" s="1"/>
  <c r="AG264" i="12" s="1"/>
  <c r="BX251" i="12"/>
  <c r="BW252" i="12" s="1"/>
  <c r="BO294" i="12"/>
  <c r="BN294" i="12" s="1"/>
  <c r="BM295" i="12" s="1"/>
  <c r="AU241" i="12"/>
  <c r="AP241" i="12" s="1"/>
  <c r="AQ242" i="12" s="1"/>
  <c r="AA251" i="12"/>
  <c r="Z251" i="12" s="1"/>
  <c r="Y252" i="12" s="1"/>
  <c r="V250" i="12"/>
  <c r="W251" i="12" s="1"/>
  <c r="B242" i="12"/>
  <c r="C243" i="12" s="1"/>
  <c r="B243" i="12" s="1"/>
  <c r="C244" i="12" s="1"/>
  <c r="B244" i="12" s="1"/>
  <c r="C245" i="12" s="1"/>
  <c r="B245" i="12" s="1"/>
  <c r="C246" i="12" s="1"/>
  <c r="B246" i="12" s="1"/>
  <c r="C247" i="12" s="1"/>
  <c r="B247" i="12" s="1"/>
  <c r="C248" i="12" s="1"/>
  <c r="G248" i="12"/>
  <c r="F248" i="12" s="1"/>
  <c r="E249" i="12" s="1"/>
  <c r="Q238" i="11"/>
  <c r="L238" i="11" s="1"/>
  <c r="M239" i="11" s="1"/>
  <c r="G229" i="11"/>
  <c r="DM266" i="12" l="1"/>
  <c r="DL266" i="12"/>
  <c r="DK267" i="12" s="1"/>
  <c r="DH265" i="12"/>
  <c r="DI266" i="12" s="1"/>
  <c r="DH266" i="12" s="1"/>
  <c r="DI267" i="12" s="1"/>
  <c r="DW261" i="12"/>
  <c r="DR261" i="12" s="1"/>
  <c r="DS262" i="12" s="1"/>
  <c r="DC259" i="12"/>
  <c r="CX259" i="12" s="1"/>
  <c r="CY260" i="12" s="1"/>
  <c r="CR244" i="12"/>
  <c r="CQ245" i="12" s="1"/>
  <c r="CI254" i="12"/>
  <c r="CD254" i="12" s="1"/>
  <c r="CE255" i="12" s="1"/>
  <c r="BE272" i="12"/>
  <c r="AZ272" i="12" s="1"/>
  <c r="BA273" i="12" s="1"/>
  <c r="P224" i="12"/>
  <c r="O225" i="12" s="1"/>
  <c r="AJ263" i="12"/>
  <c r="AI264" i="12" s="1"/>
  <c r="BY252" i="12"/>
  <c r="BT252" i="12" s="1"/>
  <c r="BU253" i="12" s="1"/>
  <c r="V251" i="12"/>
  <c r="W252" i="12" s="1"/>
  <c r="BJ294" i="12"/>
  <c r="BK295" i="12" s="1"/>
  <c r="BO295" i="12"/>
  <c r="BN295" i="12" s="1"/>
  <c r="BM296" i="12" s="1"/>
  <c r="AT241" i="12"/>
  <c r="AS242" i="12" s="1"/>
  <c r="AA252" i="12"/>
  <c r="Z252" i="12" s="1"/>
  <c r="Y253" i="12" s="1"/>
  <c r="G249" i="12"/>
  <c r="F249" i="12" s="1"/>
  <c r="E250" i="12" s="1"/>
  <c r="G250" i="12" s="1"/>
  <c r="F250" i="12" s="1"/>
  <c r="E251" i="12" s="1"/>
  <c r="G251" i="12" s="1"/>
  <c r="F251" i="12" s="1"/>
  <c r="E252" i="12" s="1"/>
  <c r="G252" i="12" s="1"/>
  <c r="F252" i="12" s="1"/>
  <c r="E253" i="12" s="1"/>
  <c r="B248" i="12"/>
  <c r="C249" i="12" s="1"/>
  <c r="B229" i="11"/>
  <c r="C230" i="11" s="1"/>
  <c r="F229" i="11"/>
  <c r="E230" i="11" s="1"/>
  <c r="P238" i="11"/>
  <c r="O239" i="11" s="1"/>
  <c r="DM267" i="12" l="1"/>
  <c r="DH267" i="12" s="1"/>
  <c r="DI268" i="12" s="1"/>
  <c r="DV261" i="12"/>
  <c r="DU262" i="12" s="1"/>
  <c r="DB259" i="12"/>
  <c r="DA260" i="12" s="1"/>
  <c r="CS245" i="12"/>
  <c r="CN245" i="12" s="1"/>
  <c r="CO246" i="12" s="1"/>
  <c r="CH254" i="12"/>
  <c r="CG255" i="12" s="1"/>
  <c r="BD272" i="12"/>
  <c r="BC273" i="12" s="1"/>
  <c r="Q225" i="12"/>
  <c r="L225" i="12" s="1"/>
  <c r="M226" i="12" s="1"/>
  <c r="AK264" i="12"/>
  <c r="AF264" i="12" s="1"/>
  <c r="AG265" i="12" s="1"/>
  <c r="BX252" i="12"/>
  <c r="BW253" i="12" s="1"/>
  <c r="BO296" i="12"/>
  <c r="BN296" i="12" s="1"/>
  <c r="BM297" i="12" s="1"/>
  <c r="BJ295" i="12"/>
  <c r="BK296" i="12" s="1"/>
  <c r="AU242" i="12"/>
  <c r="AP242" i="12" s="1"/>
  <c r="AQ243" i="12" s="1"/>
  <c r="AA253" i="12"/>
  <c r="Z253" i="12" s="1"/>
  <c r="Y254" i="12" s="1"/>
  <c r="V252" i="12"/>
  <c r="W253" i="12" s="1"/>
  <c r="G253" i="12"/>
  <c r="F253" i="12" s="1"/>
  <c r="E254" i="12" s="1"/>
  <c r="B249" i="12"/>
  <c r="C250" i="12" s="1"/>
  <c r="B250" i="12" s="1"/>
  <c r="C251" i="12" s="1"/>
  <c r="B251" i="12" s="1"/>
  <c r="C252" i="12" s="1"/>
  <c r="B252" i="12" s="1"/>
  <c r="C253" i="12" s="1"/>
  <c r="G230" i="11"/>
  <c r="Q239" i="11"/>
  <c r="L239" i="11" s="1"/>
  <c r="M240" i="11" s="1"/>
  <c r="DL267" i="12" l="1"/>
  <c r="DK268" i="12" s="1"/>
  <c r="V253" i="12"/>
  <c r="W254" i="12" s="1"/>
  <c r="DW262" i="12"/>
  <c r="DR262" i="12" s="1"/>
  <c r="DS263" i="12" s="1"/>
  <c r="DC260" i="12"/>
  <c r="CX260" i="12" s="1"/>
  <c r="CY261" i="12" s="1"/>
  <c r="CR245" i="12"/>
  <c r="CQ246" i="12" s="1"/>
  <c r="CI255" i="12"/>
  <c r="CD255" i="12" s="1"/>
  <c r="CE256" i="12" s="1"/>
  <c r="BE273" i="12"/>
  <c r="AZ273" i="12" s="1"/>
  <c r="BA274" i="12" s="1"/>
  <c r="P225" i="12"/>
  <c r="O226" i="12" s="1"/>
  <c r="AJ264" i="12"/>
  <c r="AI265" i="12" s="1"/>
  <c r="AK265" i="12" s="1"/>
  <c r="AJ265" i="12" s="1"/>
  <c r="AI266" i="12" s="1"/>
  <c r="BJ296" i="12"/>
  <c r="BK297" i="12" s="1"/>
  <c r="BY253" i="12"/>
  <c r="BT253" i="12" s="1"/>
  <c r="BU254" i="12" s="1"/>
  <c r="BO297" i="12"/>
  <c r="BN297" i="12" s="1"/>
  <c r="BM298" i="12" s="1"/>
  <c r="AT242" i="12"/>
  <c r="AS243" i="12" s="1"/>
  <c r="AA254" i="12"/>
  <c r="Z254" i="12" s="1"/>
  <c r="Y255" i="12" s="1"/>
  <c r="B253" i="12"/>
  <c r="C254" i="12" s="1"/>
  <c r="G254" i="12"/>
  <c r="P239" i="11"/>
  <c r="O240" i="11" s="1"/>
  <c r="Q240" i="11" s="1"/>
  <c r="P240" i="11" s="1"/>
  <c r="O241" i="11" s="1"/>
  <c r="B230" i="11"/>
  <c r="C231" i="11" s="1"/>
  <c r="F230" i="11"/>
  <c r="E231" i="11" s="1"/>
  <c r="DM268" i="12" l="1"/>
  <c r="DH268" i="12" s="1"/>
  <c r="DI269" i="12" s="1"/>
  <c r="DV262" i="12"/>
  <c r="DU263" i="12" s="1"/>
  <c r="DB260" i="12"/>
  <c r="DA261" i="12" s="1"/>
  <c r="CS246" i="12"/>
  <c r="CN246" i="12" s="1"/>
  <c r="CO247" i="12" s="1"/>
  <c r="CH255" i="12"/>
  <c r="CG256" i="12" s="1"/>
  <c r="BD273" i="12"/>
  <c r="BC274" i="12" s="1"/>
  <c r="Q226" i="12"/>
  <c r="L226" i="12" s="1"/>
  <c r="M227" i="12" s="1"/>
  <c r="AF265" i="12"/>
  <c r="AG266" i="12" s="1"/>
  <c r="AK266" i="12"/>
  <c r="BX253" i="12"/>
  <c r="BW254" i="12" s="1"/>
  <c r="BJ297" i="12"/>
  <c r="BK298" i="12" s="1"/>
  <c r="BO298" i="12"/>
  <c r="BN298" i="12" s="1"/>
  <c r="BM299" i="12" s="1"/>
  <c r="AU243" i="12"/>
  <c r="AP243" i="12" s="1"/>
  <c r="AQ244" i="12" s="1"/>
  <c r="AA255" i="12"/>
  <c r="Z255" i="12" s="1"/>
  <c r="Y256" i="12" s="1"/>
  <c r="V254" i="12"/>
  <c r="W255" i="12" s="1"/>
  <c r="B254" i="12"/>
  <c r="C255" i="12" s="1"/>
  <c r="F254" i="12"/>
  <c r="E255" i="12" s="1"/>
  <c r="Q241" i="11"/>
  <c r="P241" i="11" s="1"/>
  <c r="O242" i="11" s="1"/>
  <c r="G231" i="11"/>
  <c r="F231" i="11" s="1"/>
  <c r="E232" i="11" s="1"/>
  <c r="L240" i="11"/>
  <c r="M241" i="11" s="1"/>
  <c r="DL268" i="12" l="1"/>
  <c r="DK269" i="12" s="1"/>
  <c r="DW263" i="12"/>
  <c r="DR263" i="12" s="1"/>
  <c r="DS264" i="12" s="1"/>
  <c r="DC261" i="12"/>
  <c r="CX261" i="12" s="1"/>
  <c r="CY262" i="12" s="1"/>
  <c r="CR246" i="12"/>
  <c r="CQ247" i="12" s="1"/>
  <c r="CI256" i="12"/>
  <c r="CD256" i="12" s="1"/>
  <c r="CE257" i="12" s="1"/>
  <c r="BE274" i="12"/>
  <c r="AZ274" i="12" s="1"/>
  <c r="BA275" i="12" s="1"/>
  <c r="P226" i="12"/>
  <c r="O227" i="12" s="1"/>
  <c r="AF266" i="12"/>
  <c r="AG267" i="12" s="1"/>
  <c r="AJ266" i="12"/>
  <c r="AI267" i="12" s="1"/>
  <c r="BY254" i="12"/>
  <c r="BT254" i="12" s="1"/>
  <c r="BU255" i="12" s="1"/>
  <c r="V255" i="12"/>
  <c r="W256" i="12" s="1"/>
  <c r="BO299" i="12"/>
  <c r="BN299" i="12" s="1"/>
  <c r="BM300" i="12" s="1"/>
  <c r="BJ298" i="12"/>
  <c r="BK299" i="12" s="1"/>
  <c r="AT243" i="12"/>
  <c r="AS244" i="12" s="1"/>
  <c r="AA256" i="12"/>
  <c r="Z256" i="12" s="1"/>
  <c r="Y257" i="12" s="1"/>
  <c r="G255" i="12"/>
  <c r="B255" i="12" s="1"/>
  <c r="C256" i="12" s="1"/>
  <c r="L241" i="11"/>
  <c r="M242" i="11" s="1"/>
  <c r="B231" i="11"/>
  <c r="C232" i="11" s="1"/>
  <c r="G232" i="11"/>
  <c r="F232" i="11" s="1"/>
  <c r="E233" i="11" s="1"/>
  <c r="Q242" i="11"/>
  <c r="DM269" i="12" l="1"/>
  <c r="DH269" i="12" s="1"/>
  <c r="DI270" i="12" s="1"/>
  <c r="DV263" i="12"/>
  <c r="DU264" i="12" s="1"/>
  <c r="DB261" i="12"/>
  <c r="DA262" i="12" s="1"/>
  <c r="CS247" i="12"/>
  <c r="CN247" i="12" s="1"/>
  <c r="CO248" i="12" s="1"/>
  <c r="CH256" i="12"/>
  <c r="CG257" i="12" s="1"/>
  <c r="BD274" i="12"/>
  <c r="BC275" i="12" s="1"/>
  <c r="Q227" i="12"/>
  <c r="L227" i="12" s="1"/>
  <c r="M228" i="12" s="1"/>
  <c r="BJ299" i="12"/>
  <c r="BK300" i="12" s="1"/>
  <c r="AK267" i="12"/>
  <c r="AF267" i="12" s="1"/>
  <c r="AG268" i="12" s="1"/>
  <c r="BX254" i="12"/>
  <c r="BW255" i="12" s="1"/>
  <c r="BO300" i="12"/>
  <c r="AU244" i="12"/>
  <c r="AP244" i="12" s="1"/>
  <c r="AQ245" i="12" s="1"/>
  <c r="AA257" i="12"/>
  <c r="Z257" i="12" s="1"/>
  <c r="Y258" i="12" s="1"/>
  <c r="V256" i="12"/>
  <c r="W257" i="12" s="1"/>
  <c r="F255" i="12"/>
  <c r="E256" i="12" s="1"/>
  <c r="L242" i="11"/>
  <c r="M243" i="11" s="1"/>
  <c r="B232" i="11"/>
  <c r="C233" i="11" s="1"/>
  <c r="P242" i="11"/>
  <c r="O243" i="11" s="1"/>
  <c r="Q243" i="11" s="1"/>
  <c r="G233" i="11"/>
  <c r="F233" i="11" s="1"/>
  <c r="E234" i="11" s="1"/>
  <c r="DL269" i="12" l="1"/>
  <c r="DK270" i="12" s="1"/>
  <c r="DW264" i="12"/>
  <c r="DR264" i="12" s="1"/>
  <c r="DS265" i="12" s="1"/>
  <c r="V257" i="12"/>
  <c r="W258" i="12" s="1"/>
  <c r="DC262" i="12"/>
  <c r="CX262" i="12" s="1"/>
  <c r="CY263" i="12" s="1"/>
  <c r="CR247" i="12"/>
  <c r="CQ248" i="12" s="1"/>
  <c r="CS248" i="12" s="1"/>
  <c r="CR248" i="12" s="1"/>
  <c r="CQ249" i="12" s="1"/>
  <c r="CI257" i="12"/>
  <c r="CD257" i="12" s="1"/>
  <c r="CE258" i="12" s="1"/>
  <c r="BE275" i="12"/>
  <c r="AZ275" i="12" s="1"/>
  <c r="BA276" i="12" s="1"/>
  <c r="P227" i="12"/>
  <c r="O228" i="12" s="1"/>
  <c r="BJ300" i="12"/>
  <c r="BK301" i="12" s="1"/>
  <c r="AJ267" i="12"/>
  <c r="AI268" i="12" s="1"/>
  <c r="BY255" i="12"/>
  <c r="BT255" i="12" s="1"/>
  <c r="BU256" i="12" s="1"/>
  <c r="BN300" i="12"/>
  <c r="BM301" i="12" s="1"/>
  <c r="AT244" i="12"/>
  <c r="AS245" i="12" s="1"/>
  <c r="AU245" i="12" s="1"/>
  <c r="AT245" i="12" s="1"/>
  <c r="AS246" i="12" s="1"/>
  <c r="AA258" i="12"/>
  <c r="Z258" i="12" s="1"/>
  <c r="Y259" i="12" s="1"/>
  <c r="G256" i="12"/>
  <c r="B256" i="12" s="1"/>
  <c r="C257" i="12" s="1"/>
  <c r="L243" i="11"/>
  <c r="B233" i="11"/>
  <c r="C234" i="11" s="1"/>
  <c r="G234" i="11"/>
  <c r="F234" i="11" s="1"/>
  <c r="E235" i="11" s="1"/>
  <c r="P243" i="11"/>
  <c r="DM270" i="12" l="1"/>
  <c r="DH270" i="12" s="1"/>
  <c r="DI271" i="12" s="1"/>
  <c r="DV264" i="12"/>
  <c r="DU265" i="12" s="1"/>
  <c r="DB262" i="12"/>
  <c r="DA263" i="12" s="1"/>
  <c r="CS249" i="12"/>
  <c r="CR249" i="12" s="1"/>
  <c r="CQ250" i="12" s="1"/>
  <c r="CN248" i="12"/>
  <c r="CO249" i="12" s="1"/>
  <c r="CN249" i="12" s="1"/>
  <c r="CO250" i="12" s="1"/>
  <c r="CH257" i="12"/>
  <c r="CG258" i="12" s="1"/>
  <c r="BD275" i="12"/>
  <c r="BC276" i="12" s="1"/>
  <c r="Q228" i="12"/>
  <c r="L228" i="12" s="1"/>
  <c r="M229" i="12" s="1"/>
  <c r="AK268" i="12"/>
  <c r="AF268" i="12" s="1"/>
  <c r="AG269" i="12" s="1"/>
  <c r="BX255" i="12"/>
  <c r="BW256" i="12" s="1"/>
  <c r="BO301" i="12"/>
  <c r="BJ301" i="12" s="1"/>
  <c r="BK302" i="12" s="1"/>
  <c r="AP245" i="12"/>
  <c r="AQ246" i="12" s="1"/>
  <c r="AU246" i="12"/>
  <c r="AT246" i="12" s="1"/>
  <c r="AS247" i="12" s="1"/>
  <c r="AA259" i="12"/>
  <c r="Z259" i="12" s="1"/>
  <c r="Y260" i="12" s="1"/>
  <c r="V258" i="12"/>
  <c r="W259" i="12" s="1"/>
  <c r="F256" i="12"/>
  <c r="E257" i="12" s="1"/>
  <c r="G257" i="12" s="1"/>
  <c r="F257" i="12" s="1"/>
  <c r="E258" i="12" s="1"/>
  <c r="B234" i="11"/>
  <c r="C235" i="11" s="1"/>
  <c r="G235" i="11"/>
  <c r="F235" i="11" s="1"/>
  <c r="E236" i="11" s="1"/>
  <c r="DL270" i="12" l="1"/>
  <c r="DK271" i="12" s="1"/>
  <c r="DW265" i="12"/>
  <c r="DR265" i="12" s="1"/>
  <c r="DS266" i="12" s="1"/>
  <c r="DC263" i="12"/>
  <c r="CX263" i="12" s="1"/>
  <c r="CY264" i="12" s="1"/>
  <c r="CS250" i="12"/>
  <c r="CR250" i="12" s="1"/>
  <c r="CQ251" i="12" s="1"/>
  <c r="CI258" i="12"/>
  <c r="CD258" i="12" s="1"/>
  <c r="CE259" i="12" s="1"/>
  <c r="BE276" i="12"/>
  <c r="AZ276" i="12" s="1"/>
  <c r="BA277" i="12" s="1"/>
  <c r="P228" i="12"/>
  <c r="O229" i="12" s="1"/>
  <c r="AJ268" i="12"/>
  <c r="AI269" i="12" s="1"/>
  <c r="BY256" i="12"/>
  <c r="BT256" i="12" s="1"/>
  <c r="BU257" i="12" s="1"/>
  <c r="V259" i="12"/>
  <c r="W260" i="12" s="1"/>
  <c r="BN301" i="12"/>
  <c r="BM302" i="12" s="1"/>
  <c r="AU247" i="12"/>
  <c r="AT247" i="12" s="1"/>
  <c r="AS248" i="12" s="1"/>
  <c r="AP246" i="12"/>
  <c r="AQ247" i="12" s="1"/>
  <c r="AA260" i="12"/>
  <c r="Z260" i="12" s="1"/>
  <c r="Y261" i="12" s="1"/>
  <c r="G258" i="12"/>
  <c r="F258" i="12" s="1"/>
  <c r="E259" i="12" s="1"/>
  <c r="B257" i="12"/>
  <c r="C258" i="12" s="1"/>
  <c r="B235" i="11"/>
  <c r="C236" i="11" s="1"/>
  <c r="G236" i="11"/>
  <c r="F236" i="11" s="1"/>
  <c r="E237" i="11" s="1"/>
  <c r="DM271" i="12" l="1"/>
  <c r="DH271" i="12" s="1"/>
  <c r="DI272" i="12" s="1"/>
  <c r="DV265" i="12"/>
  <c r="DU266" i="12" s="1"/>
  <c r="DB263" i="12"/>
  <c r="DA264" i="12" s="1"/>
  <c r="CS251" i="12"/>
  <c r="CR251" i="12" s="1"/>
  <c r="CQ252" i="12" s="1"/>
  <c r="CN250" i="12"/>
  <c r="CO251" i="12" s="1"/>
  <c r="CH258" i="12"/>
  <c r="CG259" i="12" s="1"/>
  <c r="BD276" i="12"/>
  <c r="BC277" i="12" s="1"/>
  <c r="Q229" i="12"/>
  <c r="L229" i="12" s="1"/>
  <c r="M230" i="12" s="1"/>
  <c r="AK269" i="12"/>
  <c r="AF269" i="12" s="1"/>
  <c r="AG270" i="12" s="1"/>
  <c r="BX256" i="12"/>
  <c r="BW257" i="12" s="1"/>
  <c r="BO302" i="12"/>
  <c r="BJ302" i="12" s="1"/>
  <c r="BK303" i="12" s="1"/>
  <c r="AP247" i="12"/>
  <c r="AQ248" i="12" s="1"/>
  <c r="AU248" i="12"/>
  <c r="AT248" i="12" s="1"/>
  <c r="AS249" i="12" s="1"/>
  <c r="AA261" i="12"/>
  <c r="Z261" i="12" s="1"/>
  <c r="Y262" i="12" s="1"/>
  <c r="V260" i="12"/>
  <c r="W261" i="12" s="1"/>
  <c r="B258" i="12"/>
  <c r="C259" i="12" s="1"/>
  <c r="G259" i="12"/>
  <c r="F259" i="12" s="1"/>
  <c r="E260" i="12" s="1"/>
  <c r="B236" i="11"/>
  <c r="C237" i="11" s="1"/>
  <c r="G237" i="11"/>
  <c r="F237" i="11" s="1"/>
  <c r="E238" i="11" s="1"/>
  <c r="DL271" i="12" l="1"/>
  <c r="DK272" i="12" s="1"/>
  <c r="DW266" i="12"/>
  <c r="DR266" i="12" s="1"/>
  <c r="DS267" i="12" s="1"/>
  <c r="DC264" i="12"/>
  <c r="CX264" i="12" s="1"/>
  <c r="CY265" i="12" s="1"/>
  <c r="CN251" i="12"/>
  <c r="CO252" i="12" s="1"/>
  <c r="CS252" i="12"/>
  <c r="CR252" i="12" s="1"/>
  <c r="CQ253" i="12" s="1"/>
  <c r="CI259" i="12"/>
  <c r="CD259" i="12" s="1"/>
  <c r="CE260" i="12" s="1"/>
  <c r="BE277" i="12"/>
  <c r="AZ277" i="12" s="1"/>
  <c r="BA278" i="12" s="1"/>
  <c r="P229" i="12"/>
  <c r="O230" i="12" s="1"/>
  <c r="AJ269" i="12"/>
  <c r="AI270" i="12" s="1"/>
  <c r="AK270" i="12" s="1"/>
  <c r="AJ270" i="12" s="1"/>
  <c r="AI271" i="12" s="1"/>
  <c r="BY257" i="12"/>
  <c r="BT257" i="12" s="1"/>
  <c r="BU258" i="12" s="1"/>
  <c r="V261" i="12"/>
  <c r="W262" i="12" s="1"/>
  <c r="BN302" i="12"/>
  <c r="BM303" i="12" s="1"/>
  <c r="BO303" i="12" s="1"/>
  <c r="AU249" i="12"/>
  <c r="AT249" i="12" s="1"/>
  <c r="AS250" i="12" s="1"/>
  <c r="AP248" i="12"/>
  <c r="AQ249" i="12" s="1"/>
  <c r="AA262" i="12"/>
  <c r="Z262" i="12" s="1"/>
  <c r="Y263" i="12" s="1"/>
  <c r="B259" i="12"/>
  <c r="C260" i="12" s="1"/>
  <c r="G260" i="12"/>
  <c r="B237" i="11"/>
  <c r="C238" i="11" s="1"/>
  <c r="G238" i="11"/>
  <c r="F238" i="11" s="1"/>
  <c r="E239" i="11" s="1"/>
  <c r="DM272" i="12" l="1"/>
  <c r="DH272" i="12" s="1"/>
  <c r="DI273" i="12" s="1"/>
  <c r="DL272" i="12"/>
  <c r="DK273" i="12" s="1"/>
  <c r="DV266" i="12"/>
  <c r="DU267" i="12" s="1"/>
  <c r="DB264" i="12"/>
  <c r="DA265" i="12" s="1"/>
  <c r="CS253" i="12"/>
  <c r="CR253" i="12" s="1"/>
  <c r="CQ254" i="12" s="1"/>
  <c r="CN252" i="12"/>
  <c r="CO253" i="12" s="1"/>
  <c r="CH259" i="12"/>
  <c r="CG260" i="12" s="1"/>
  <c r="BD277" i="12"/>
  <c r="BC278" i="12" s="1"/>
  <c r="Q230" i="12"/>
  <c r="L230" i="12" s="1"/>
  <c r="M231" i="12" s="1"/>
  <c r="AK271" i="12"/>
  <c r="AJ271" i="12" s="1"/>
  <c r="AI272" i="12" s="1"/>
  <c r="AF270" i="12"/>
  <c r="AG271" i="12" s="1"/>
  <c r="BX257" i="12"/>
  <c r="BW258" i="12" s="1"/>
  <c r="BN303" i="12"/>
  <c r="BM304" i="12" s="1"/>
  <c r="BO304" i="12" s="1"/>
  <c r="BN304" i="12" s="1"/>
  <c r="BM305" i="12" s="1"/>
  <c r="BJ303" i="12"/>
  <c r="BK304" i="12" s="1"/>
  <c r="AP249" i="12"/>
  <c r="AQ250" i="12" s="1"/>
  <c r="AU250" i="12"/>
  <c r="AT250" i="12" s="1"/>
  <c r="AS251" i="12" s="1"/>
  <c r="AA263" i="12"/>
  <c r="Z263" i="12" s="1"/>
  <c r="Y264" i="12" s="1"/>
  <c r="V262" i="12"/>
  <c r="W263" i="12" s="1"/>
  <c r="B260" i="12"/>
  <c r="C261" i="12" s="1"/>
  <c r="F260" i="12"/>
  <c r="E261" i="12" s="1"/>
  <c r="B238" i="11"/>
  <c r="C239" i="11" s="1"/>
  <c r="G239" i="11"/>
  <c r="F239" i="11" s="1"/>
  <c r="E240" i="11" s="1"/>
  <c r="DM273" i="12" l="1"/>
  <c r="DL273" i="12" s="1"/>
  <c r="DK274" i="12" s="1"/>
  <c r="DH273" i="12"/>
  <c r="DI274" i="12" s="1"/>
  <c r="DW267" i="12"/>
  <c r="DR267" i="12" s="1"/>
  <c r="DS268" i="12" s="1"/>
  <c r="DC265" i="12"/>
  <c r="CX265" i="12" s="1"/>
  <c r="CY266" i="12" s="1"/>
  <c r="CN253" i="12"/>
  <c r="CO254" i="12" s="1"/>
  <c r="CS254" i="12"/>
  <c r="CR254" i="12" s="1"/>
  <c r="CQ255" i="12" s="1"/>
  <c r="CI260" i="12"/>
  <c r="CD260" i="12" s="1"/>
  <c r="CE261" i="12" s="1"/>
  <c r="BE278" i="12"/>
  <c r="AZ278" i="12" s="1"/>
  <c r="BA279" i="12" s="1"/>
  <c r="P230" i="12"/>
  <c r="O231" i="12" s="1"/>
  <c r="V263" i="12"/>
  <c r="W264" i="12" s="1"/>
  <c r="AK272" i="12"/>
  <c r="AJ272" i="12" s="1"/>
  <c r="AI273" i="12" s="1"/>
  <c r="AF271" i="12"/>
  <c r="AG272" i="12" s="1"/>
  <c r="BY258" i="12"/>
  <c r="BT258" i="12" s="1"/>
  <c r="BU259" i="12" s="1"/>
  <c r="BO305" i="12"/>
  <c r="BN305" i="12" s="1"/>
  <c r="BM306" i="12" s="1"/>
  <c r="BJ304" i="12"/>
  <c r="BK305" i="12" s="1"/>
  <c r="AU251" i="12"/>
  <c r="AT251" i="12" s="1"/>
  <c r="AS252" i="12" s="1"/>
  <c r="AP250" i="12"/>
  <c r="AQ251" i="12" s="1"/>
  <c r="AA264" i="12"/>
  <c r="G261" i="12"/>
  <c r="B261" i="12" s="1"/>
  <c r="C262" i="12" s="1"/>
  <c r="B239" i="11"/>
  <c r="C240" i="11" s="1"/>
  <c r="G240" i="11"/>
  <c r="F240" i="11" s="1"/>
  <c r="E241" i="11" s="1"/>
  <c r="DM274" i="12" l="1"/>
  <c r="DL274" i="12" s="1"/>
  <c r="DK275" i="12" s="1"/>
  <c r="DH274" i="12"/>
  <c r="DI275" i="12" s="1"/>
  <c r="DV267" i="12"/>
  <c r="DU268" i="12" s="1"/>
  <c r="AF272" i="12"/>
  <c r="AG273" i="12" s="1"/>
  <c r="DB265" i="12"/>
  <c r="DA266" i="12" s="1"/>
  <c r="CN254" i="12"/>
  <c r="CO255" i="12" s="1"/>
  <c r="CS255" i="12"/>
  <c r="CR255" i="12" s="1"/>
  <c r="CQ256" i="12" s="1"/>
  <c r="CH260" i="12"/>
  <c r="CG261" i="12" s="1"/>
  <c r="BD278" i="12"/>
  <c r="BC279" i="12" s="1"/>
  <c r="Q231" i="12"/>
  <c r="L231" i="12" s="1"/>
  <c r="M232" i="12" s="1"/>
  <c r="V264" i="12"/>
  <c r="W265" i="12" s="1"/>
  <c r="BJ305" i="12"/>
  <c r="BK306" i="12" s="1"/>
  <c r="AK273" i="12"/>
  <c r="AJ273" i="12" s="1"/>
  <c r="AI274" i="12" s="1"/>
  <c r="BX258" i="12"/>
  <c r="BW259" i="12" s="1"/>
  <c r="BO306" i="12"/>
  <c r="BN306" i="12" s="1"/>
  <c r="BM307" i="12" s="1"/>
  <c r="AP251" i="12"/>
  <c r="AQ252" i="12" s="1"/>
  <c r="AU252" i="12"/>
  <c r="Z264" i="12"/>
  <c r="Y265" i="12" s="1"/>
  <c r="F261" i="12"/>
  <c r="E262" i="12" s="1"/>
  <c r="B240" i="11"/>
  <c r="C241" i="11" s="1"/>
  <c r="G241" i="11"/>
  <c r="F241" i="11" s="1"/>
  <c r="E242" i="11" s="1"/>
  <c r="DM275" i="12" l="1"/>
  <c r="DL275" i="12" s="1"/>
  <c r="DK276" i="12" s="1"/>
  <c r="DH275" i="12"/>
  <c r="DI276" i="12" s="1"/>
  <c r="DW268" i="12"/>
  <c r="DR268" i="12" s="1"/>
  <c r="DS269" i="12" s="1"/>
  <c r="DC266" i="12"/>
  <c r="CX266" i="12" s="1"/>
  <c r="CY267" i="12" s="1"/>
  <c r="CN255" i="12"/>
  <c r="CO256" i="12" s="1"/>
  <c r="CS256" i="12"/>
  <c r="CR256" i="12" s="1"/>
  <c r="CQ257" i="12" s="1"/>
  <c r="CI261" i="12"/>
  <c r="CD261" i="12" s="1"/>
  <c r="CE262" i="12" s="1"/>
  <c r="BE279" i="12"/>
  <c r="AZ279" i="12" s="1"/>
  <c r="BA280" i="12" s="1"/>
  <c r="P231" i="12"/>
  <c r="O232" i="12" s="1"/>
  <c r="AF273" i="12"/>
  <c r="AG274" i="12" s="1"/>
  <c r="AK274" i="12"/>
  <c r="AJ274" i="12" s="1"/>
  <c r="AI275" i="12" s="1"/>
  <c r="BY259" i="12"/>
  <c r="BT259" i="12" s="1"/>
  <c r="BU260" i="12" s="1"/>
  <c r="BO307" i="12"/>
  <c r="BN307" i="12" s="1"/>
  <c r="BM308" i="12" s="1"/>
  <c r="BJ306" i="12"/>
  <c r="BK307" i="12" s="1"/>
  <c r="AP252" i="12"/>
  <c r="AQ253" i="12" s="1"/>
  <c r="AT252" i="12"/>
  <c r="AS253" i="12" s="1"/>
  <c r="AA265" i="12"/>
  <c r="V265" i="12" s="1"/>
  <c r="W266" i="12" s="1"/>
  <c r="G262" i="12"/>
  <c r="B262" i="12" s="1"/>
  <c r="C263" i="12" s="1"/>
  <c r="B241" i="11"/>
  <c r="C242" i="11" s="1"/>
  <c r="G242" i="11"/>
  <c r="F242" i="11" s="1"/>
  <c r="E243" i="11" s="1"/>
  <c r="DM276" i="12" l="1"/>
  <c r="DL276" i="12" s="1"/>
  <c r="DK277" i="12" s="1"/>
  <c r="DH276" i="12"/>
  <c r="DI277" i="12" s="1"/>
  <c r="DV268" i="12"/>
  <c r="DU269" i="12" s="1"/>
  <c r="DB266" i="12"/>
  <c r="DA267" i="12" s="1"/>
  <c r="CS257" i="12"/>
  <c r="CR257" i="12" s="1"/>
  <c r="CQ258" i="12" s="1"/>
  <c r="CN256" i="12"/>
  <c r="CO257" i="12" s="1"/>
  <c r="CH261" i="12"/>
  <c r="CG262" i="12" s="1"/>
  <c r="BD279" i="12"/>
  <c r="BC280" i="12" s="1"/>
  <c r="Q232" i="12"/>
  <c r="L232" i="12" s="1"/>
  <c r="M233" i="12" s="1"/>
  <c r="AF274" i="12"/>
  <c r="AG275" i="12" s="1"/>
  <c r="AK275" i="12"/>
  <c r="AJ275" i="12" s="1"/>
  <c r="AI276" i="12" s="1"/>
  <c r="BX259" i="12"/>
  <c r="BW260" i="12" s="1"/>
  <c r="BJ307" i="12"/>
  <c r="BK308" i="12" s="1"/>
  <c r="BO308" i="12"/>
  <c r="BN308" i="12" s="1"/>
  <c r="BM309" i="12" s="1"/>
  <c r="AU253" i="12"/>
  <c r="AP253" i="12" s="1"/>
  <c r="AQ254" i="12" s="1"/>
  <c r="Z265" i="12"/>
  <c r="Y266" i="12" s="1"/>
  <c r="F262" i="12"/>
  <c r="E263" i="12" s="1"/>
  <c r="B242" i="11"/>
  <c r="C243" i="11" s="1"/>
  <c r="G243" i="11"/>
  <c r="F243" i="11" s="1"/>
  <c r="DM277" i="12" l="1"/>
  <c r="DL277" i="12" s="1"/>
  <c r="DK278" i="12" s="1"/>
  <c r="DH277" i="12"/>
  <c r="DI278" i="12" s="1"/>
  <c r="DW269" i="12"/>
  <c r="DR269" i="12" s="1"/>
  <c r="DS270" i="12" s="1"/>
  <c r="DC267" i="12"/>
  <c r="CX267" i="12" s="1"/>
  <c r="CY268" i="12" s="1"/>
  <c r="CN257" i="12"/>
  <c r="CO258" i="12" s="1"/>
  <c r="CS258" i="12"/>
  <c r="CR258" i="12" s="1"/>
  <c r="CQ259" i="12" s="1"/>
  <c r="CI262" i="12"/>
  <c r="CD262" i="12" s="1"/>
  <c r="CE263" i="12" s="1"/>
  <c r="BE280" i="12"/>
  <c r="AZ280" i="12" s="1"/>
  <c r="BA281" i="12" s="1"/>
  <c r="P232" i="12"/>
  <c r="O233" i="12" s="1"/>
  <c r="Q233" i="12" s="1"/>
  <c r="P233" i="12" s="1"/>
  <c r="O234" i="12" s="1"/>
  <c r="AF275" i="12"/>
  <c r="AG276" i="12" s="1"/>
  <c r="AK276" i="12"/>
  <c r="BY260" i="12"/>
  <c r="BT260" i="12" s="1"/>
  <c r="BU261" i="12" s="1"/>
  <c r="BO309" i="12"/>
  <c r="BN309" i="12" s="1"/>
  <c r="BM310" i="12" s="1"/>
  <c r="BJ308" i="12"/>
  <c r="BK309" i="12" s="1"/>
  <c r="AT253" i="12"/>
  <c r="AS254" i="12" s="1"/>
  <c r="AA266" i="12"/>
  <c r="V266" i="12" s="1"/>
  <c r="W267" i="12" s="1"/>
  <c r="G263" i="12"/>
  <c r="B263" i="12" s="1"/>
  <c r="C264" i="12" s="1"/>
  <c r="B243" i="11"/>
  <c r="DM278" i="12" l="1"/>
  <c r="DL278" i="12" s="1"/>
  <c r="DK279" i="12" s="1"/>
  <c r="DH278" i="12"/>
  <c r="DI279" i="12" s="1"/>
  <c r="DV269" i="12"/>
  <c r="DU270" i="12" s="1"/>
  <c r="DB267" i="12"/>
  <c r="DA268" i="12" s="1"/>
  <c r="CS259" i="12"/>
  <c r="CR259" i="12" s="1"/>
  <c r="CQ260" i="12" s="1"/>
  <c r="CN258" i="12"/>
  <c r="CO259" i="12" s="1"/>
  <c r="CH262" i="12"/>
  <c r="CG263" i="12" s="1"/>
  <c r="BD280" i="12"/>
  <c r="BC281" i="12" s="1"/>
  <c r="L233" i="12"/>
  <c r="M234" i="12" s="1"/>
  <c r="Q234" i="12"/>
  <c r="P234" i="12" s="1"/>
  <c r="O235" i="12" s="1"/>
  <c r="AF276" i="12"/>
  <c r="AG277" i="12" s="1"/>
  <c r="BJ309" i="12"/>
  <c r="BK310" i="12" s="1"/>
  <c r="AJ276" i="12"/>
  <c r="AI277" i="12" s="1"/>
  <c r="BX260" i="12"/>
  <c r="BW261" i="12" s="1"/>
  <c r="BO310" i="12"/>
  <c r="BN310" i="12" s="1"/>
  <c r="BM311" i="12" s="1"/>
  <c r="AU254" i="12"/>
  <c r="AP254" i="12" s="1"/>
  <c r="AQ255" i="12" s="1"/>
  <c r="Z266" i="12"/>
  <c r="Y267" i="12" s="1"/>
  <c r="F263" i="12"/>
  <c r="E264" i="12" s="1"/>
  <c r="DM279" i="12" l="1"/>
  <c r="DH279" i="12" s="1"/>
  <c r="DI280" i="12" s="1"/>
  <c r="DL279" i="12"/>
  <c r="DK280" i="12" s="1"/>
  <c r="DW270" i="12"/>
  <c r="DR270" i="12" s="1"/>
  <c r="DS271" i="12" s="1"/>
  <c r="DC268" i="12"/>
  <c r="CX268" i="12" s="1"/>
  <c r="CY269" i="12" s="1"/>
  <c r="CN259" i="12"/>
  <c r="CO260" i="12" s="1"/>
  <c r="CS260" i="12"/>
  <c r="CR260" i="12" s="1"/>
  <c r="CQ261" i="12" s="1"/>
  <c r="CI263" i="12"/>
  <c r="CD263" i="12" s="1"/>
  <c r="CE264" i="12" s="1"/>
  <c r="BE281" i="12"/>
  <c r="AZ281" i="12" s="1"/>
  <c r="BA282" i="12" s="1"/>
  <c r="Q235" i="12"/>
  <c r="P235" i="12" s="1"/>
  <c r="O236" i="12" s="1"/>
  <c r="L234" i="12"/>
  <c r="M235" i="12" s="1"/>
  <c r="AK277" i="12"/>
  <c r="AF277" i="12" s="1"/>
  <c r="AG278" i="12" s="1"/>
  <c r="BY261" i="12"/>
  <c r="BT261" i="12" s="1"/>
  <c r="BU262" i="12" s="1"/>
  <c r="BO311" i="12"/>
  <c r="BN311" i="12" s="1"/>
  <c r="BM312" i="12" s="1"/>
  <c r="BJ310" i="12"/>
  <c r="BK311" i="12" s="1"/>
  <c r="AT254" i="12"/>
  <c r="AS255" i="12" s="1"/>
  <c r="AU255" i="12" s="1"/>
  <c r="AT255" i="12" s="1"/>
  <c r="AS256" i="12" s="1"/>
  <c r="AA267" i="12"/>
  <c r="V267" i="12" s="1"/>
  <c r="W268" i="12" s="1"/>
  <c r="G264" i="12"/>
  <c r="B264" i="12" s="1"/>
  <c r="C265" i="12" s="1"/>
  <c r="DM280" i="12" l="1"/>
  <c r="DH280" i="12" s="1"/>
  <c r="DI281" i="12" s="1"/>
  <c r="DL280" i="12"/>
  <c r="DK281" i="12" s="1"/>
  <c r="DV270" i="12"/>
  <c r="DU271" i="12" s="1"/>
  <c r="L235" i="12"/>
  <c r="M236" i="12" s="1"/>
  <c r="DB268" i="12"/>
  <c r="DA269" i="12" s="1"/>
  <c r="CS261" i="12"/>
  <c r="CR261" i="12" s="1"/>
  <c r="CQ262" i="12" s="1"/>
  <c r="CN260" i="12"/>
  <c r="CO261" i="12" s="1"/>
  <c r="CH263" i="12"/>
  <c r="CG264" i="12" s="1"/>
  <c r="BD281" i="12"/>
  <c r="BC282" i="12" s="1"/>
  <c r="Q236" i="12"/>
  <c r="P236" i="12" s="1"/>
  <c r="O237" i="12" s="1"/>
  <c r="AJ277" i="12"/>
  <c r="AI278" i="12" s="1"/>
  <c r="BX261" i="12"/>
  <c r="BW262" i="12" s="1"/>
  <c r="BJ311" i="12"/>
  <c r="BK312" i="12" s="1"/>
  <c r="BO312" i="12"/>
  <c r="BN312" i="12" s="1"/>
  <c r="BM313" i="12" s="1"/>
  <c r="AP255" i="12"/>
  <c r="AQ256" i="12" s="1"/>
  <c r="AU256" i="12"/>
  <c r="AT256" i="12" s="1"/>
  <c r="AS257" i="12" s="1"/>
  <c r="Z267" i="12"/>
  <c r="Y268" i="12" s="1"/>
  <c r="F264" i="12"/>
  <c r="E265" i="12" s="1"/>
  <c r="DM281" i="12" l="1"/>
  <c r="DH281" i="12" s="1"/>
  <c r="DI282" i="12" s="1"/>
  <c r="DL281" i="12"/>
  <c r="DK282" i="12" s="1"/>
  <c r="DW271" i="12"/>
  <c r="DR271" i="12" s="1"/>
  <c r="DS272" i="12" s="1"/>
  <c r="DC269" i="12"/>
  <c r="CX269" i="12" s="1"/>
  <c r="CY270" i="12" s="1"/>
  <c r="CN261" i="12"/>
  <c r="CO262" i="12" s="1"/>
  <c r="CS262" i="12"/>
  <c r="CI264" i="12"/>
  <c r="CD264" i="12" s="1"/>
  <c r="CE265" i="12" s="1"/>
  <c r="BE282" i="12"/>
  <c r="AZ282" i="12" s="1"/>
  <c r="BA283" i="12" s="1"/>
  <c r="Q237" i="12"/>
  <c r="P237" i="12" s="1"/>
  <c r="O238" i="12" s="1"/>
  <c r="L236" i="12"/>
  <c r="M237" i="12" s="1"/>
  <c r="L237" i="12" s="1"/>
  <c r="M238" i="12" s="1"/>
  <c r="AK278" i="12"/>
  <c r="AF278" i="12" s="1"/>
  <c r="AG279" i="12" s="1"/>
  <c r="BY262" i="12"/>
  <c r="BT262" i="12" s="1"/>
  <c r="BU263" i="12" s="1"/>
  <c r="BJ312" i="12"/>
  <c r="BK313" i="12" s="1"/>
  <c r="BO313" i="12"/>
  <c r="AU257" i="12"/>
  <c r="AT257" i="12" s="1"/>
  <c r="AS258" i="12" s="1"/>
  <c r="AP256" i="12"/>
  <c r="AQ257" i="12" s="1"/>
  <c r="AA268" i="12"/>
  <c r="V268" i="12" s="1"/>
  <c r="W269" i="12" s="1"/>
  <c r="G265" i="12"/>
  <c r="B265" i="12" s="1"/>
  <c r="C266" i="12" s="1"/>
  <c r="DM282" i="12" l="1"/>
  <c r="DH282" i="12" s="1"/>
  <c r="DI283" i="12" s="1"/>
  <c r="DV271" i="12"/>
  <c r="DU272" i="12" s="1"/>
  <c r="DB269" i="12"/>
  <c r="DA270" i="12" s="1"/>
  <c r="CN262" i="12"/>
  <c r="CO263" i="12" s="1"/>
  <c r="CR262" i="12"/>
  <c r="CQ263" i="12" s="1"/>
  <c r="CS263" i="12" s="1"/>
  <c r="CH264" i="12"/>
  <c r="CG265" i="12" s="1"/>
  <c r="BD282" i="12"/>
  <c r="BC283" i="12" s="1"/>
  <c r="Q238" i="12"/>
  <c r="P238" i="12" s="1"/>
  <c r="O239" i="12" s="1"/>
  <c r="AJ278" i="12"/>
  <c r="AI279" i="12" s="1"/>
  <c r="AK279" i="12" s="1"/>
  <c r="AJ279" i="12" s="1"/>
  <c r="AI280" i="12" s="1"/>
  <c r="BX262" i="12"/>
  <c r="BW263" i="12" s="1"/>
  <c r="BY263" i="12" s="1"/>
  <c r="BX263" i="12" s="1"/>
  <c r="BW264" i="12" s="1"/>
  <c r="BJ313" i="12"/>
  <c r="BK314" i="12" s="1"/>
  <c r="BN313" i="12"/>
  <c r="BM314" i="12" s="1"/>
  <c r="BO314" i="12" s="1"/>
  <c r="AU258" i="12"/>
  <c r="AT258" i="12" s="1"/>
  <c r="AS259" i="12" s="1"/>
  <c r="AP257" i="12"/>
  <c r="AQ258" i="12" s="1"/>
  <c r="Z268" i="12"/>
  <c r="Y269" i="12" s="1"/>
  <c r="F265" i="12"/>
  <c r="E266" i="12" s="1"/>
  <c r="DL282" i="12" l="1"/>
  <c r="DK283" i="12" s="1"/>
  <c r="DW272" i="12"/>
  <c r="DR272" i="12" s="1"/>
  <c r="DS273" i="12" s="1"/>
  <c r="DC270" i="12"/>
  <c r="CX270" i="12" s="1"/>
  <c r="CY271" i="12" s="1"/>
  <c r="CN263" i="12"/>
  <c r="CO264" i="12" s="1"/>
  <c r="CR263" i="12"/>
  <c r="CQ264" i="12" s="1"/>
  <c r="CI265" i="12"/>
  <c r="CD265" i="12" s="1"/>
  <c r="CE266" i="12" s="1"/>
  <c r="BE283" i="12"/>
  <c r="AZ283" i="12" s="1"/>
  <c r="BA284" i="12" s="1"/>
  <c r="L238" i="12"/>
  <c r="M239" i="12" s="1"/>
  <c r="Q239" i="12"/>
  <c r="P239" i="12" s="1"/>
  <c r="O240" i="12" s="1"/>
  <c r="AF279" i="12"/>
  <c r="AG280" i="12" s="1"/>
  <c r="AK280" i="12"/>
  <c r="BT263" i="12"/>
  <c r="BU264" i="12" s="1"/>
  <c r="BY264" i="12"/>
  <c r="BX264" i="12" s="1"/>
  <c r="BW265" i="12" s="1"/>
  <c r="BN314" i="12"/>
  <c r="BM315" i="12" s="1"/>
  <c r="BO315" i="12" s="1"/>
  <c r="BN315" i="12" s="1"/>
  <c r="BM316" i="12" s="1"/>
  <c r="BJ314" i="12"/>
  <c r="BK315" i="12" s="1"/>
  <c r="AU259" i="12"/>
  <c r="AT259" i="12" s="1"/>
  <c r="AS260" i="12" s="1"/>
  <c r="AP258" i="12"/>
  <c r="AQ259" i="12" s="1"/>
  <c r="AA269" i="12"/>
  <c r="V269" i="12" s="1"/>
  <c r="W270" i="12" s="1"/>
  <c r="G266" i="12"/>
  <c r="B266" i="12" s="1"/>
  <c r="C267" i="12" s="1"/>
  <c r="DM283" i="12" l="1"/>
  <c r="DH283" i="12" s="1"/>
  <c r="DI284" i="12" s="1"/>
  <c r="DV272" i="12"/>
  <c r="DU273" i="12" s="1"/>
  <c r="DW273" i="12" s="1"/>
  <c r="DV273" i="12" s="1"/>
  <c r="DU274" i="12" s="1"/>
  <c r="DB270" i="12"/>
  <c r="DA271" i="12" s="1"/>
  <c r="CS264" i="12"/>
  <c r="CN264" i="12" s="1"/>
  <c r="CO265" i="12" s="1"/>
  <c r="CH265" i="12"/>
  <c r="CG266" i="12" s="1"/>
  <c r="BD283" i="12"/>
  <c r="BC284" i="12" s="1"/>
  <c r="Q240" i="12"/>
  <c r="P240" i="12" s="1"/>
  <c r="O241" i="12" s="1"/>
  <c r="AF280" i="12"/>
  <c r="AG281" i="12" s="1"/>
  <c r="L239" i="12"/>
  <c r="M240" i="12" s="1"/>
  <c r="L240" i="12" s="1"/>
  <c r="M241" i="12" s="1"/>
  <c r="AJ280" i="12"/>
  <c r="AI281" i="12" s="1"/>
  <c r="BT264" i="12"/>
  <c r="BU265" i="12" s="1"/>
  <c r="BY265" i="12"/>
  <c r="BX265" i="12" s="1"/>
  <c r="BW266" i="12" s="1"/>
  <c r="BJ315" i="12"/>
  <c r="BK316" i="12" s="1"/>
  <c r="BO316" i="12"/>
  <c r="BN316" i="12" s="1"/>
  <c r="BM317" i="12" s="1"/>
  <c r="AP259" i="12"/>
  <c r="AQ260" i="12" s="1"/>
  <c r="AU260" i="12"/>
  <c r="AT260" i="12" s="1"/>
  <c r="AS261" i="12" s="1"/>
  <c r="Z269" i="12"/>
  <c r="Y270" i="12" s="1"/>
  <c r="F266" i="12"/>
  <c r="E267" i="12" s="1"/>
  <c r="DL283" i="12" l="1"/>
  <c r="DK284" i="12" s="1"/>
  <c r="DW274" i="12"/>
  <c r="DV274" i="12" s="1"/>
  <c r="DU275" i="12" s="1"/>
  <c r="DR273" i="12"/>
  <c r="DS274" i="12" s="1"/>
  <c r="DC271" i="12"/>
  <c r="CX271" i="12" s="1"/>
  <c r="CY272" i="12" s="1"/>
  <c r="CR264" i="12"/>
  <c r="CQ265" i="12" s="1"/>
  <c r="CI266" i="12"/>
  <c r="CD266" i="12" s="1"/>
  <c r="CE267" i="12" s="1"/>
  <c r="BE284" i="12"/>
  <c r="AZ284" i="12" s="1"/>
  <c r="BA285" i="12" s="1"/>
  <c r="Q241" i="12"/>
  <c r="P241" i="12" s="1"/>
  <c r="O242" i="12" s="1"/>
  <c r="AK281" i="12"/>
  <c r="AF281" i="12" s="1"/>
  <c r="AG282" i="12" s="1"/>
  <c r="BY266" i="12"/>
  <c r="BX266" i="12" s="1"/>
  <c r="BW267" i="12" s="1"/>
  <c r="BT265" i="12"/>
  <c r="BU266" i="12" s="1"/>
  <c r="BO317" i="12"/>
  <c r="BN317" i="12" s="1"/>
  <c r="BM318" i="12" s="1"/>
  <c r="BJ316" i="12"/>
  <c r="BK317" i="12" s="1"/>
  <c r="AU261" i="12"/>
  <c r="AT261" i="12" s="1"/>
  <c r="AS262" i="12" s="1"/>
  <c r="AP260" i="12"/>
  <c r="AQ261" i="12" s="1"/>
  <c r="AA270" i="12"/>
  <c r="V270" i="12" s="1"/>
  <c r="W271" i="12" s="1"/>
  <c r="G267" i="12"/>
  <c r="B267" i="12" s="1"/>
  <c r="C268" i="12" s="1"/>
  <c r="DM284" i="12" l="1"/>
  <c r="DH284" i="12" s="1"/>
  <c r="DI285" i="12" s="1"/>
  <c r="DR274" i="12"/>
  <c r="DS275" i="12" s="1"/>
  <c r="DW275" i="12"/>
  <c r="DV275" i="12" s="1"/>
  <c r="DU276" i="12" s="1"/>
  <c r="DB271" i="12"/>
  <c r="DA272" i="12" s="1"/>
  <c r="CS265" i="12"/>
  <c r="CN265" i="12" s="1"/>
  <c r="CO266" i="12" s="1"/>
  <c r="CH266" i="12"/>
  <c r="CG267" i="12" s="1"/>
  <c r="BD284" i="12"/>
  <c r="BC285" i="12" s="1"/>
  <c r="L241" i="12"/>
  <c r="M242" i="12" s="1"/>
  <c r="Q242" i="12"/>
  <c r="P242" i="12" s="1"/>
  <c r="O243" i="12" s="1"/>
  <c r="AJ281" i="12"/>
  <c r="AI282" i="12" s="1"/>
  <c r="BT266" i="12"/>
  <c r="BU267" i="12" s="1"/>
  <c r="BY267" i="12"/>
  <c r="BJ317" i="12"/>
  <c r="BK318" i="12" s="1"/>
  <c r="BO318" i="12"/>
  <c r="BN318" i="12" s="1"/>
  <c r="BM319" i="12" s="1"/>
  <c r="AP261" i="12"/>
  <c r="AQ262" i="12" s="1"/>
  <c r="AU262" i="12"/>
  <c r="AT262" i="12" s="1"/>
  <c r="AS263" i="12" s="1"/>
  <c r="Z270" i="12"/>
  <c r="Y271" i="12" s="1"/>
  <c r="F267" i="12"/>
  <c r="E268" i="12" s="1"/>
  <c r="DL284" i="12" l="1"/>
  <c r="DK285" i="12" s="1"/>
  <c r="DW276" i="12"/>
  <c r="DV276" i="12" s="1"/>
  <c r="DU277" i="12" s="1"/>
  <c r="DR275" i="12"/>
  <c r="DS276" i="12" s="1"/>
  <c r="DC272" i="12"/>
  <c r="CX272" i="12" s="1"/>
  <c r="CY273" i="12" s="1"/>
  <c r="CR265" i="12"/>
  <c r="CQ266" i="12" s="1"/>
  <c r="CI267" i="12"/>
  <c r="CD267" i="12" s="1"/>
  <c r="CE268" i="12" s="1"/>
  <c r="BE285" i="12"/>
  <c r="AZ285" i="12" s="1"/>
  <c r="BA286" i="12" s="1"/>
  <c r="Q243" i="12"/>
  <c r="P243" i="12" s="1"/>
  <c r="O244" i="12" s="1"/>
  <c r="L242" i="12"/>
  <c r="M243" i="12" s="1"/>
  <c r="AK282" i="12"/>
  <c r="AF282" i="12" s="1"/>
  <c r="AG283" i="12" s="1"/>
  <c r="BT267" i="12"/>
  <c r="BU268" i="12" s="1"/>
  <c r="BX267" i="12"/>
  <c r="BW268" i="12" s="1"/>
  <c r="BY268" i="12" s="1"/>
  <c r="BO319" i="12"/>
  <c r="BN319" i="12" s="1"/>
  <c r="BM320" i="12" s="1"/>
  <c r="BJ318" i="12"/>
  <c r="BK319" i="12" s="1"/>
  <c r="AU263" i="12"/>
  <c r="AT263" i="12" s="1"/>
  <c r="AS264" i="12" s="1"/>
  <c r="AP262" i="12"/>
  <c r="AQ263" i="12" s="1"/>
  <c r="AA271" i="12"/>
  <c r="V271" i="12" s="1"/>
  <c r="W272" i="12" s="1"/>
  <c r="G268" i="12"/>
  <c r="B268" i="12" s="1"/>
  <c r="C269" i="12" s="1"/>
  <c r="DM285" i="12" l="1"/>
  <c r="DH285" i="12" s="1"/>
  <c r="DI286" i="12" s="1"/>
  <c r="L243" i="12"/>
  <c r="M244" i="12" s="1"/>
  <c r="DR276" i="12"/>
  <c r="DS277" i="12" s="1"/>
  <c r="DW277" i="12"/>
  <c r="DV277" i="12" s="1"/>
  <c r="DU278" i="12" s="1"/>
  <c r="DB272" i="12"/>
  <c r="DA273" i="12" s="1"/>
  <c r="CS266" i="12"/>
  <c r="CN266" i="12" s="1"/>
  <c r="CO267" i="12" s="1"/>
  <c r="CH267" i="12"/>
  <c r="CG268" i="12" s="1"/>
  <c r="BD285" i="12"/>
  <c r="BC286" i="12" s="1"/>
  <c r="Q244" i="12"/>
  <c r="P244" i="12" s="1"/>
  <c r="O245" i="12" s="1"/>
  <c r="BT268" i="12"/>
  <c r="BU269" i="12" s="1"/>
  <c r="AJ282" i="12"/>
  <c r="AI283" i="12" s="1"/>
  <c r="AK283" i="12" s="1"/>
  <c r="AJ283" i="12" s="1"/>
  <c r="AI284" i="12" s="1"/>
  <c r="BJ319" i="12"/>
  <c r="BK320" i="12" s="1"/>
  <c r="BX268" i="12"/>
  <c r="BW269" i="12" s="1"/>
  <c r="Z271" i="12"/>
  <c r="Y272" i="12" s="1"/>
  <c r="AA272" i="12" s="1"/>
  <c r="Z272" i="12" s="1"/>
  <c r="Y273" i="12" s="1"/>
  <c r="BO320" i="12"/>
  <c r="AU264" i="12"/>
  <c r="AT264" i="12" s="1"/>
  <c r="AS265" i="12" s="1"/>
  <c r="AP263" i="12"/>
  <c r="AQ264" i="12" s="1"/>
  <c r="F268" i="12"/>
  <c r="E269" i="12" s="1"/>
  <c r="DL285" i="12" l="1"/>
  <c r="DK286" i="12" s="1"/>
  <c r="DR277" i="12"/>
  <c r="DS278" i="12" s="1"/>
  <c r="DW278" i="12"/>
  <c r="DV278" i="12" s="1"/>
  <c r="DU279" i="12" s="1"/>
  <c r="DC273" i="12"/>
  <c r="CX273" i="12" s="1"/>
  <c r="CY274" i="12" s="1"/>
  <c r="CR266" i="12"/>
  <c r="CQ267" i="12" s="1"/>
  <c r="CI268" i="12"/>
  <c r="CD268" i="12" s="1"/>
  <c r="CE269" i="12" s="1"/>
  <c r="BE286" i="12"/>
  <c r="AZ286" i="12" s="1"/>
  <c r="BA287" i="12" s="1"/>
  <c r="Q245" i="12"/>
  <c r="P245" i="12" s="1"/>
  <c r="O246" i="12" s="1"/>
  <c r="L244" i="12"/>
  <c r="M245" i="12" s="1"/>
  <c r="BJ320" i="12"/>
  <c r="BK321" i="12" s="1"/>
  <c r="AF283" i="12"/>
  <c r="AG284" i="12" s="1"/>
  <c r="AK284" i="12"/>
  <c r="BY269" i="12"/>
  <c r="BT269" i="12" s="1"/>
  <c r="BU270" i="12" s="1"/>
  <c r="V272" i="12"/>
  <c r="W273" i="12" s="1"/>
  <c r="BN320" i="12"/>
  <c r="BM321" i="12" s="1"/>
  <c r="AU265" i="12"/>
  <c r="AT265" i="12" s="1"/>
  <c r="AS266" i="12" s="1"/>
  <c r="AP264" i="12"/>
  <c r="AQ265" i="12" s="1"/>
  <c r="AA273" i="12"/>
  <c r="Z273" i="12" s="1"/>
  <c r="Y274" i="12" s="1"/>
  <c r="G269" i="12"/>
  <c r="B269" i="12" s="1"/>
  <c r="C270" i="12" s="1"/>
  <c r="DM286" i="12" l="1"/>
  <c r="DH286" i="12" s="1"/>
  <c r="DI287" i="12" s="1"/>
  <c r="DL286" i="12"/>
  <c r="DK287" i="12" s="1"/>
  <c r="DR278" i="12"/>
  <c r="DS279" i="12" s="1"/>
  <c r="DW279" i="12"/>
  <c r="DV279" i="12" s="1"/>
  <c r="DU280" i="12" s="1"/>
  <c r="L245" i="12"/>
  <c r="M246" i="12" s="1"/>
  <c r="DB273" i="12"/>
  <c r="DA274" i="12" s="1"/>
  <c r="CS267" i="12"/>
  <c r="CN267" i="12" s="1"/>
  <c r="CO268" i="12" s="1"/>
  <c r="CH268" i="12"/>
  <c r="CG269" i="12" s="1"/>
  <c r="BD286" i="12"/>
  <c r="BC287" i="12" s="1"/>
  <c r="Q246" i="12"/>
  <c r="P246" i="12" s="1"/>
  <c r="O247" i="12" s="1"/>
  <c r="AF284" i="12"/>
  <c r="AG285" i="12" s="1"/>
  <c r="AJ284" i="12"/>
  <c r="AI285" i="12" s="1"/>
  <c r="AK285" i="12" s="1"/>
  <c r="BX269" i="12"/>
  <c r="BW270" i="12" s="1"/>
  <c r="V273" i="12"/>
  <c r="W274" i="12" s="1"/>
  <c r="BO321" i="12"/>
  <c r="BJ321" i="12" s="1"/>
  <c r="BK322" i="12" s="1"/>
  <c r="AP265" i="12"/>
  <c r="AQ266" i="12" s="1"/>
  <c r="AU266" i="12"/>
  <c r="AT266" i="12" s="1"/>
  <c r="AS267" i="12" s="1"/>
  <c r="AA274" i="12"/>
  <c r="Z274" i="12" s="1"/>
  <c r="Y275" i="12" s="1"/>
  <c r="F269" i="12"/>
  <c r="E270" i="12" s="1"/>
  <c r="DM287" i="12" l="1"/>
  <c r="DL287" i="12" s="1"/>
  <c r="DK288" i="12" s="1"/>
  <c r="DH287" i="12"/>
  <c r="DI288" i="12" s="1"/>
  <c r="DW280" i="12"/>
  <c r="DV280" i="12" s="1"/>
  <c r="DU281" i="12" s="1"/>
  <c r="DR279" i="12"/>
  <c r="DS280" i="12" s="1"/>
  <c r="DC274" i="12"/>
  <c r="CX274" i="12" s="1"/>
  <c r="CY275" i="12" s="1"/>
  <c r="CR267" i="12"/>
  <c r="CQ268" i="12" s="1"/>
  <c r="CI269" i="12"/>
  <c r="CD269" i="12" s="1"/>
  <c r="CE270" i="12" s="1"/>
  <c r="BE287" i="12"/>
  <c r="AZ287" i="12" s="1"/>
  <c r="BA288" i="12" s="1"/>
  <c r="Q247" i="12"/>
  <c r="P247" i="12" s="1"/>
  <c r="O248" i="12" s="1"/>
  <c r="L246" i="12"/>
  <c r="M247" i="12" s="1"/>
  <c r="L247" i="12" s="1"/>
  <c r="M248" i="12" s="1"/>
  <c r="AJ285" i="12"/>
  <c r="AI286" i="12" s="1"/>
  <c r="AK286" i="12" s="1"/>
  <c r="AJ286" i="12" s="1"/>
  <c r="AI287" i="12" s="1"/>
  <c r="AF285" i="12"/>
  <c r="AG286" i="12" s="1"/>
  <c r="BY270" i="12"/>
  <c r="BT270" i="12" s="1"/>
  <c r="BU271" i="12" s="1"/>
  <c r="BN321" i="12"/>
  <c r="BM322" i="12" s="1"/>
  <c r="AP266" i="12"/>
  <c r="AQ267" i="12" s="1"/>
  <c r="AU267" i="12"/>
  <c r="AT267" i="12" s="1"/>
  <c r="AS268" i="12" s="1"/>
  <c r="AA275" i="12"/>
  <c r="Z275" i="12" s="1"/>
  <c r="Y276" i="12" s="1"/>
  <c r="V274" i="12"/>
  <c r="W275" i="12" s="1"/>
  <c r="G270" i="12"/>
  <c r="B270" i="12" s="1"/>
  <c r="C271" i="12" s="1"/>
  <c r="DM288" i="12" l="1"/>
  <c r="DL288" i="12" s="1"/>
  <c r="DK289" i="12" s="1"/>
  <c r="DR280" i="12"/>
  <c r="DS281" i="12" s="1"/>
  <c r="DW281" i="12"/>
  <c r="DV281" i="12" s="1"/>
  <c r="DU282" i="12" s="1"/>
  <c r="DB274" i="12"/>
  <c r="DA275" i="12" s="1"/>
  <c r="CS268" i="12"/>
  <c r="CN268" i="12" s="1"/>
  <c r="CO269" i="12" s="1"/>
  <c r="CH269" i="12"/>
  <c r="CG270" i="12" s="1"/>
  <c r="BD287" i="12"/>
  <c r="BC288" i="12" s="1"/>
  <c r="Q248" i="12"/>
  <c r="P248" i="12" s="1"/>
  <c r="O249" i="12" s="1"/>
  <c r="AK287" i="12"/>
  <c r="AJ287" i="12" s="1"/>
  <c r="AI288" i="12" s="1"/>
  <c r="AF286" i="12"/>
  <c r="AG287" i="12" s="1"/>
  <c r="BX270" i="12"/>
  <c r="BW271" i="12" s="1"/>
  <c r="V275" i="12"/>
  <c r="W276" i="12" s="1"/>
  <c r="BO322" i="12"/>
  <c r="BJ322" i="12" s="1"/>
  <c r="BK323" i="12" s="1"/>
  <c r="AU268" i="12"/>
  <c r="AT268" i="12" s="1"/>
  <c r="AS269" i="12" s="1"/>
  <c r="AP267" i="12"/>
  <c r="AQ268" i="12" s="1"/>
  <c r="AA276" i="12"/>
  <c r="Z276" i="12" s="1"/>
  <c r="Y277" i="12" s="1"/>
  <c r="F270" i="12"/>
  <c r="E271" i="12" s="1"/>
  <c r="DM289" i="12" l="1"/>
  <c r="DL289" i="12" s="1"/>
  <c r="DK290" i="12" s="1"/>
  <c r="DH288" i="12"/>
  <c r="DI289" i="12" s="1"/>
  <c r="DH289" i="12" s="1"/>
  <c r="DI290" i="12" s="1"/>
  <c r="DR281" i="12"/>
  <c r="DS282" i="12" s="1"/>
  <c r="DW282" i="12"/>
  <c r="DV282" i="12" s="1"/>
  <c r="DU283" i="12" s="1"/>
  <c r="DC275" i="12"/>
  <c r="CX275" i="12" s="1"/>
  <c r="CY276" i="12" s="1"/>
  <c r="CR268" i="12"/>
  <c r="CQ269" i="12" s="1"/>
  <c r="CI270" i="12"/>
  <c r="CD270" i="12" s="1"/>
  <c r="CE271" i="12" s="1"/>
  <c r="BE288" i="12"/>
  <c r="AZ288" i="12" s="1"/>
  <c r="BA289" i="12" s="1"/>
  <c r="L248" i="12"/>
  <c r="M249" i="12" s="1"/>
  <c r="Q249" i="12"/>
  <c r="P249" i="12" s="1"/>
  <c r="O250" i="12" s="1"/>
  <c r="AK288" i="12"/>
  <c r="AJ288" i="12" s="1"/>
  <c r="AI289" i="12" s="1"/>
  <c r="AF287" i="12"/>
  <c r="AG288" i="12" s="1"/>
  <c r="BY271" i="12"/>
  <c r="BT271" i="12" s="1"/>
  <c r="BU272" i="12" s="1"/>
  <c r="BN322" i="12"/>
  <c r="BM323" i="12" s="1"/>
  <c r="AU269" i="12"/>
  <c r="AT269" i="12" s="1"/>
  <c r="AS270" i="12" s="1"/>
  <c r="AP268" i="12"/>
  <c r="AQ269" i="12" s="1"/>
  <c r="AA277" i="12"/>
  <c r="Z277" i="12" s="1"/>
  <c r="Y278" i="12" s="1"/>
  <c r="V276" i="12"/>
  <c r="W277" i="12" s="1"/>
  <c r="G271" i="12"/>
  <c r="B271" i="12" s="1"/>
  <c r="C272" i="12" s="1"/>
  <c r="DM290" i="12" l="1"/>
  <c r="DL290" i="12" s="1"/>
  <c r="DK291" i="12" s="1"/>
  <c r="DH290" i="12"/>
  <c r="DI291" i="12" s="1"/>
  <c r="DR282" i="12"/>
  <c r="DS283" i="12" s="1"/>
  <c r="DW283" i="12"/>
  <c r="DV283" i="12" s="1"/>
  <c r="DU284" i="12" s="1"/>
  <c r="DB275" i="12"/>
  <c r="DA276" i="12" s="1"/>
  <c r="CS269" i="12"/>
  <c r="CN269" i="12" s="1"/>
  <c r="CO270" i="12" s="1"/>
  <c r="CH270" i="12"/>
  <c r="CG271" i="12" s="1"/>
  <c r="BD288" i="12"/>
  <c r="BC289" i="12" s="1"/>
  <c r="L249" i="12"/>
  <c r="M250" i="12" s="1"/>
  <c r="Q250" i="12"/>
  <c r="P250" i="12" s="1"/>
  <c r="O251" i="12" s="1"/>
  <c r="AK289" i="12"/>
  <c r="AJ289" i="12" s="1"/>
  <c r="AI290" i="12" s="1"/>
  <c r="AF288" i="12"/>
  <c r="AG289" i="12" s="1"/>
  <c r="BX271" i="12"/>
  <c r="BW272" i="12" s="1"/>
  <c r="V277" i="12"/>
  <c r="W278" i="12" s="1"/>
  <c r="BO323" i="12"/>
  <c r="BJ323" i="12" s="1"/>
  <c r="BK324" i="12" s="1"/>
  <c r="AP269" i="12"/>
  <c r="AQ270" i="12" s="1"/>
  <c r="AU270" i="12"/>
  <c r="AT270" i="12" s="1"/>
  <c r="AS271" i="12" s="1"/>
  <c r="AA278" i="12"/>
  <c r="Z278" i="12" s="1"/>
  <c r="Y279" i="12" s="1"/>
  <c r="F271" i="12"/>
  <c r="E272" i="12" s="1"/>
  <c r="DM291" i="12" l="1"/>
  <c r="DL291" i="12" s="1"/>
  <c r="DK292" i="12" s="1"/>
  <c r="DW284" i="12"/>
  <c r="DV284" i="12" s="1"/>
  <c r="DU285" i="12" s="1"/>
  <c r="DR283" i="12"/>
  <c r="DS284" i="12" s="1"/>
  <c r="DC276" i="12"/>
  <c r="CX276" i="12" s="1"/>
  <c r="CY277" i="12" s="1"/>
  <c r="CR269" i="12"/>
  <c r="CQ270" i="12" s="1"/>
  <c r="CI271" i="12"/>
  <c r="CD271" i="12" s="1"/>
  <c r="CE272" i="12" s="1"/>
  <c r="BE289" i="12"/>
  <c r="AZ289" i="12" s="1"/>
  <c r="BA290" i="12" s="1"/>
  <c r="Q251" i="12"/>
  <c r="P251" i="12" s="1"/>
  <c r="O252" i="12" s="1"/>
  <c r="L250" i="12"/>
  <c r="M251" i="12" s="1"/>
  <c r="L251" i="12" s="1"/>
  <c r="M252" i="12" s="1"/>
  <c r="AK290" i="12"/>
  <c r="AJ290" i="12" s="1"/>
  <c r="AI291" i="12" s="1"/>
  <c r="AF289" i="12"/>
  <c r="AG290" i="12" s="1"/>
  <c r="AF290" i="12" s="1"/>
  <c r="AG291" i="12" s="1"/>
  <c r="BY272" i="12"/>
  <c r="BT272" i="12" s="1"/>
  <c r="BU273" i="12" s="1"/>
  <c r="BN323" i="12"/>
  <c r="BM324" i="12" s="1"/>
  <c r="AU271" i="12"/>
  <c r="AT271" i="12" s="1"/>
  <c r="AS272" i="12" s="1"/>
  <c r="AP270" i="12"/>
  <c r="AQ271" i="12" s="1"/>
  <c r="AA279" i="12"/>
  <c r="Z279" i="12" s="1"/>
  <c r="Y280" i="12" s="1"/>
  <c r="V278" i="12"/>
  <c r="W279" i="12" s="1"/>
  <c r="G272" i="12"/>
  <c r="B272" i="12" s="1"/>
  <c r="C273" i="12" s="1"/>
  <c r="DR284" i="12" l="1"/>
  <c r="DS285" i="12" s="1"/>
  <c r="DM292" i="12"/>
  <c r="DL292" i="12" s="1"/>
  <c r="DK293" i="12" s="1"/>
  <c r="DH291" i="12"/>
  <c r="DI292" i="12" s="1"/>
  <c r="DH292" i="12" s="1"/>
  <c r="DI293" i="12" s="1"/>
  <c r="DW285" i="12"/>
  <c r="DV285" i="12" s="1"/>
  <c r="DU286" i="12" s="1"/>
  <c r="DB276" i="12"/>
  <c r="DA277" i="12" s="1"/>
  <c r="CS270" i="12"/>
  <c r="CN270" i="12" s="1"/>
  <c r="CO271" i="12" s="1"/>
  <c r="CH271" i="12"/>
  <c r="CG272" i="12" s="1"/>
  <c r="BD289" i="12"/>
  <c r="BC290" i="12" s="1"/>
  <c r="Q252" i="12"/>
  <c r="P252" i="12" s="1"/>
  <c r="O253" i="12" s="1"/>
  <c r="AK291" i="12"/>
  <c r="AJ291" i="12" s="1"/>
  <c r="AI292" i="12" s="1"/>
  <c r="BX272" i="12"/>
  <c r="BW273" i="12" s="1"/>
  <c r="BY273" i="12" s="1"/>
  <c r="BX273" i="12" s="1"/>
  <c r="BW274" i="12" s="1"/>
  <c r="V279" i="12"/>
  <c r="W280" i="12" s="1"/>
  <c r="BO324" i="12"/>
  <c r="BJ324" i="12" s="1"/>
  <c r="BK325" i="12" s="1"/>
  <c r="AU272" i="12"/>
  <c r="AT272" i="12" s="1"/>
  <c r="AS273" i="12" s="1"/>
  <c r="AP271" i="12"/>
  <c r="AQ272" i="12" s="1"/>
  <c r="AA280" i="12"/>
  <c r="Z280" i="12" s="1"/>
  <c r="Y281" i="12" s="1"/>
  <c r="F272" i="12"/>
  <c r="E273" i="12" s="1"/>
  <c r="DM293" i="12" l="1"/>
  <c r="DL293" i="12" s="1"/>
  <c r="DK294" i="12" s="1"/>
  <c r="DW286" i="12"/>
  <c r="DV286" i="12" s="1"/>
  <c r="DU287" i="12" s="1"/>
  <c r="DR285" i="12"/>
  <c r="DS286" i="12" s="1"/>
  <c r="DC277" i="12"/>
  <c r="CX277" i="12" s="1"/>
  <c r="CY278" i="12" s="1"/>
  <c r="CR270" i="12"/>
  <c r="CQ271" i="12" s="1"/>
  <c r="CI272" i="12"/>
  <c r="CD272" i="12" s="1"/>
  <c r="CE273" i="12" s="1"/>
  <c r="BE290" i="12"/>
  <c r="AZ290" i="12" s="1"/>
  <c r="BA291" i="12" s="1"/>
  <c r="Q253" i="12"/>
  <c r="P253" i="12" s="1"/>
  <c r="O254" i="12" s="1"/>
  <c r="L252" i="12"/>
  <c r="M253" i="12" s="1"/>
  <c r="AK292" i="12"/>
  <c r="AJ292" i="12" s="1"/>
  <c r="AI293" i="12" s="1"/>
  <c r="AF291" i="12"/>
  <c r="AG292" i="12" s="1"/>
  <c r="BT273" i="12"/>
  <c r="BU274" i="12" s="1"/>
  <c r="BY274" i="12"/>
  <c r="BX274" i="12" s="1"/>
  <c r="BW275" i="12" s="1"/>
  <c r="BN324" i="12"/>
  <c r="BM325" i="12" s="1"/>
  <c r="BO325" i="12" s="1"/>
  <c r="BJ325" i="12" s="1"/>
  <c r="BK326" i="12" s="1"/>
  <c r="AU273" i="12"/>
  <c r="AT273" i="12" s="1"/>
  <c r="AS274" i="12" s="1"/>
  <c r="AP272" i="12"/>
  <c r="AQ273" i="12" s="1"/>
  <c r="AA281" i="12"/>
  <c r="Z281" i="12" s="1"/>
  <c r="Y282" i="12" s="1"/>
  <c r="V280" i="12"/>
  <c r="W281" i="12" s="1"/>
  <c r="G273" i="12"/>
  <c r="B273" i="12" s="1"/>
  <c r="C274" i="12" s="1"/>
  <c r="DM294" i="12" l="1"/>
  <c r="DL294" i="12" s="1"/>
  <c r="DK295" i="12" s="1"/>
  <c r="DH293" i="12"/>
  <c r="DI294" i="12" s="1"/>
  <c r="DH294" i="12" s="1"/>
  <c r="DI295" i="12" s="1"/>
  <c r="DR286" i="12"/>
  <c r="DS287" i="12" s="1"/>
  <c r="DW287" i="12"/>
  <c r="DV287" i="12" s="1"/>
  <c r="DU288" i="12" s="1"/>
  <c r="BD290" i="12"/>
  <c r="BC291" i="12" s="1"/>
  <c r="BE291" i="12" s="1"/>
  <c r="BD291" i="12" s="1"/>
  <c r="BC292" i="12" s="1"/>
  <c r="AF292" i="12"/>
  <c r="AG293" i="12" s="1"/>
  <c r="DB277" i="12"/>
  <c r="DA278" i="12" s="1"/>
  <c r="CS271" i="12"/>
  <c r="CN271" i="12" s="1"/>
  <c r="CO272" i="12" s="1"/>
  <c r="CH272" i="12"/>
  <c r="CG273" i="12" s="1"/>
  <c r="L253" i="12"/>
  <c r="M254" i="12" s="1"/>
  <c r="Q254" i="12"/>
  <c r="P254" i="12" s="1"/>
  <c r="O255" i="12" s="1"/>
  <c r="AK293" i="12"/>
  <c r="AJ293" i="12" s="1"/>
  <c r="AI294" i="12" s="1"/>
  <c r="BT274" i="12"/>
  <c r="BU275" i="12" s="1"/>
  <c r="BY275" i="12"/>
  <c r="V281" i="12"/>
  <c r="W282" i="12" s="1"/>
  <c r="BN325" i="12"/>
  <c r="BM326" i="12" s="1"/>
  <c r="AP273" i="12"/>
  <c r="AQ274" i="12" s="1"/>
  <c r="AU274" i="12"/>
  <c r="AT274" i="12" s="1"/>
  <c r="AS275" i="12" s="1"/>
  <c r="AA282" i="12"/>
  <c r="Z282" i="12" s="1"/>
  <c r="Y283" i="12" s="1"/>
  <c r="F273" i="12"/>
  <c r="E274" i="12" s="1"/>
  <c r="DM295" i="12" l="1"/>
  <c r="DL295" i="12" s="1"/>
  <c r="DK296" i="12" s="1"/>
  <c r="DH295" i="12"/>
  <c r="DI296" i="12" s="1"/>
  <c r="DW288" i="12"/>
  <c r="DV288" i="12" s="1"/>
  <c r="DU289" i="12" s="1"/>
  <c r="DR287" i="12"/>
  <c r="DS288" i="12" s="1"/>
  <c r="DC278" i="12"/>
  <c r="CX278" i="12" s="1"/>
  <c r="CY279" i="12" s="1"/>
  <c r="CR271" i="12"/>
  <c r="CQ272" i="12" s="1"/>
  <c r="CI273" i="12"/>
  <c r="CD273" i="12" s="1"/>
  <c r="CE274" i="12" s="1"/>
  <c r="BE292" i="12"/>
  <c r="BD292" i="12" s="1"/>
  <c r="BC293" i="12" s="1"/>
  <c r="AZ291" i="12"/>
  <c r="BA292" i="12" s="1"/>
  <c r="Q255" i="12"/>
  <c r="P255" i="12" s="1"/>
  <c r="O256" i="12" s="1"/>
  <c r="L254" i="12"/>
  <c r="M255" i="12" s="1"/>
  <c r="AK294" i="12"/>
  <c r="AJ294" i="12" s="1"/>
  <c r="AI295" i="12" s="1"/>
  <c r="AF293" i="12"/>
  <c r="AG294" i="12" s="1"/>
  <c r="BT275" i="12"/>
  <c r="BU276" i="12" s="1"/>
  <c r="BX275" i="12"/>
  <c r="BW276" i="12" s="1"/>
  <c r="BY276" i="12" s="1"/>
  <c r="BO326" i="12"/>
  <c r="BJ326" i="12" s="1"/>
  <c r="BK327" i="12" s="1"/>
  <c r="AP274" i="12"/>
  <c r="AQ275" i="12" s="1"/>
  <c r="AU275" i="12"/>
  <c r="AT275" i="12" s="1"/>
  <c r="AS276" i="12" s="1"/>
  <c r="AA283" i="12"/>
  <c r="Z283" i="12" s="1"/>
  <c r="Y284" i="12" s="1"/>
  <c r="V282" i="12"/>
  <c r="W283" i="12" s="1"/>
  <c r="G274" i="12"/>
  <c r="B274" i="12" s="1"/>
  <c r="C275" i="12" s="1"/>
  <c r="DM296" i="12" l="1"/>
  <c r="DL296" i="12" s="1"/>
  <c r="DK297" i="12" s="1"/>
  <c r="L255" i="12"/>
  <c r="M256" i="12" s="1"/>
  <c r="DR288" i="12"/>
  <c r="DS289" i="12" s="1"/>
  <c r="DW289" i="12"/>
  <c r="DV289" i="12" s="1"/>
  <c r="DU290" i="12" s="1"/>
  <c r="AZ292" i="12"/>
  <c r="BA293" i="12" s="1"/>
  <c r="AF294" i="12"/>
  <c r="AG295" i="12" s="1"/>
  <c r="DB278" i="12"/>
  <c r="DA279" i="12" s="1"/>
  <c r="CS272" i="12"/>
  <c r="CN272" i="12" s="1"/>
  <c r="CO273" i="12" s="1"/>
  <c r="CH273" i="12"/>
  <c r="CG274" i="12" s="1"/>
  <c r="BE293" i="12"/>
  <c r="BD293" i="12" s="1"/>
  <c r="BC294" i="12" s="1"/>
  <c r="Q256" i="12"/>
  <c r="P256" i="12" s="1"/>
  <c r="O257" i="12" s="1"/>
  <c r="AK295" i="12"/>
  <c r="BT276" i="12"/>
  <c r="BU277" i="12" s="1"/>
  <c r="BX276" i="12"/>
  <c r="BW277" i="12" s="1"/>
  <c r="BY277" i="12" s="1"/>
  <c r="V283" i="12"/>
  <c r="W284" i="12" s="1"/>
  <c r="BN326" i="12"/>
  <c r="BM327" i="12" s="1"/>
  <c r="BO327" i="12" s="1"/>
  <c r="BN327" i="12" s="1"/>
  <c r="BM328" i="12" s="1"/>
  <c r="AU276" i="12"/>
  <c r="AT276" i="12" s="1"/>
  <c r="AS277" i="12" s="1"/>
  <c r="AP275" i="12"/>
  <c r="AQ276" i="12" s="1"/>
  <c r="AA284" i="12"/>
  <c r="Z284" i="12" s="1"/>
  <c r="Y285" i="12" s="1"/>
  <c r="F274" i="12"/>
  <c r="E275" i="12" s="1"/>
  <c r="DM297" i="12" l="1"/>
  <c r="DL297" i="12" s="1"/>
  <c r="DK298" i="12" s="1"/>
  <c r="DH296" i="12"/>
  <c r="DI297" i="12" s="1"/>
  <c r="DH297" i="12" s="1"/>
  <c r="DI298" i="12" s="1"/>
  <c r="DR289" i="12"/>
  <c r="DS290" i="12" s="1"/>
  <c r="DW290" i="12"/>
  <c r="DV290" i="12" s="1"/>
  <c r="DU291" i="12" s="1"/>
  <c r="AF295" i="12"/>
  <c r="AG296" i="12" s="1"/>
  <c r="DC279" i="12"/>
  <c r="CX279" i="12" s="1"/>
  <c r="CY280" i="12" s="1"/>
  <c r="CR272" i="12"/>
  <c r="CQ273" i="12" s="1"/>
  <c r="CI274" i="12"/>
  <c r="CD274" i="12" s="1"/>
  <c r="CE275" i="12" s="1"/>
  <c r="BE294" i="12"/>
  <c r="BD294" i="12" s="1"/>
  <c r="BC295" i="12" s="1"/>
  <c r="AZ293" i="12"/>
  <c r="BA294" i="12" s="1"/>
  <c r="L256" i="12"/>
  <c r="M257" i="12" s="1"/>
  <c r="Q257" i="12"/>
  <c r="AJ295" i="12"/>
  <c r="AI296" i="12" s="1"/>
  <c r="AK296" i="12" s="1"/>
  <c r="BT277" i="12"/>
  <c r="BU278" i="12" s="1"/>
  <c r="BX277" i="12"/>
  <c r="BW278" i="12" s="1"/>
  <c r="BO328" i="12"/>
  <c r="BN328" i="12" s="1"/>
  <c r="BM329" i="12" s="1"/>
  <c r="BJ327" i="12"/>
  <c r="BK328" i="12" s="1"/>
  <c r="AP276" i="12"/>
  <c r="AQ277" i="12" s="1"/>
  <c r="AU277" i="12"/>
  <c r="AT277" i="12" s="1"/>
  <c r="AS278" i="12" s="1"/>
  <c r="AA285" i="12"/>
  <c r="Z285" i="12" s="1"/>
  <c r="Y286" i="12" s="1"/>
  <c r="V284" i="12"/>
  <c r="W285" i="12" s="1"/>
  <c r="G275" i="12"/>
  <c r="B275" i="12" s="1"/>
  <c r="C276" i="12" s="1"/>
  <c r="DM298" i="12" l="1"/>
  <c r="DL298" i="12" s="1"/>
  <c r="DK299" i="12" s="1"/>
  <c r="AZ294" i="12"/>
  <c r="BA295" i="12" s="1"/>
  <c r="AF296" i="12"/>
  <c r="AG297" i="12" s="1"/>
  <c r="DR290" i="12"/>
  <c r="DS291" i="12" s="1"/>
  <c r="DW291" i="12"/>
  <c r="DV291" i="12" s="1"/>
  <c r="DU292" i="12" s="1"/>
  <c r="DB279" i="12"/>
  <c r="DA280" i="12" s="1"/>
  <c r="CS273" i="12"/>
  <c r="CN273" i="12" s="1"/>
  <c r="CO274" i="12" s="1"/>
  <c r="CH274" i="12"/>
  <c r="CG275" i="12" s="1"/>
  <c r="BE295" i="12"/>
  <c r="BD295" i="12" s="1"/>
  <c r="BC296" i="12" s="1"/>
  <c r="L257" i="12"/>
  <c r="M258" i="12" s="1"/>
  <c r="P257" i="12"/>
  <c r="O258" i="12" s="1"/>
  <c r="Q258" i="12" s="1"/>
  <c r="AJ296" i="12"/>
  <c r="AI297" i="12" s="1"/>
  <c r="BY278" i="12"/>
  <c r="BT278" i="12" s="1"/>
  <c r="BU279" i="12" s="1"/>
  <c r="BJ328" i="12"/>
  <c r="BK329" i="12" s="1"/>
  <c r="V285" i="12"/>
  <c r="W286" i="12" s="1"/>
  <c r="BO329" i="12"/>
  <c r="BN329" i="12" s="1"/>
  <c r="BM330" i="12" s="1"/>
  <c r="AU278" i="12"/>
  <c r="AT278" i="12" s="1"/>
  <c r="AS279" i="12" s="1"/>
  <c r="AP277" i="12"/>
  <c r="AQ278" i="12" s="1"/>
  <c r="AA286" i="12"/>
  <c r="Z286" i="12" s="1"/>
  <c r="Y287" i="12" s="1"/>
  <c r="F275" i="12"/>
  <c r="E276" i="12" s="1"/>
  <c r="DM299" i="12" l="1"/>
  <c r="DL299" i="12" s="1"/>
  <c r="DK300" i="12" s="1"/>
  <c r="DH298" i="12"/>
  <c r="DI299" i="12" s="1"/>
  <c r="DH299" i="12" s="1"/>
  <c r="DI300" i="12" s="1"/>
  <c r="DW292" i="12"/>
  <c r="DV292" i="12" s="1"/>
  <c r="DU293" i="12" s="1"/>
  <c r="DR291" i="12"/>
  <c r="DS292" i="12" s="1"/>
  <c r="DC280" i="12"/>
  <c r="CX280" i="12" s="1"/>
  <c r="CY281" i="12" s="1"/>
  <c r="CR273" i="12"/>
  <c r="CQ274" i="12" s="1"/>
  <c r="CI275" i="12"/>
  <c r="CD275" i="12" s="1"/>
  <c r="CE276" i="12" s="1"/>
  <c r="BE296" i="12"/>
  <c r="BD296" i="12" s="1"/>
  <c r="BC297" i="12" s="1"/>
  <c r="AZ295" i="12"/>
  <c r="BA296" i="12" s="1"/>
  <c r="L258" i="12"/>
  <c r="M259" i="12" s="1"/>
  <c r="P258" i="12"/>
  <c r="O259" i="12" s="1"/>
  <c r="AK297" i="12"/>
  <c r="AF297" i="12" s="1"/>
  <c r="AG298" i="12" s="1"/>
  <c r="BX278" i="12"/>
  <c r="BW279" i="12" s="1"/>
  <c r="BO330" i="12"/>
  <c r="BN330" i="12" s="1"/>
  <c r="BM331" i="12" s="1"/>
  <c r="BJ329" i="12"/>
  <c r="BK330" i="12" s="1"/>
  <c r="AP278" i="12"/>
  <c r="AQ279" i="12" s="1"/>
  <c r="AU279" i="12"/>
  <c r="AT279" i="12" s="1"/>
  <c r="AS280" i="12" s="1"/>
  <c r="AA287" i="12"/>
  <c r="Z287" i="12" s="1"/>
  <c r="Y288" i="12" s="1"/>
  <c r="V286" i="12"/>
  <c r="W287" i="12" s="1"/>
  <c r="G276" i="12"/>
  <c r="B276" i="12" s="1"/>
  <c r="C277" i="12" s="1"/>
  <c r="DM300" i="12" l="1"/>
  <c r="DL300" i="12" s="1"/>
  <c r="DK301" i="12" s="1"/>
  <c r="DR292" i="12"/>
  <c r="DS293" i="12" s="1"/>
  <c r="DW293" i="12"/>
  <c r="DV293" i="12" s="1"/>
  <c r="DU294" i="12" s="1"/>
  <c r="DB280" i="12"/>
  <c r="DA281" i="12" s="1"/>
  <c r="AZ296" i="12"/>
  <c r="BA297" i="12" s="1"/>
  <c r="CS274" i="12"/>
  <c r="CN274" i="12" s="1"/>
  <c r="CO275" i="12" s="1"/>
  <c r="CH275" i="12"/>
  <c r="CG276" i="12" s="1"/>
  <c r="BE297" i="12"/>
  <c r="Q259" i="12"/>
  <c r="L259" i="12" s="1"/>
  <c r="M260" i="12" s="1"/>
  <c r="BJ330" i="12"/>
  <c r="BK331" i="12" s="1"/>
  <c r="AJ297" i="12"/>
  <c r="AI298" i="12" s="1"/>
  <c r="BY279" i="12"/>
  <c r="BT279" i="12" s="1"/>
  <c r="BU280" i="12" s="1"/>
  <c r="V287" i="12"/>
  <c r="W288" i="12" s="1"/>
  <c r="BO331" i="12"/>
  <c r="AU280" i="12"/>
  <c r="AT280" i="12" s="1"/>
  <c r="AS281" i="12" s="1"/>
  <c r="AP279" i="12"/>
  <c r="AQ280" i="12" s="1"/>
  <c r="AA288" i="12"/>
  <c r="Z288" i="12" s="1"/>
  <c r="Y289" i="12" s="1"/>
  <c r="F276" i="12"/>
  <c r="E277" i="12" s="1"/>
  <c r="G277" i="12" s="1"/>
  <c r="F277" i="12" s="1"/>
  <c r="E278" i="12" s="1"/>
  <c r="G278" i="12" s="1"/>
  <c r="F278" i="12" s="1"/>
  <c r="E279" i="12" s="1"/>
  <c r="G279" i="12" s="1"/>
  <c r="F279" i="12" s="1"/>
  <c r="E280" i="12" s="1"/>
  <c r="G280" i="12" s="1"/>
  <c r="F280" i="12" s="1"/>
  <c r="E281" i="12" s="1"/>
  <c r="G281" i="12" s="1"/>
  <c r="F281" i="12" s="1"/>
  <c r="E282" i="12" s="1"/>
  <c r="G282" i="12" s="1"/>
  <c r="F282" i="12" s="1"/>
  <c r="E283" i="12" s="1"/>
  <c r="G283" i="12" s="1"/>
  <c r="F283" i="12" s="1"/>
  <c r="E284" i="12" s="1"/>
  <c r="G284" i="12" s="1"/>
  <c r="F284" i="12" s="1"/>
  <c r="E285" i="12" s="1"/>
  <c r="DM301" i="12" l="1"/>
  <c r="DL301" i="12" s="1"/>
  <c r="DK302" i="12" s="1"/>
  <c r="DH300" i="12"/>
  <c r="DI301" i="12" s="1"/>
  <c r="DH301" i="12" s="1"/>
  <c r="DI302" i="12" s="1"/>
  <c r="AZ297" i="12"/>
  <c r="BA298" i="12" s="1"/>
  <c r="DW294" i="12"/>
  <c r="DV294" i="12" s="1"/>
  <c r="DU295" i="12" s="1"/>
  <c r="DR293" i="12"/>
  <c r="DS294" i="12" s="1"/>
  <c r="DC281" i="12"/>
  <c r="CX281" i="12" s="1"/>
  <c r="CY282" i="12" s="1"/>
  <c r="CR274" i="12"/>
  <c r="CQ275" i="12" s="1"/>
  <c r="CI276" i="12"/>
  <c r="CD276" i="12" s="1"/>
  <c r="CE277" i="12" s="1"/>
  <c r="BD297" i="12"/>
  <c r="BC298" i="12" s="1"/>
  <c r="P259" i="12"/>
  <c r="O260" i="12" s="1"/>
  <c r="BJ331" i="12"/>
  <c r="BK332" i="12" s="1"/>
  <c r="AK298" i="12"/>
  <c r="AF298" i="12" s="1"/>
  <c r="AG299" i="12" s="1"/>
  <c r="BX279" i="12"/>
  <c r="BW280" i="12" s="1"/>
  <c r="BN331" i="12"/>
  <c r="BM332" i="12" s="1"/>
  <c r="AU281" i="12"/>
  <c r="AT281" i="12" s="1"/>
  <c r="AS282" i="12" s="1"/>
  <c r="AP280" i="12"/>
  <c r="AQ281" i="12" s="1"/>
  <c r="AA289" i="12"/>
  <c r="Z289" i="12" s="1"/>
  <c r="Y290" i="12" s="1"/>
  <c r="V288" i="12"/>
  <c r="W289" i="12" s="1"/>
  <c r="G285" i="12"/>
  <c r="B277" i="12"/>
  <c r="C278" i="12" s="1"/>
  <c r="B278" i="12" s="1"/>
  <c r="C279" i="12" s="1"/>
  <c r="B279" i="12" s="1"/>
  <c r="C280" i="12" s="1"/>
  <c r="B280" i="12" s="1"/>
  <c r="C281" i="12" s="1"/>
  <c r="B281" i="12" s="1"/>
  <c r="C282" i="12" s="1"/>
  <c r="B282" i="12" s="1"/>
  <c r="C283" i="12" s="1"/>
  <c r="B283" i="12" s="1"/>
  <c r="C284" i="12" s="1"/>
  <c r="B284" i="12" s="1"/>
  <c r="C285" i="12" s="1"/>
  <c r="DM302" i="12" l="1"/>
  <c r="DL302" i="12" s="1"/>
  <c r="DK303" i="12" s="1"/>
  <c r="DH302" i="12"/>
  <c r="DI303" i="12" s="1"/>
  <c r="DR294" i="12"/>
  <c r="DS295" i="12" s="1"/>
  <c r="DW295" i="12"/>
  <c r="DV295" i="12" s="1"/>
  <c r="DU296" i="12" s="1"/>
  <c r="DB281" i="12"/>
  <c r="DA282" i="12" s="1"/>
  <c r="CS275" i="12"/>
  <c r="CN275" i="12" s="1"/>
  <c r="CO276" i="12" s="1"/>
  <c r="CH276" i="12"/>
  <c r="CG277" i="12" s="1"/>
  <c r="BE298" i="12"/>
  <c r="AZ298" i="12" s="1"/>
  <c r="BA299" i="12" s="1"/>
  <c r="Q260" i="12"/>
  <c r="L260" i="12" s="1"/>
  <c r="M261" i="12" s="1"/>
  <c r="AJ298" i="12"/>
  <c r="AI299" i="12" s="1"/>
  <c r="BY280" i="12"/>
  <c r="BT280" i="12" s="1"/>
  <c r="BU281" i="12" s="1"/>
  <c r="V289" i="12"/>
  <c r="W290" i="12" s="1"/>
  <c r="BO332" i="12"/>
  <c r="BJ332" i="12" s="1"/>
  <c r="BK333" i="12" s="1"/>
  <c r="AP281" i="12"/>
  <c r="AQ282" i="12" s="1"/>
  <c r="AU282" i="12"/>
  <c r="AT282" i="12" s="1"/>
  <c r="AS283" i="12" s="1"/>
  <c r="AA290" i="12"/>
  <c r="B285" i="12"/>
  <c r="C286" i="12" s="1"/>
  <c r="F285" i="12"/>
  <c r="E286" i="12" s="1"/>
  <c r="DM303" i="12" l="1"/>
  <c r="DL303" i="12" s="1"/>
  <c r="DK304" i="12" s="1"/>
  <c r="DH303" i="12"/>
  <c r="DI304" i="12" s="1"/>
  <c r="DW296" i="12"/>
  <c r="DV296" i="12" s="1"/>
  <c r="DU297" i="12" s="1"/>
  <c r="DR295" i="12"/>
  <c r="DS296" i="12" s="1"/>
  <c r="DC282" i="12"/>
  <c r="CX282" i="12" s="1"/>
  <c r="CY283" i="12" s="1"/>
  <c r="CR275" i="12"/>
  <c r="CQ276" i="12" s="1"/>
  <c r="CI277" i="12"/>
  <c r="CD277" i="12" s="1"/>
  <c r="CE278" i="12" s="1"/>
  <c r="BD298" i="12"/>
  <c r="BC299" i="12" s="1"/>
  <c r="P260" i="12"/>
  <c r="O261" i="12" s="1"/>
  <c r="V290" i="12"/>
  <c r="W291" i="12" s="1"/>
  <c r="AK299" i="12"/>
  <c r="AF299" i="12" s="1"/>
  <c r="AG300" i="12" s="1"/>
  <c r="BX280" i="12"/>
  <c r="BW281" i="12" s="1"/>
  <c r="BN332" i="12"/>
  <c r="BM333" i="12" s="1"/>
  <c r="AU283" i="12"/>
  <c r="AT283" i="12" s="1"/>
  <c r="AS284" i="12" s="1"/>
  <c r="AP282" i="12"/>
  <c r="AQ283" i="12" s="1"/>
  <c r="Z290" i="12"/>
  <c r="Y291" i="12" s="1"/>
  <c r="G286" i="12"/>
  <c r="B286" i="12" s="1"/>
  <c r="C287" i="12" s="1"/>
  <c r="DM304" i="12" l="1"/>
  <c r="DL304" i="12" s="1"/>
  <c r="DK305" i="12" s="1"/>
  <c r="DR296" i="12"/>
  <c r="DS297" i="12" s="1"/>
  <c r="DW297" i="12"/>
  <c r="DV297" i="12" s="1"/>
  <c r="DU298" i="12" s="1"/>
  <c r="DB282" i="12"/>
  <c r="DA283" i="12" s="1"/>
  <c r="CS276" i="12"/>
  <c r="CN276" i="12" s="1"/>
  <c r="CO277" i="12" s="1"/>
  <c r="CH277" i="12"/>
  <c r="CG278" i="12" s="1"/>
  <c r="BE299" i="12"/>
  <c r="AZ299" i="12" s="1"/>
  <c r="BA300" i="12" s="1"/>
  <c r="Q261" i="12"/>
  <c r="L261" i="12" s="1"/>
  <c r="M262" i="12" s="1"/>
  <c r="AJ299" i="12"/>
  <c r="AI300" i="12" s="1"/>
  <c r="BY281" i="12"/>
  <c r="BT281" i="12" s="1"/>
  <c r="BU282" i="12" s="1"/>
  <c r="BO333" i="12"/>
  <c r="BJ333" i="12" s="1"/>
  <c r="BK334" i="12" s="1"/>
  <c r="AP283" i="12"/>
  <c r="AQ284" i="12" s="1"/>
  <c r="AU284" i="12"/>
  <c r="AT284" i="12" s="1"/>
  <c r="AS285" i="12" s="1"/>
  <c r="AA291" i="12"/>
  <c r="V291" i="12" s="1"/>
  <c r="W292" i="12" s="1"/>
  <c r="F286" i="12"/>
  <c r="E287" i="12" s="1"/>
  <c r="DM305" i="12" l="1"/>
  <c r="DL305" i="12" s="1"/>
  <c r="DK306" i="12" s="1"/>
  <c r="DH304" i="12"/>
  <c r="DI305" i="12" s="1"/>
  <c r="DH305" i="12" s="1"/>
  <c r="DI306" i="12" s="1"/>
  <c r="DW298" i="12"/>
  <c r="DV298" i="12" s="1"/>
  <c r="DU299" i="12" s="1"/>
  <c r="DR297" i="12"/>
  <c r="DS298" i="12" s="1"/>
  <c r="BD299" i="12"/>
  <c r="BC300" i="12" s="1"/>
  <c r="BE300" i="12" s="1"/>
  <c r="BD300" i="12" s="1"/>
  <c r="BC301" i="12" s="1"/>
  <c r="DC283" i="12"/>
  <c r="CX283" i="12" s="1"/>
  <c r="CY284" i="12" s="1"/>
  <c r="CR276" i="12"/>
  <c r="CQ277" i="12" s="1"/>
  <c r="CI278" i="12"/>
  <c r="CD278" i="12" s="1"/>
  <c r="CE279" i="12" s="1"/>
  <c r="P261" i="12"/>
  <c r="O262" i="12" s="1"/>
  <c r="AK300" i="12"/>
  <c r="AF300" i="12" s="1"/>
  <c r="AG301" i="12" s="1"/>
  <c r="BX281" i="12"/>
  <c r="BW282" i="12" s="1"/>
  <c r="BN333" i="12"/>
  <c r="BM334" i="12" s="1"/>
  <c r="BO334" i="12" s="1"/>
  <c r="BN334" i="12" s="1"/>
  <c r="BM335" i="12" s="1"/>
  <c r="AU285" i="12"/>
  <c r="AT285" i="12" s="1"/>
  <c r="AS286" i="12" s="1"/>
  <c r="AP284" i="12"/>
  <c r="AQ285" i="12" s="1"/>
  <c r="Z291" i="12"/>
  <c r="Y292" i="12" s="1"/>
  <c r="AA292" i="12" s="1"/>
  <c r="Z292" i="12" s="1"/>
  <c r="Y293" i="12" s="1"/>
  <c r="G287" i="12"/>
  <c r="B287" i="12" s="1"/>
  <c r="C288" i="12" s="1"/>
  <c r="DM306" i="12" l="1"/>
  <c r="DL306" i="12" s="1"/>
  <c r="DK307" i="12" s="1"/>
  <c r="DH306" i="12"/>
  <c r="DI307" i="12" s="1"/>
  <c r="DR298" i="12"/>
  <c r="DS299" i="12" s="1"/>
  <c r="DW299" i="12"/>
  <c r="DV299" i="12" s="1"/>
  <c r="DU300" i="12" s="1"/>
  <c r="AZ300" i="12"/>
  <c r="BA301" i="12" s="1"/>
  <c r="DB283" i="12"/>
  <c r="DA284" i="12" s="1"/>
  <c r="CS277" i="12"/>
  <c r="CN277" i="12" s="1"/>
  <c r="CO278" i="12" s="1"/>
  <c r="CH278" i="12"/>
  <c r="CG279" i="12" s="1"/>
  <c r="CI279" i="12" s="1"/>
  <c r="CH279" i="12" s="1"/>
  <c r="CG280" i="12" s="1"/>
  <c r="BE301" i="12"/>
  <c r="Q262" i="12"/>
  <c r="L262" i="12" s="1"/>
  <c r="M263" i="12" s="1"/>
  <c r="AJ300" i="12"/>
  <c r="AI301" i="12" s="1"/>
  <c r="BY282" i="12"/>
  <c r="BT282" i="12" s="1"/>
  <c r="BU283" i="12" s="1"/>
  <c r="BO335" i="12"/>
  <c r="BN335" i="12" s="1"/>
  <c r="BM336" i="12" s="1"/>
  <c r="BJ334" i="12"/>
  <c r="BK335" i="12" s="1"/>
  <c r="AP285" i="12"/>
  <c r="AQ286" i="12" s="1"/>
  <c r="AU286" i="12"/>
  <c r="AT286" i="12" s="1"/>
  <c r="AS287" i="12" s="1"/>
  <c r="AA293" i="12"/>
  <c r="Z293" i="12" s="1"/>
  <c r="Y294" i="12" s="1"/>
  <c r="V292" i="12"/>
  <c r="W293" i="12" s="1"/>
  <c r="F287" i="12"/>
  <c r="E288" i="12" s="1"/>
  <c r="DM307" i="12" l="1"/>
  <c r="DL307" i="12" s="1"/>
  <c r="DK308" i="12" s="1"/>
  <c r="DH307" i="12"/>
  <c r="DI308" i="12" s="1"/>
  <c r="DR299" i="12"/>
  <c r="DS300" i="12" s="1"/>
  <c r="DW300" i="12"/>
  <c r="AZ301" i="12"/>
  <c r="BA302" i="12" s="1"/>
  <c r="DC284" i="12"/>
  <c r="CX284" i="12" s="1"/>
  <c r="CY285" i="12" s="1"/>
  <c r="CR277" i="12"/>
  <c r="CQ278" i="12" s="1"/>
  <c r="CI280" i="12"/>
  <c r="CH280" i="12" s="1"/>
  <c r="CG281" i="12" s="1"/>
  <c r="CD279" i="12"/>
  <c r="CE280" i="12" s="1"/>
  <c r="BD301" i="12"/>
  <c r="BC302" i="12" s="1"/>
  <c r="P262" i="12"/>
  <c r="O263" i="12" s="1"/>
  <c r="AK301" i="12"/>
  <c r="AF301" i="12" s="1"/>
  <c r="AG302" i="12" s="1"/>
  <c r="BX282" i="12"/>
  <c r="BW283" i="12" s="1"/>
  <c r="BY283" i="12" s="1"/>
  <c r="BX283" i="12" s="1"/>
  <c r="BW284" i="12" s="1"/>
  <c r="BJ335" i="12"/>
  <c r="BK336" i="12" s="1"/>
  <c r="V293" i="12"/>
  <c r="W294" i="12" s="1"/>
  <c r="BO336" i="12"/>
  <c r="BN336" i="12" s="1"/>
  <c r="BM337" i="12" s="1"/>
  <c r="AU287" i="12"/>
  <c r="AT287" i="12" s="1"/>
  <c r="AS288" i="12" s="1"/>
  <c r="AP286" i="12"/>
  <c r="AQ287" i="12" s="1"/>
  <c r="AA294" i="12"/>
  <c r="G288" i="12"/>
  <c r="B288" i="12" s="1"/>
  <c r="C289" i="12" s="1"/>
  <c r="DM308" i="12" l="1"/>
  <c r="DL308" i="12" s="1"/>
  <c r="DK309" i="12" s="1"/>
  <c r="DR300" i="12"/>
  <c r="DS301" i="12" s="1"/>
  <c r="DV300" i="12"/>
  <c r="DU301" i="12" s="1"/>
  <c r="DB284" i="12"/>
  <c r="DA285" i="12" s="1"/>
  <c r="CS278" i="12"/>
  <c r="CN278" i="12" s="1"/>
  <c r="CO279" i="12" s="1"/>
  <c r="CD280" i="12"/>
  <c r="CE281" i="12" s="1"/>
  <c r="CI281" i="12"/>
  <c r="CH281" i="12" s="1"/>
  <c r="CG282" i="12" s="1"/>
  <c r="BE302" i="12"/>
  <c r="AZ302" i="12" s="1"/>
  <c r="BA303" i="12" s="1"/>
  <c r="Q263" i="12"/>
  <c r="L263" i="12" s="1"/>
  <c r="M264" i="12" s="1"/>
  <c r="AJ301" i="12"/>
  <c r="AI302" i="12" s="1"/>
  <c r="BT283" i="12"/>
  <c r="BU284" i="12" s="1"/>
  <c r="BY284" i="12"/>
  <c r="BX284" i="12" s="1"/>
  <c r="BW285" i="12" s="1"/>
  <c r="V294" i="12"/>
  <c r="W295" i="12" s="1"/>
  <c r="BJ336" i="12"/>
  <c r="BK337" i="12" s="1"/>
  <c r="BO337" i="12"/>
  <c r="AU288" i="12"/>
  <c r="AT288" i="12" s="1"/>
  <c r="AS289" i="12" s="1"/>
  <c r="AP287" i="12"/>
  <c r="AQ288" i="12" s="1"/>
  <c r="Z294" i="12"/>
  <c r="Y295" i="12" s="1"/>
  <c r="F288" i="12"/>
  <c r="E289" i="12" s="1"/>
  <c r="G289" i="12" s="1"/>
  <c r="B289" i="12" s="1"/>
  <c r="C290" i="12" s="1"/>
  <c r="DM309" i="12" l="1"/>
  <c r="DL309" i="12" s="1"/>
  <c r="DK310" i="12" s="1"/>
  <c r="DH308" i="12"/>
  <c r="DI309" i="12" s="1"/>
  <c r="DH309" i="12" s="1"/>
  <c r="DI310" i="12" s="1"/>
  <c r="DW301" i="12"/>
  <c r="DR301" i="12" s="1"/>
  <c r="DS302" i="12" s="1"/>
  <c r="DC285" i="12"/>
  <c r="CX285" i="12" s="1"/>
  <c r="CY286" i="12" s="1"/>
  <c r="CR278" i="12"/>
  <c r="CQ279" i="12" s="1"/>
  <c r="CD281" i="12"/>
  <c r="CE282" i="12" s="1"/>
  <c r="CI282" i="12"/>
  <c r="CH282" i="12" s="1"/>
  <c r="CG283" i="12" s="1"/>
  <c r="BD302" i="12"/>
  <c r="BC303" i="12" s="1"/>
  <c r="P263" i="12"/>
  <c r="O264" i="12" s="1"/>
  <c r="AK302" i="12"/>
  <c r="AF302" i="12" s="1"/>
  <c r="AG303" i="12" s="1"/>
  <c r="BT284" i="12"/>
  <c r="BU285" i="12" s="1"/>
  <c r="BY285" i="12"/>
  <c r="BX285" i="12" s="1"/>
  <c r="BW286" i="12" s="1"/>
  <c r="BJ337" i="12"/>
  <c r="BK338" i="12" s="1"/>
  <c r="BN337" i="12"/>
  <c r="BM338" i="12" s="1"/>
  <c r="BO338" i="12" s="1"/>
  <c r="AP288" i="12"/>
  <c r="AQ289" i="12" s="1"/>
  <c r="AU289" i="12"/>
  <c r="AT289" i="12" s="1"/>
  <c r="AS290" i="12" s="1"/>
  <c r="AA295" i="12"/>
  <c r="V295" i="12" s="1"/>
  <c r="W296" i="12" s="1"/>
  <c r="F289" i="12"/>
  <c r="E290" i="12" s="1"/>
  <c r="G290" i="12" s="1"/>
  <c r="B290" i="12" s="1"/>
  <c r="C291" i="12" s="1"/>
  <c r="DM310" i="12" l="1"/>
  <c r="DL310" i="12"/>
  <c r="DK311" i="12" s="1"/>
  <c r="DH310" i="12"/>
  <c r="DI311" i="12" s="1"/>
  <c r="DV301" i="12"/>
  <c r="DU302" i="12" s="1"/>
  <c r="DB285" i="12"/>
  <c r="DA286" i="12" s="1"/>
  <c r="CS279" i="12"/>
  <c r="CN279" i="12" s="1"/>
  <c r="CO280" i="12" s="1"/>
  <c r="CD282" i="12"/>
  <c r="CE283" i="12" s="1"/>
  <c r="CI283" i="12"/>
  <c r="CH283" i="12" s="1"/>
  <c r="CG284" i="12" s="1"/>
  <c r="BE303" i="12"/>
  <c r="AZ303" i="12" s="1"/>
  <c r="BA304" i="12" s="1"/>
  <c r="Q264" i="12"/>
  <c r="L264" i="12" s="1"/>
  <c r="M265" i="12" s="1"/>
  <c r="AJ302" i="12"/>
  <c r="AI303" i="12" s="1"/>
  <c r="BT285" i="12"/>
  <c r="BU286" i="12" s="1"/>
  <c r="BY286" i="12"/>
  <c r="BX286" i="12" s="1"/>
  <c r="BW287" i="12" s="1"/>
  <c r="BJ338" i="12"/>
  <c r="BK339" i="12" s="1"/>
  <c r="BN338" i="12"/>
  <c r="BM339" i="12" s="1"/>
  <c r="BO339" i="12" s="1"/>
  <c r="AU290" i="12"/>
  <c r="AT290" i="12" s="1"/>
  <c r="AS291" i="12" s="1"/>
  <c r="AP289" i="12"/>
  <c r="AQ290" i="12" s="1"/>
  <c r="Z295" i="12"/>
  <c r="Y296" i="12" s="1"/>
  <c r="F290" i="12"/>
  <c r="E291" i="12" s="1"/>
  <c r="DM311" i="12" l="1"/>
  <c r="DL311" i="12"/>
  <c r="DK312" i="12" s="1"/>
  <c r="DH311" i="12"/>
  <c r="DI312" i="12" s="1"/>
  <c r="DW302" i="12"/>
  <c r="DR302" i="12" s="1"/>
  <c r="DS303" i="12" s="1"/>
  <c r="DC286" i="12"/>
  <c r="CX286" i="12" s="1"/>
  <c r="CY287" i="12" s="1"/>
  <c r="CR279" i="12"/>
  <c r="CQ280" i="12" s="1"/>
  <c r="CD283" i="12"/>
  <c r="CE284" i="12" s="1"/>
  <c r="CI284" i="12"/>
  <c r="CH284" i="12" s="1"/>
  <c r="CG285" i="12" s="1"/>
  <c r="BD303" i="12"/>
  <c r="BC304" i="12" s="1"/>
  <c r="P264" i="12"/>
  <c r="O265" i="12" s="1"/>
  <c r="AK303" i="12"/>
  <c r="AF303" i="12" s="1"/>
  <c r="AG304" i="12" s="1"/>
  <c r="BY287" i="12"/>
  <c r="BX287" i="12" s="1"/>
  <c r="BW288" i="12" s="1"/>
  <c r="BT286" i="12"/>
  <c r="BU287" i="12" s="1"/>
  <c r="BJ339" i="12"/>
  <c r="BK340" i="12" s="1"/>
  <c r="BN339" i="12"/>
  <c r="BM340" i="12" s="1"/>
  <c r="BO340" i="12" s="1"/>
  <c r="AU291" i="12"/>
  <c r="AT291" i="12" s="1"/>
  <c r="AS292" i="12" s="1"/>
  <c r="AP290" i="12"/>
  <c r="AQ291" i="12" s="1"/>
  <c r="AA296" i="12"/>
  <c r="V296" i="12" s="1"/>
  <c r="W297" i="12" s="1"/>
  <c r="G291" i="12"/>
  <c r="B291" i="12" s="1"/>
  <c r="C292" i="12" s="1"/>
  <c r="DM312" i="12" l="1"/>
  <c r="DH312" i="12" s="1"/>
  <c r="DI313" i="12" s="1"/>
  <c r="DV302" i="12"/>
  <c r="DU303" i="12" s="1"/>
  <c r="DB286" i="12"/>
  <c r="DA287" i="12" s="1"/>
  <c r="CS280" i="12"/>
  <c r="CN280" i="12" s="1"/>
  <c r="CO281" i="12" s="1"/>
  <c r="CI285" i="12"/>
  <c r="CH285" i="12" s="1"/>
  <c r="CG286" i="12" s="1"/>
  <c r="CD284" i="12"/>
  <c r="CE285" i="12" s="1"/>
  <c r="BE304" i="12"/>
  <c r="AZ304" i="12" s="1"/>
  <c r="BA305" i="12" s="1"/>
  <c r="Q265" i="12"/>
  <c r="L265" i="12" s="1"/>
  <c r="M266" i="12" s="1"/>
  <c r="AJ303" i="12"/>
  <c r="AI304" i="12" s="1"/>
  <c r="BT287" i="12"/>
  <c r="BU288" i="12" s="1"/>
  <c r="BY288" i="12"/>
  <c r="BX288" i="12" s="1"/>
  <c r="BW289" i="12" s="1"/>
  <c r="BN340" i="12"/>
  <c r="BM341" i="12" s="1"/>
  <c r="BO341" i="12" s="1"/>
  <c r="BN341" i="12" s="1"/>
  <c r="BM342" i="12" s="1"/>
  <c r="BJ340" i="12"/>
  <c r="BK341" i="12" s="1"/>
  <c r="AP291" i="12"/>
  <c r="AQ292" i="12" s="1"/>
  <c r="AU292" i="12"/>
  <c r="AT292" i="12" s="1"/>
  <c r="AS293" i="12" s="1"/>
  <c r="Z296" i="12"/>
  <c r="Y297" i="12" s="1"/>
  <c r="F291" i="12"/>
  <c r="E292" i="12" s="1"/>
  <c r="DL312" i="12" l="1"/>
  <c r="DK313" i="12" s="1"/>
  <c r="DW303" i="12"/>
  <c r="DR303" i="12" s="1"/>
  <c r="DS304" i="12" s="1"/>
  <c r="DC287" i="12"/>
  <c r="CX287" i="12" s="1"/>
  <c r="CY288" i="12" s="1"/>
  <c r="CR280" i="12"/>
  <c r="CQ281" i="12" s="1"/>
  <c r="CD285" i="12"/>
  <c r="CE286" i="12" s="1"/>
  <c r="CI286" i="12"/>
  <c r="CH286" i="12" s="1"/>
  <c r="CG287" i="12" s="1"/>
  <c r="BD304" i="12"/>
  <c r="BC305" i="12" s="1"/>
  <c r="P265" i="12"/>
  <c r="O266" i="12" s="1"/>
  <c r="AK304" i="12"/>
  <c r="AF304" i="12" s="1"/>
  <c r="AG305" i="12" s="1"/>
  <c r="BT288" i="12"/>
  <c r="BU289" i="12" s="1"/>
  <c r="BY289" i="12"/>
  <c r="BX289" i="12" s="1"/>
  <c r="BW290" i="12" s="1"/>
  <c r="BO342" i="12"/>
  <c r="BN342" i="12" s="1"/>
  <c r="BM343" i="12" s="1"/>
  <c r="BJ341" i="12"/>
  <c r="BK342" i="12" s="1"/>
  <c r="AP292" i="12"/>
  <c r="AQ293" i="12" s="1"/>
  <c r="AU293" i="12"/>
  <c r="AA297" i="12"/>
  <c r="V297" i="12" s="1"/>
  <c r="W298" i="12" s="1"/>
  <c r="G292" i="12"/>
  <c r="B292" i="12" s="1"/>
  <c r="C293" i="12" s="1"/>
  <c r="DM313" i="12" l="1"/>
  <c r="DH313" i="12" s="1"/>
  <c r="DI314" i="12" s="1"/>
  <c r="DV303" i="12"/>
  <c r="DU304" i="12" s="1"/>
  <c r="DB287" i="12"/>
  <c r="DA288" i="12" s="1"/>
  <c r="CS281" i="12"/>
  <c r="CN281" i="12" s="1"/>
  <c r="CO282" i="12" s="1"/>
  <c r="CD286" i="12"/>
  <c r="CE287" i="12" s="1"/>
  <c r="CI287" i="12"/>
  <c r="CH287" i="12" s="1"/>
  <c r="CG288" i="12" s="1"/>
  <c r="BE305" i="12"/>
  <c r="AZ305" i="12" s="1"/>
  <c r="BA306" i="12" s="1"/>
  <c r="Q266" i="12"/>
  <c r="L266" i="12" s="1"/>
  <c r="M267" i="12" s="1"/>
  <c r="AJ304" i="12"/>
  <c r="AI305" i="12" s="1"/>
  <c r="BY290" i="12"/>
  <c r="BX290" i="12" s="1"/>
  <c r="BW291" i="12" s="1"/>
  <c r="BT289" i="12"/>
  <c r="BU290" i="12" s="1"/>
  <c r="BO343" i="12"/>
  <c r="BN343" i="12" s="1"/>
  <c r="BM344" i="12" s="1"/>
  <c r="BJ342" i="12"/>
  <c r="BK343" i="12" s="1"/>
  <c r="AP293" i="12"/>
  <c r="AQ294" i="12" s="1"/>
  <c r="AT293" i="12"/>
  <c r="AS294" i="12" s="1"/>
  <c r="Z297" i="12"/>
  <c r="Y298" i="12" s="1"/>
  <c r="F292" i="12"/>
  <c r="E293" i="12" s="1"/>
  <c r="G293" i="12" s="1"/>
  <c r="B293" i="12" s="1"/>
  <c r="C294" i="12" s="1"/>
  <c r="DL313" i="12" l="1"/>
  <c r="DK314" i="12" s="1"/>
  <c r="DW304" i="12"/>
  <c r="DR304" i="12" s="1"/>
  <c r="DS305" i="12" s="1"/>
  <c r="DC288" i="12"/>
  <c r="CX288" i="12" s="1"/>
  <c r="CY289" i="12" s="1"/>
  <c r="CR281" i="12"/>
  <c r="CQ282" i="12" s="1"/>
  <c r="CI288" i="12"/>
  <c r="CH288" i="12" s="1"/>
  <c r="CG289" i="12" s="1"/>
  <c r="CD287" i="12"/>
  <c r="CE288" i="12" s="1"/>
  <c r="BD305" i="12"/>
  <c r="BC306" i="12" s="1"/>
  <c r="P266" i="12"/>
  <c r="O267" i="12" s="1"/>
  <c r="AK305" i="12"/>
  <c r="AF305" i="12" s="1"/>
  <c r="AG306" i="12" s="1"/>
  <c r="BT290" i="12"/>
  <c r="BU291" i="12" s="1"/>
  <c r="BY291" i="12"/>
  <c r="BX291" i="12" s="1"/>
  <c r="BW292" i="12" s="1"/>
  <c r="BO344" i="12"/>
  <c r="BN344" i="12" s="1"/>
  <c r="BM345" i="12" s="1"/>
  <c r="BJ343" i="12"/>
  <c r="BK344" i="12" s="1"/>
  <c r="AU294" i="12"/>
  <c r="AP294" i="12" s="1"/>
  <c r="AQ295" i="12" s="1"/>
  <c r="AA298" i="12"/>
  <c r="V298" i="12" s="1"/>
  <c r="W299" i="12" s="1"/>
  <c r="F293" i="12"/>
  <c r="E294" i="12" s="1"/>
  <c r="DM314" i="12" l="1"/>
  <c r="DH314" i="12" s="1"/>
  <c r="DI315" i="12" s="1"/>
  <c r="DV304" i="12"/>
  <c r="DU305" i="12" s="1"/>
  <c r="DB288" i="12"/>
  <c r="DA289" i="12" s="1"/>
  <c r="CS282" i="12"/>
  <c r="CN282" i="12" s="1"/>
  <c r="CO283" i="12" s="1"/>
  <c r="CD288" i="12"/>
  <c r="CE289" i="12" s="1"/>
  <c r="CI289" i="12"/>
  <c r="CH289" i="12" s="1"/>
  <c r="CG290" i="12" s="1"/>
  <c r="BE306" i="12"/>
  <c r="AZ306" i="12" s="1"/>
  <c r="BA307" i="12" s="1"/>
  <c r="Q267" i="12"/>
  <c r="L267" i="12" s="1"/>
  <c r="M268" i="12" s="1"/>
  <c r="AJ305" i="12"/>
  <c r="AI306" i="12" s="1"/>
  <c r="BT291" i="12"/>
  <c r="BU292" i="12" s="1"/>
  <c r="BY292" i="12"/>
  <c r="BX292" i="12" s="1"/>
  <c r="BW293" i="12" s="1"/>
  <c r="BO345" i="12"/>
  <c r="BN345" i="12" s="1"/>
  <c r="BM346" i="12" s="1"/>
  <c r="BJ344" i="12"/>
  <c r="BK345" i="12" s="1"/>
  <c r="AT294" i="12"/>
  <c r="AS295" i="12" s="1"/>
  <c r="AU295" i="12" s="1"/>
  <c r="Z298" i="12"/>
  <c r="Y299" i="12" s="1"/>
  <c r="G294" i="12"/>
  <c r="B294" i="12" s="1"/>
  <c r="C295" i="12" s="1"/>
  <c r="DL314" i="12" l="1"/>
  <c r="DK315" i="12" s="1"/>
  <c r="DW305" i="12"/>
  <c r="DR305" i="12" s="1"/>
  <c r="DS306" i="12" s="1"/>
  <c r="DC289" i="12"/>
  <c r="CX289" i="12" s="1"/>
  <c r="CY290" i="12" s="1"/>
  <c r="CR282" i="12"/>
  <c r="CQ283" i="12" s="1"/>
  <c r="CI290" i="12"/>
  <c r="CH290" i="12" s="1"/>
  <c r="CG291" i="12" s="1"/>
  <c r="CD289" i="12"/>
  <c r="CE290" i="12" s="1"/>
  <c r="BD306" i="12"/>
  <c r="BC307" i="12" s="1"/>
  <c r="P267" i="12"/>
  <c r="O268" i="12" s="1"/>
  <c r="AK306" i="12"/>
  <c r="AF306" i="12" s="1"/>
  <c r="AG307" i="12" s="1"/>
  <c r="BY293" i="12"/>
  <c r="BX293" i="12" s="1"/>
  <c r="BW294" i="12" s="1"/>
  <c r="BT292" i="12"/>
  <c r="BU293" i="12" s="1"/>
  <c r="BJ345" i="12"/>
  <c r="BK346" i="12" s="1"/>
  <c r="BO346" i="12"/>
  <c r="BN346" i="12" s="1"/>
  <c r="BM347" i="12" s="1"/>
  <c r="AT295" i="12"/>
  <c r="AS296" i="12" s="1"/>
  <c r="AU296" i="12" s="1"/>
  <c r="AP295" i="12"/>
  <c r="AQ296" i="12" s="1"/>
  <c r="AA299" i="12"/>
  <c r="V299" i="12" s="1"/>
  <c r="W300" i="12" s="1"/>
  <c r="F294" i="12"/>
  <c r="E295" i="12" s="1"/>
  <c r="DM315" i="12" l="1"/>
  <c r="DH315" i="12" s="1"/>
  <c r="DI316" i="12" s="1"/>
  <c r="DV305" i="12"/>
  <c r="DU306" i="12" s="1"/>
  <c r="DB289" i="12"/>
  <c r="DA290" i="12" s="1"/>
  <c r="CS283" i="12"/>
  <c r="CN283" i="12" s="1"/>
  <c r="CO284" i="12" s="1"/>
  <c r="CI291" i="12"/>
  <c r="CH291" i="12" s="1"/>
  <c r="CG292" i="12" s="1"/>
  <c r="CD290" i="12"/>
  <c r="CE291" i="12" s="1"/>
  <c r="BE307" i="12"/>
  <c r="AZ307" i="12" s="1"/>
  <c r="BA308" i="12" s="1"/>
  <c r="Q268" i="12"/>
  <c r="L268" i="12" s="1"/>
  <c r="M269" i="12" s="1"/>
  <c r="AJ306" i="12"/>
  <c r="AI307" i="12" s="1"/>
  <c r="BT293" i="12"/>
  <c r="BU294" i="12" s="1"/>
  <c r="BY294" i="12"/>
  <c r="BJ346" i="12"/>
  <c r="BK347" i="12" s="1"/>
  <c r="BO347" i="12"/>
  <c r="BN347" i="12" s="1"/>
  <c r="BM348" i="12" s="1"/>
  <c r="AP296" i="12"/>
  <c r="AQ297" i="12" s="1"/>
  <c r="AT296" i="12"/>
  <c r="AS297" i="12" s="1"/>
  <c r="AU297" i="12" s="1"/>
  <c r="Z299" i="12"/>
  <c r="Y300" i="12" s="1"/>
  <c r="G295" i="12"/>
  <c r="B295" i="12" s="1"/>
  <c r="C296" i="12" s="1"/>
  <c r="DL315" i="12" l="1"/>
  <c r="DK316" i="12" s="1"/>
  <c r="DW306" i="12"/>
  <c r="DR306" i="12" s="1"/>
  <c r="DS307" i="12" s="1"/>
  <c r="DC290" i="12"/>
  <c r="CX290" i="12" s="1"/>
  <c r="CY291" i="12" s="1"/>
  <c r="CR283" i="12"/>
  <c r="CQ284" i="12" s="1"/>
  <c r="CD291" i="12"/>
  <c r="CE292" i="12" s="1"/>
  <c r="CI292" i="12"/>
  <c r="CH292" i="12" s="1"/>
  <c r="CG293" i="12" s="1"/>
  <c r="BD307" i="12"/>
  <c r="BC308" i="12" s="1"/>
  <c r="P268" i="12"/>
  <c r="O269" i="12" s="1"/>
  <c r="AK307" i="12"/>
  <c r="AF307" i="12" s="1"/>
  <c r="AG308" i="12" s="1"/>
  <c r="BT294" i="12"/>
  <c r="BU295" i="12" s="1"/>
  <c r="BX294" i="12"/>
  <c r="BW295" i="12" s="1"/>
  <c r="BO348" i="12"/>
  <c r="BN348" i="12" s="1"/>
  <c r="BM349" i="12" s="1"/>
  <c r="BJ347" i="12"/>
  <c r="BK348" i="12" s="1"/>
  <c r="AP297" i="12"/>
  <c r="AQ298" i="12" s="1"/>
  <c r="AT297" i="12"/>
  <c r="AS298" i="12" s="1"/>
  <c r="AA300" i="12"/>
  <c r="V300" i="12" s="1"/>
  <c r="W301" i="12" s="1"/>
  <c r="F295" i="12"/>
  <c r="E296" i="12" s="1"/>
  <c r="DM316" i="12" l="1"/>
  <c r="DH316" i="12" s="1"/>
  <c r="DI317" i="12" s="1"/>
  <c r="DV306" i="12"/>
  <c r="DU307" i="12" s="1"/>
  <c r="DB290" i="12"/>
  <c r="DA291" i="12" s="1"/>
  <c r="CS284" i="12"/>
  <c r="CN284" i="12" s="1"/>
  <c r="CO285" i="12" s="1"/>
  <c r="CD292" i="12"/>
  <c r="CE293" i="12" s="1"/>
  <c r="CI293" i="12"/>
  <c r="BE308" i="12"/>
  <c r="AZ308" i="12" s="1"/>
  <c r="BA309" i="12" s="1"/>
  <c r="Q269" i="12"/>
  <c r="L269" i="12" s="1"/>
  <c r="M270" i="12" s="1"/>
  <c r="AJ307" i="12"/>
  <c r="AI308" i="12" s="1"/>
  <c r="BY295" i="12"/>
  <c r="BT295" i="12" s="1"/>
  <c r="BU296" i="12" s="1"/>
  <c r="BJ348" i="12"/>
  <c r="BK349" i="12" s="1"/>
  <c r="BO349" i="12"/>
  <c r="BN349" i="12" s="1"/>
  <c r="BM350" i="12" s="1"/>
  <c r="AU298" i="12"/>
  <c r="AP298" i="12" s="1"/>
  <c r="AQ299" i="12" s="1"/>
  <c r="Z300" i="12"/>
  <c r="Y301" i="12" s="1"/>
  <c r="G296" i="12"/>
  <c r="B296" i="12" s="1"/>
  <c r="C297" i="12" s="1"/>
  <c r="DL316" i="12" l="1"/>
  <c r="DK317" i="12" s="1"/>
  <c r="DW307" i="12"/>
  <c r="DR307" i="12" s="1"/>
  <c r="DS308" i="12" s="1"/>
  <c r="DC291" i="12"/>
  <c r="CX291" i="12" s="1"/>
  <c r="CY292" i="12" s="1"/>
  <c r="CR284" i="12"/>
  <c r="CQ285" i="12" s="1"/>
  <c r="CD293" i="12"/>
  <c r="CE294" i="12" s="1"/>
  <c r="CH293" i="12"/>
  <c r="CG294" i="12" s="1"/>
  <c r="BD308" i="12"/>
  <c r="BC309" i="12" s="1"/>
  <c r="P269" i="12"/>
  <c r="O270" i="12" s="1"/>
  <c r="Q270" i="12" s="1"/>
  <c r="P270" i="12" s="1"/>
  <c r="O271" i="12" s="1"/>
  <c r="AK308" i="12"/>
  <c r="AF308" i="12" s="1"/>
  <c r="AG309" i="12" s="1"/>
  <c r="BX295" i="12"/>
  <c r="BW296" i="12" s="1"/>
  <c r="BO350" i="12"/>
  <c r="BN350" i="12" s="1"/>
  <c r="BM351" i="12" s="1"/>
  <c r="BJ349" i="12"/>
  <c r="BK350" i="12" s="1"/>
  <c r="AT298" i="12"/>
  <c r="AS299" i="12" s="1"/>
  <c r="AA301" i="12"/>
  <c r="V301" i="12" s="1"/>
  <c r="W302" i="12" s="1"/>
  <c r="F296" i="12"/>
  <c r="E297" i="12" s="1"/>
  <c r="DM317" i="12" l="1"/>
  <c r="DH317" i="12" s="1"/>
  <c r="DI318" i="12" s="1"/>
  <c r="DV307" i="12"/>
  <c r="DU308" i="12" s="1"/>
  <c r="DB291" i="12"/>
  <c r="DA292" i="12" s="1"/>
  <c r="CS285" i="12"/>
  <c r="CN285" i="12" s="1"/>
  <c r="CO286" i="12" s="1"/>
  <c r="CI294" i="12"/>
  <c r="CD294" i="12" s="1"/>
  <c r="CE295" i="12" s="1"/>
  <c r="BE309" i="12"/>
  <c r="AZ309" i="12" s="1"/>
  <c r="BA310" i="12" s="1"/>
  <c r="L270" i="12"/>
  <c r="M271" i="12" s="1"/>
  <c r="Q271" i="12"/>
  <c r="P271" i="12" s="1"/>
  <c r="O272" i="12" s="1"/>
  <c r="AJ308" i="12"/>
  <c r="AI309" i="12" s="1"/>
  <c r="BY296" i="12"/>
  <c r="BT296" i="12" s="1"/>
  <c r="BU297" i="12" s="1"/>
  <c r="BO351" i="12"/>
  <c r="BN351" i="12" s="1"/>
  <c r="BM352" i="12" s="1"/>
  <c r="BJ350" i="12"/>
  <c r="BK351" i="12" s="1"/>
  <c r="AU299" i="12"/>
  <c r="AP299" i="12" s="1"/>
  <c r="AQ300" i="12" s="1"/>
  <c r="Z301" i="12"/>
  <c r="Y302" i="12" s="1"/>
  <c r="G297" i="12"/>
  <c r="B297" i="12" s="1"/>
  <c r="C298" i="12" s="1"/>
  <c r="DL317" i="12" l="1"/>
  <c r="DK318" i="12" s="1"/>
  <c r="DW308" i="12"/>
  <c r="DR308" i="12" s="1"/>
  <c r="DS309" i="12" s="1"/>
  <c r="DC292" i="12"/>
  <c r="CX292" i="12" s="1"/>
  <c r="CY293" i="12" s="1"/>
  <c r="CR285" i="12"/>
  <c r="CQ286" i="12" s="1"/>
  <c r="CH294" i="12"/>
  <c r="CG295" i="12" s="1"/>
  <c r="BD309" i="12"/>
  <c r="BC310" i="12" s="1"/>
  <c r="Q272" i="12"/>
  <c r="P272" i="12" s="1"/>
  <c r="O273" i="12" s="1"/>
  <c r="L271" i="12"/>
  <c r="M272" i="12" s="1"/>
  <c r="AK309" i="12"/>
  <c r="AF309" i="12" s="1"/>
  <c r="AG310" i="12" s="1"/>
  <c r="BX296" i="12"/>
  <c r="BW297" i="12" s="1"/>
  <c r="BO352" i="12"/>
  <c r="BN352" i="12" s="1"/>
  <c r="BM353" i="12" s="1"/>
  <c r="BJ351" i="12"/>
  <c r="BK352" i="12" s="1"/>
  <c r="AT299" i="12"/>
  <c r="AS300" i="12" s="1"/>
  <c r="AU300" i="12" s="1"/>
  <c r="AT300" i="12" s="1"/>
  <c r="AS301" i="12" s="1"/>
  <c r="AA302" i="12"/>
  <c r="V302" i="12" s="1"/>
  <c r="W303" i="12" s="1"/>
  <c r="F297" i="12"/>
  <c r="E298" i="12" s="1"/>
  <c r="DM318" i="12" l="1"/>
  <c r="DH318" i="12" s="1"/>
  <c r="DI319" i="12" s="1"/>
  <c r="DV308" i="12"/>
  <c r="DU309" i="12" s="1"/>
  <c r="DB292" i="12"/>
  <c r="DA293" i="12" s="1"/>
  <c r="CS286" i="12"/>
  <c r="CN286" i="12" s="1"/>
  <c r="CO287" i="12" s="1"/>
  <c r="CI295" i="12"/>
  <c r="CD295" i="12" s="1"/>
  <c r="CE296" i="12" s="1"/>
  <c r="BE310" i="12"/>
  <c r="AZ310" i="12" s="1"/>
  <c r="BA311" i="12" s="1"/>
  <c r="Q273" i="12"/>
  <c r="P273" i="12" s="1"/>
  <c r="O274" i="12" s="1"/>
  <c r="L272" i="12"/>
  <c r="M273" i="12" s="1"/>
  <c r="AJ309" i="12"/>
  <c r="AI310" i="12" s="1"/>
  <c r="BY297" i="12"/>
  <c r="BT297" i="12" s="1"/>
  <c r="BU298" i="12" s="1"/>
  <c r="BO353" i="12"/>
  <c r="BN353" i="12" s="1"/>
  <c r="BM354" i="12" s="1"/>
  <c r="BJ352" i="12"/>
  <c r="BK353" i="12" s="1"/>
  <c r="AP300" i="12"/>
  <c r="AQ301" i="12" s="1"/>
  <c r="AU301" i="12"/>
  <c r="AT301" i="12" s="1"/>
  <c r="AS302" i="12" s="1"/>
  <c r="Z302" i="12"/>
  <c r="Y303" i="12" s="1"/>
  <c r="G298" i="12"/>
  <c r="B298" i="12" s="1"/>
  <c r="C299" i="12" s="1"/>
  <c r="DL318" i="12" l="1"/>
  <c r="DK319" i="12" s="1"/>
  <c r="DW309" i="12"/>
  <c r="DR309" i="12" s="1"/>
  <c r="DS310" i="12" s="1"/>
  <c r="DC293" i="12"/>
  <c r="CX293" i="12" s="1"/>
  <c r="CY294" i="12" s="1"/>
  <c r="CR286" i="12"/>
  <c r="CQ287" i="12" s="1"/>
  <c r="CH295" i="12"/>
  <c r="CG296" i="12" s="1"/>
  <c r="BD310" i="12"/>
  <c r="BC311" i="12" s="1"/>
  <c r="L273" i="12"/>
  <c r="M274" i="12" s="1"/>
  <c r="Q274" i="12"/>
  <c r="P274" i="12" s="1"/>
  <c r="O275" i="12" s="1"/>
  <c r="AK310" i="12"/>
  <c r="AF310" i="12" s="1"/>
  <c r="AG311" i="12" s="1"/>
  <c r="BX297" i="12"/>
  <c r="BW298" i="12" s="1"/>
  <c r="BO354" i="12"/>
  <c r="BN354" i="12" s="1"/>
  <c r="BM355" i="12" s="1"/>
  <c r="BJ353" i="12"/>
  <c r="BK354" i="12" s="1"/>
  <c r="AP301" i="12"/>
  <c r="AQ302" i="12" s="1"/>
  <c r="AU302" i="12"/>
  <c r="AA303" i="12"/>
  <c r="V303" i="12" s="1"/>
  <c r="W304" i="12" s="1"/>
  <c r="F298" i="12"/>
  <c r="E299" i="12" s="1"/>
  <c r="G299" i="12" s="1"/>
  <c r="B299" i="12" s="1"/>
  <c r="C300" i="12" s="1"/>
  <c r="DM319" i="12" l="1"/>
  <c r="DH319" i="12" s="1"/>
  <c r="DI320" i="12" s="1"/>
  <c r="DV309" i="12"/>
  <c r="DU310" i="12" s="1"/>
  <c r="DB293" i="12"/>
  <c r="DA294" i="12" s="1"/>
  <c r="CS287" i="12"/>
  <c r="CN287" i="12" s="1"/>
  <c r="CO288" i="12" s="1"/>
  <c r="CI296" i="12"/>
  <c r="CD296" i="12" s="1"/>
  <c r="CE297" i="12" s="1"/>
  <c r="BE311" i="12"/>
  <c r="AZ311" i="12" s="1"/>
  <c r="BA312" i="12" s="1"/>
  <c r="Q275" i="12"/>
  <c r="P275" i="12" s="1"/>
  <c r="O276" i="12" s="1"/>
  <c r="L274" i="12"/>
  <c r="M275" i="12" s="1"/>
  <c r="AJ310" i="12"/>
  <c r="AI311" i="12" s="1"/>
  <c r="BY298" i="12"/>
  <c r="BT298" i="12" s="1"/>
  <c r="BU299" i="12" s="1"/>
  <c r="BJ354" i="12"/>
  <c r="BK355" i="12" s="1"/>
  <c r="BO355" i="12"/>
  <c r="BN355" i="12" s="1"/>
  <c r="BM356" i="12" s="1"/>
  <c r="AP302" i="12"/>
  <c r="AQ303" i="12" s="1"/>
  <c r="AT302" i="12"/>
  <c r="AS303" i="12" s="1"/>
  <c r="Z303" i="12"/>
  <c r="Y304" i="12" s="1"/>
  <c r="F299" i="12"/>
  <c r="E300" i="12" s="1"/>
  <c r="DL319" i="12" l="1"/>
  <c r="DK320" i="12" s="1"/>
  <c r="DW310" i="12"/>
  <c r="DR310" i="12" s="1"/>
  <c r="DS311" i="12" s="1"/>
  <c r="DC294" i="12"/>
  <c r="CX294" i="12" s="1"/>
  <c r="CY295" i="12" s="1"/>
  <c r="CR287" i="12"/>
  <c r="CQ288" i="12" s="1"/>
  <c r="CH296" i="12"/>
  <c r="CG297" i="12" s="1"/>
  <c r="BD311" i="12"/>
  <c r="BC312" i="12" s="1"/>
  <c r="Q276" i="12"/>
  <c r="P276" i="12" s="1"/>
  <c r="O277" i="12" s="1"/>
  <c r="L275" i="12"/>
  <c r="M276" i="12" s="1"/>
  <c r="L276" i="12" s="1"/>
  <c r="M277" i="12" s="1"/>
  <c r="AK311" i="12"/>
  <c r="AF311" i="12" s="1"/>
  <c r="AG312" i="12" s="1"/>
  <c r="BX298" i="12"/>
  <c r="BW299" i="12" s="1"/>
  <c r="BJ355" i="12"/>
  <c r="BK356" i="12" s="1"/>
  <c r="BO356" i="12"/>
  <c r="BN356" i="12" s="1"/>
  <c r="BM357" i="12" s="1"/>
  <c r="AU303" i="12"/>
  <c r="AP303" i="12" s="1"/>
  <c r="AQ304" i="12" s="1"/>
  <c r="AA304" i="12"/>
  <c r="V304" i="12" s="1"/>
  <c r="W305" i="12" s="1"/>
  <c r="G300" i="12"/>
  <c r="B300" i="12" s="1"/>
  <c r="C301" i="12" s="1"/>
  <c r="DM320" i="12" l="1"/>
  <c r="DH320" i="12" s="1"/>
  <c r="DI321" i="12" s="1"/>
  <c r="DV310" i="12"/>
  <c r="DU311" i="12" s="1"/>
  <c r="DB294" i="12"/>
  <c r="DA295" i="12" s="1"/>
  <c r="CS288" i="12"/>
  <c r="CN288" i="12" s="1"/>
  <c r="CO289" i="12" s="1"/>
  <c r="CI297" i="12"/>
  <c r="CD297" i="12" s="1"/>
  <c r="CE298" i="12" s="1"/>
  <c r="BE312" i="12"/>
  <c r="AZ312" i="12" s="1"/>
  <c r="BA313" i="12" s="1"/>
  <c r="Q277" i="12"/>
  <c r="P277" i="12" s="1"/>
  <c r="O278" i="12" s="1"/>
  <c r="AJ311" i="12"/>
  <c r="AI312" i="12" s="1"/>
  <c r="BY299" i="12"/>
  <c r="BT299" i="12" s="1"/>
  <c r="BU300" i="12" s="1"/>
  <c r="BJ356" i="12"/>
  <c r="BK357" i="12" s="1"/>
  <c r="BO357" i="12"/>
  <c r="BN357" i="12" s="1"/>
  <c r="BM358" i="12" s="1"/>
  <c r="AT303" i="12"/>
  <c r="AS304" i="12" s="1"/>
  <c r="Z304" i="12"/>
  <c r="Y305" i="12" s="1"/>
  <c r="F300" i="12"/>
  <c r="E301" i="12" s="1"/>
  <c r="G301" i="12" s="1"/>
  <c r="B301" i="12" s="1"/>
  <c r="C302" i="12" s="1"/>
  <c r="DL320" i="12" l="1"/>
  <c r="DK321" i="12" s="1"/>
  <c r="DW311" i="12"/>
  <c r="DR311" i="12" s="1"/>
  <c r="DS312" i="12" s="1"/>
  <c r="DC295" i="12"/>
  <c r="CX295" i="12" s="1"/>
  <c r="CY296" i="12" s="1"/>
  <c r="BD312" i="12"/>
  <c r="BC313" i="12" s="1"/>
  <c r="CR288" i="12"/>
  <c r="CQ289" i="12" s="1"/>
  <c r="CH297" i="12"/>
  <c r="CG298" i="12" s="1"/>
  <c r="BE313" i="12"/>
  <c r="BD313" i="12" s="1"/>
  <c r="BC314" i="12" s="1"/>
  <c r="Q278" i="12"/>
  <c r="P278" i="12" s="1"/>
  <c r="O279" i="12" s="1"/>
  <c r="L277" i="12"/>
  <c r="M278" i="12" s="1"/>
  <c r="AK312" i="12"/>
  <c r="AF312" i="12" s="1"/>
  <c r="AG313" i="12" s="1"/>
  <c r="BX299" i="12"/>
  <c r="BW300" i="12" s="1"/>
  <c r="BY300" i="12" s="1"/>
  <c r="BX300" i="12" s="1"/>
  <c r="BW301" i="12" s="1"/>
  <c r="BO358" i="12"/>
  <c r="BN358" i="12" s="1"/>
  <c r="BM359" i="12" s="1"/>
  <c r="BJ357" i="12"/>
  <c r="BK358" i="12" s="1"/>
  <c r="AU304" i="12"/>
  <c r="AP304" i="12" s="1"/>
  <c r="AQ305" i="12" s="1"/>
  <c r="AA305" i="12"/>
  <c r="V305" i="12" s="1"/>
  <c r="W306" i="12" s="1"/>
  <c r="F301" i="12"/>
  <c r="E302" i="12" s="1"/>
  <c r="G302" i="12" s="1"/>
  <c r="B302" i="12" s="1"/>
  <c r="C303" i="12" s="1"/>
  <c r="DM321" i="12" l="1"/>
  <c r="DH321" i="12" s="1"/>
  <c r="DI322" i="12" s="1"/>
  <c r="DV311" i="12"/>
  <c r="DU312" i="12" s="1"/>
  <c r="L278" i="12"/>
  <c r="M279" i="12" s="1"/>
  <c r="DB295" i="12"/>
  <c r="DA296" i="12" s="1"/>
  <c r="AZ313" i="12"/>
  <c r="BA314" i="12" s="1"/>
  <c r="CS289" i="12"/>
  <c r="CN289" i="12" s="1"/>
  <c r="CO290" i="12" s="1"/>
  <c r="CI298" i="12"/>
  <c r="CD298" i="12" s="1"/>
  <c r="CE299" i="12" s="1"/>
  <c r="BE314" i="12"/>
  <c r="BD314" i="12" s="1"/>
  <c r="BC315" i="12" s="1"/>
  <c r="Q279" i="12"/>
  <c r="P279" i="12" s="1"/>
  <c r="O280" i="12" s="1"/>
  <c r="BJ358" i="12"/>
  <c r="BK359" i="12" s="1"/>
  <c r="AJ312" i="12"/>
  <c r="AI313" i="12" s="1"/>
  <c r="BT300" i="12"/>
  <c r="BU301" i="12" s="1"/>
  <c r="BY301" i="12"/>
  <c r="BX301" i="12" s="1"/>
  <c r="BW302" i="12" s="1"/>
  <c r="BO359" i="12"/>
  <c r="BN359" i="12" s="1"/>
  <c r="BM360" i="12" s="1"/>
  <c r="AT304" i="12"/>
  <c r="AS305" i="12" s="1"/>
  <c r="Z305" i="12"/>
  <c r="Y306" i="12" s="1"/>
  <c r="F302" i="12"/>
  <c r="E303" i="12" s="1"/>
  <c r="G303" i="12" s="1"/>
  <c r="B303" i="12" s="1"/>
  <c r="C304" i="12" s="1"/>
  <c r="DL321" i="12" l="1"/>
  <c r="DK322" i="12" s="1"/>
  <c r="DW312" i="12"/>
  <c r="DR312" i="12" s="1"/>
  <c r="DS313" i="12" s="1"/>
  <c r="AZ314" i="12"/>
  <c r="BA315" i="12" s="1"/>
  <c r="DC296" i="12"/>
  <c r="CX296" i="12" s="1"/>
  <c r="CY297" i="12" s="1"/>
  <c r="CR289" i="12"/>
  <c r="CQ290" i="12" s="1"/>
  <c r="CH298" i="12"/>
  <c r="CG299" i="12" s="1"/>
  <c r="BE315" i="12"/>
  <c r="Q280" i="12"/>
  <c r="P280" i="12" s="1"/>
  <c r="O281" i="12" s="1"/>
  <c r="L279" i="12"/>
  <c r="M280" i="12" s="1"/>
  <c r="AK313" i="12"/>
  <c r="AF313" i="12" s="1"/>
  <c r="AG314" i="12" s="1"/>
  <c r="BT301" i="12"/>
  <c r="BU302" i="12" s="1"/>
  <c r="BY302" i="12"/>
  <c r="BX302" i="12" s="1"/>
  <c r="BW303" i="12" s="1"/>
  <c r="BJ359" i="12"/>
  <c r="BK360" i="12" s="1"/>
  <c r="BO360" i="12"/>
  <c r="BN360" i="12" s="1"/>
  <c r="BM361" i="12" s="1"/>
  <c r="AU305" i="12"/>
  <c r="AP305" i="12" s="1"/>
  <c r="AQ306" i="12" s="1"/>
  <c r="AA306" i="12"/>
  <c r="V306" i="12" s="1"/>
  <c r="W307" i="12" s="1"/>
  <c r="F303" i="12"/>
  <c r="E304" i="12" s="1"/>
  <c r="G304" i="12" s="1"/>
  <c r="B304" i="12" s="1"/>
  <c r="C305" i="12" s="1"/>
  <c r="DM322" i="12" l="1"/>
  <c r="DH322" i="12" s="1"/>
  <c r="DI323" i="12" s="1"/>
  <c r="L280" i="12"/>
  <c r="M281" i="12" s="1"/>
  <c r="DV312" i="12"/>
  <c r="DU313" i="12" s="1"/>
  <c r="AZ315" i="12"/>
  <c r="BA316" i="12" s="1"/>
  <c r="DB296" i="12"/>
  <c r="DA297" i="12" s="1"/>
  <c r="CS290" i="12"/>
  <c r="CN290" i="12" s="1"/>
  <c r="CO291" i="12" s="1"/>
  <c r="CI299" i="12"/>
  <c r="CD299" i="12" s="1"/>
  <c r="CE300" i="12" s="1"/>
  <c r="BD315" i="12"/>
  <c r="BC316" i="12" s="1"/>
  <c r="Q281" i="12"/>
  <c r="P281" i="12" s="1"/>
  <c r="O282" i="12" s="1"/>
  <c r="AJ313" i="12"/>
  <c r="AI314" i="12" s="1"/>
  <c r="BT302" i="12"/>
  <c r="BU303" i="12" s="1"/>
  <c r="BY303" i="12"/>
  <c r="BX303" i="12" s="1"/>
  <c r="BW304" i="12" s="1"/>
  <c r="BJ360" i="12"/>
  <c r="BK361" i="12" s="1"/>
  <c r="BO361" i="12"/>
  <c r="BN361" i="12" s="1"/>
  <c r="BM362" i="12" s="1"/>
  <c r="AT305" i="12"/>
  <c r="AS306" i="12" s="1"/>
  <c r="Z306" i="12"/>
  <c r="Y307" i="12" s="1"/>
  <c r="F304" i="12"/>
  <c r="E305" i="12" s="1"/>
  <c r="G305" i="12" s="1"/>
  <c r="B305" i="12" s="1"/>
  <c r="C306" i="12" s="1"/>
  <c r="DL322" i="12" l="1"/>
  <c r="DK323" i="12" s="1"/>
  <c r="DW313" i="12"/>
  <c r="DR313" i="12" s="1"/>
  <c r="DS314" i="12" s="1"/>
  <c r="DC297" i="12"/>
  <c r="CX297" i="12" s="1"/>
  <c r="CY298" i="12" s="1"/>
  <c r="CR290" i="12"/>
  <c r="CQ291" i="12" s="1"/>
  <c r="CH299" i="12"/>
  <c r="CG300" i="12" s="1"/>
  <c r="BE316" i="12"/>
  <c r="AZ316" i="12" s="1"/>
  <c r="BA317" i="12" s="1"/>
  <c r="Q282" i="12"/>
  <c r="P282" i="12" s="1"/>
  <c r="O283" i="12" s="1"/>
  <c r="L281" i="12"/>
  <c r="M282" i="12" s="1"/>
  <c r="L282" i="12" s="1"/>
  <c r="M283" i="12" s="1"/>
  <c r="AK314" i="12"/>
  <c r="AF314" i="12" s="1"/>
  <c r="AG315" i="12" s="1"/>
  <c r="BY304" i="12"/>
  <c r="BX304" i="12" s="1"/>
  <c r="BW305" i="12" s="1"/>
  <c r="BT303" i="12"/>
  <c r="BU304" i="12" s="1"/>
  <c r="BO362" i="12"/>
  <c r="BN362" i="12" s="1"/>
  <c r="BM363" i="12" s="1"/>
  <c r="BJ361" i="12"/>
  <c r="BK362" i="12" s="1"/>
  <c r="AU306" i="12"/>
  <c r="AP306" i="12" s="1"/>
  <c r="AQ307" i="12" s="1"/>
  <c r="AA307" i="12"/>
  <c r="V307" i="12" s="1"/>
  <c r="W308" i="12" s="1"/>
  <c r="F305" i="12"/>
  <c r="E306" i="12" s="1"/>
  <c r="DM323" i="12" l="1"/>
  <c r="DH323" i="12" s="1"/>
  <c r="DI324" i="12" s="1"/>
  <c r="DV313" i="12"/>
  <c r="DU314" i="12" s="1"/>
  <c r="DB297" i="12"/>
  <c r="DA298" i="12" s="1"/>
  <c r="CS291" i="12"/>
  <c r="CN291" i="12" s="1"/>
  <c r="CO292" i="12" s="1"/>
  <c r="CI300" i="12"/>
  <c r="CD300" i="12" s="1"/>
  <c r="CE301" i="12" s="1"/>
  <c r="BD316" i="12"/>
  <c r="BC317" i="12" s="1"/>
  <c r="Q283" i="12"/>
  <c r="L283" i="12" s="1"/>
  <c r="M284" i="12" s="1"/>
  <c r="AJ314" i="12"/>
  <c r="AI315" i="12" s="1"/>
  <c r="AK315" i="12" s="1"/>
  <c r="AJ315" i="12" s="1"/>
  <c r="AI316" i="12" s="1"/>
  <c r="BJ362" i="12"/>
  <c r="BK363" i="12" s="1"/>
  <c r="BT304" i="12"/>
  <c r="BU305" i="12" s="1"/>
  <c r="BY305" i="12"/>
  <c r="BX305" i="12" s="1"/>
  <c r="BW306" i="12" s="1"/>
  <c r="BO363" i="12"/>
  <c r="BN363" i="12" s="1"/>
  <c r="BM364" i="12" s="1"/>
  <c r="AT306" i="12"/>
  <c r="AS307" i="12" s="1"/>
  <c r="Z307" i="12"/>
  <c r="Y308" i="12" s="1"/>
  <c r="G306" i="12"/>
  <c r="B306" i="12" s="1"/>
  <c r="C307" i="12" s="1"/>
  <c r="DL323" i="12" l="1"/>
  <c r="DK324" i="12" s="1"/>
  <c r="DW314" i="12"/>
  <c r="DR314" i="12" s="1"/>
  <c r="DS315" i="12" s="1"/>
  <c r="DC298" i="12"/>
  <c r="CX298" i="12" s="1"/>
  <c r="CY299" i="12" s="1"/>
  <c r="CR291" i="12"/>
  <c r="CQ292" i="12" s="1"/>
  <c r="CH300" i="12"/>
  <c r="CG301" i="12" s="1"/>
  <c r="BE317" i="12"/>
  <c r="AZ317" i="12" s="1"/>
  <c r="BA318" i="12" s="1"/>
  <c r="P283" i="12"/>
  <c r="O284" i="12" s="1"/>
  <c r="AK316" i="12"/>
  <c r="AJ316" i="12" s="1"/>
  <c r="AI317" i="12" s="1"/>
  <c r="AF315" i="12"/>
  <c r="AG316" i="12" s="1"/>
  <c r="AF316" i="12" s="1"/>
  <c r="AG317" i="12" s="1"/>
  <c r="BY306" i="12"/>
  <c r="BX306" i="12" s="1"/>
  <c r="BW307" i="12" s="1"/>
  <c r="BT305" i="12"/>
  <c r="BU306" i="12" s="1"/>
  <c r="BO364" i="12"/>
  <c r="BN364" i="12" s="1"/>
  <c r="BM365" i="12" s="1"/>
  <c r="BJ363" i="12"/>
  <c r="BK364" i="12" s="1"/>
  <c r="AU307" i="12"/>
  <c r="AP307" i="12" s="1"/>
  <c r="AQ308" i="12" s="1"/>
  <c r="AA308" i="12"/>
  <c r="V308" i="12" s="1"/>
  <c r="W309" i="12" s="1"/>
  <c r="F306" i="12"/>
  <c r="E307" i="12" s="1"/>
  <c r="DM324" i="12" l="1"/>
  <c r="DH324" i="12" s="1"/>
  <c r="DI325" i="12" s="1"/>
  <c r="DV314" i="12"/>
  <c r="DU315" i="12" s="1"/>
  <c r="DW315" i="12" s="1"/>
  <c r="DV315" i="12" s="1"/>
  <c r="DU316" i="12" s="1"/>
  <c r="DB298" i="12"/>
  <c r="DA299" i="12" s="1"/>
  <c r="BD317" i="12"/>
  <c r="BC318" i="12" s="1"/>
  <c r="CS292" i="12"/>
  <c r="CN292" i="12" s="1"/>
  <c r="CO293" i="12" s="1"/>
  <c r="CI301" i="12"/>
  <c r="CD301" i="12" s="1"/>
  <c r="CE302" i="12" s="1"/>
  <c r="BE318" i="12"/>
  <c r="BD318" i="12" s="1"/>
  <c r="BC319" i="12" s="1"/>
  <c r="Q284" i="12"/>
  <c r="L284" i="12" s="1"/>
  <c r="M285" i="12" s="1"/>
  <c r="AK317" i="12"/>
  <c r="AJ317" i="12" s="1"/>
  <c r="AI318" i="12" s="1"/>
  <c r="BT306" i="12"/>
  <c r="BU307" i="12" s="1"/>
  <c r="BY307" i="12"/>
  <c r="BX307" i="12" s="1"/>
  <c r="BW308" i="12" s="1"/>
  <c r="BJ364" i="12"/>
  <c r="BK365" i="12" s="1"/>
  <c r="BO365" i="12"/>
  <c r="BN365" i="12" s="1"/>
  <c r="BM366" i="12" s="1"/>
  <c r="AT307" i="12"/>
  <c r="AS308" i="12" s="1"/>
  <c r="Z308" i="12"/>
  <c r="Y309" i="12" s="1"/>
  <c r="G307" i="12"/>
  <c r="B307" i="12" s="1"/>
  <c r="C308" i="12" s="1"/>
  <c r="DL324" i="12" l="1"/>
  <c r="DK325" i="12" s="1"/>
  <c r="AZ318" i="12"/>
  <c r="BA319" i="12" s="1"/>
  <c r="AZ319" i="12" s="1"/>
  <c r="BA320" i="12" s="1"/>
  <c r="DW316" i="12"/>
  <c r="DV316" i="12" s="1"/>
  <c r="DU317" i="12" s="1"/>
  <c r="DR315" i="12"/>
  <c r="DS316" i="12" s="1"/>
  <c r="DC299" i="12"/>
  <c r="CX299" i="12" s="1"/>
  <c r="CY300" i="12" s="1"/>
  <c r="CR292" i="12"/>
  <c r="CQ293" i="12" s="1"/>
  <c r="CH301" i="12"/>
  <c r="CG302" i="12" s="1"/>
  <c r="BE319" i="12"/>
  <c r="BD319" i="12" s="1"/>
  <c r="BC320" i="12" s="1"/>
  <c r="P284" i="12"/>
  <c r="O285" i="12" s="1"/>
  <c r="AF317" i="12"/>
  <c r="AG318" i="12" s="1"/>
  <c r="AK318" i="12"/>
  <c r="AJ318" i="12" s="1"/>
  <c r="AI319" i="12" s="1"/>
  <c r="BT307" i="12"/>
  <c r="BU308" i="12" s="1"/>
  <c r="BY308" i="12"/>
  <c r="BX308" i="12" s="1"/>
  <c r="BW309" i="12" s="1"/>
  <c r="BO366" i="12"/>
  <c r="BN366" i="12" s="1"/>
  <c r="BM367" i="12" s="1"/>
  <c r="BJ365" i="12"/>
  <c r="BK366" i="12" s="1"/>
  <c r="AU308" i="12"/>
  <c r="AP308" i="12" s="1"/>
  <c r="AQ309" i="12" s="1"/>
  <c r="AA309" i="12"/>
  <c r="V309" i="12" s="1"/>
  <c r="W310" i="12" s="1"/>
  <c r="F307" i="12"/>
  <c r="E308" i="12" s="1"/>
  <c r="G308" i="12" s="1"/>
  <c r="F308" i="12" s="1"/>
  <c r="E309" i="12" s="1"/>
  <c r="G309" i="12" s="1"/>
  <c r="F309" i="12" s="1"/>
  <c r="E310" i="12" s="1"/>
  <c r="G310" i="12" s="1"/>
  <c r="F310" i="12" s="1"/>
  <c r="E311" i="12" s="1"/>
  <c r="G311" i="12" s="1"/>
  <c r="F311" i="12" s="1"/>
  <c r="E312" i="12" s="1"/>
  <c r="G312" i="12" s="1"/>
  <c r="F312" i="12" s="1"/>
  <c r="E313" i="12" s="1"/>
  <c r="G313" i="12" s="1"/>
  <c r="F313" i="12" s="1"/>
  <c r="E314" i="12" s="1"/>
  <c r="G314" i="12" s="1"/>
  <c r="F314" i="12" s="1"/>
  <c r="E315" i="12" s="1"/>
  <c r="G315" i="12" s="1"/>
  <c r="F315" i="12" s="1"/>
  <c r="E316" i="12" s="1"/>
  <c r="G316" i="12" s="1"/>
  <c r="F316" i="12" s="1"/>
  <c r="E317" i="12" s="1"/>
  <c r="G317" i="12" s="1"/>
  <c r="F317" i="12" s="1"/>
  <c r="E318" i="12" s="1"/>
  <c r="DR316" i="12" l="1"/>
  <c r="DS317" i="12" s="1"/>
  <c r="DM325" i="12"/>
  <c r="DH325" i="12" s="1"/>
  <c r="DI326" i="12" s="1"/>
  <c r="DW317" i="12"/>
  <c r="DV317" i="12" s="1"/>
  <c r="DU318" i="12" s="1"/>
  <c r="DB299" i="12"/>
  <c r="DA300" i="12" s="1"/>
  <c r="CS293" i="12"/>
  <c r="CN293" i="12" s="1"/>
  <c r="CO294" i="12" s="1"/>
  <c r="CI302" i="12"/>
  <c r="CD302" i="12" s="1"/>
  <c r="CE303" i="12" s="1"/>
  <c r="BE320" i="12"/>
  <c r="AZ320" i="12" s="1"/>
  <c r="BA321" i="12" s="1"/>
  <c r="Q285" i="12"/>
  <c r="L285" i="12" s="1"/>
  <c r="M286" i="12" s="1"/>
  <c r="AF318" i="12"/>
  <c r="AG319" i="12" s="1"/>
  <c r="AK319" i="12"/>
  <c r="BY309" i="12"/>
  <c r="BX309" i="12" s="1"/>
  <c r="BW310" i="12" s="1"/>
  <c r="BT308" i="12"/>
  <c r="BU309" i="12" s="1"/>
  <c r="BO367" i="12"/>
  <c r="BN367" i="12" s="1"/>
  <c r="BM368" i="12" s="1"/>
  <c r="BJ366" i="12"/>
  <c r="BK367" i="12" s="1"/>
  <c r="AT308" i="12"/>
  <c r="AS309" i="12" s="1"/>
  <c r="Z309" i="12"/>
  <c r="Y310" i="12" s="1"/>
  <c r="AA310" i="12" s="1"/>
  <c r="Z310" i="12" s="1"/>
  <c r="Y311" i="12" s="1"/>
  <c r="B308" i="12"/>
  <c r="C309" i="12" s="1"/>
  <c r="B309" i="12" s="1"/>
  <c r="C310" i="12" s="1"/>
  <c r="B310" i="12" s="1"/>
  <c r="C311" i="12" s="1"/>
  <c r="B311" i="12" s="1"/>
  <c r="C312" i="12" s="1"/>
  <c r="B312" i="12" s="1"/>
  <c r="C313" i="12" s="1"/>
  <c r="B313" i="12" s="1"/>
  <c r="C314" i="12" s="1"/>
  <c r="B314" i="12" s="1"/>
  <c r="C315" i="12" s="1"/>
  <c r="B315" i="12" s="1"/>
  <c r="C316" i="12" s="1"/>
  <c r="B316" i="12" s="1"/>
  <c r="C317" i="12" s="1"/>
  <c r="B317" i="12" s="1"/>
  <c r="C318" i="12" s="1"/>
  <c r="G318" i="12"/>
  <c r="F318" i="12" s="1"/>
  <c r="E319" i="12" s="1"/>
  <c r="DL325" i="12" l="1"/>
  <c r="DK326" i="12" s="1"/>
  <c r="DW318" i="12"/>
  <c r="DV318" i="12" s="1"/>
  <c r="DU319" i="12" s="1"/>
  <c r="DR317" i="12"/>
  <c r="DS318" i="12" s="1"/>
  <c r="BD320" i="12"/>
  <c r="BC321" i="12" s="1"/>
  <c r="DC300" i="12"/>
  <c r="CX300" i="12" s="1"/>
  <c r="CY301" i="12" s="1"/>
  <c r="CR293" i="12"/>
  <c r="CQ294" i="12" s="1"/>
  <c r="CH302" i="12"/>
  <c r="CG303" i="12" s="1"/>
  <c r="BE321" i="12"/>
  <c r="AZ321" i="12" s="1"/>
  <c r="BA322" i="12" s="1"/>
  <c r="P285" i="12"/>
  <c r="O286" i="12" s="1"/>
  <c r="Q286" i="12" s="1"/>
  <c r="P286" i="12" s="1"/>
  <c r="O287" i="12" s="1"/>
  <c r="AF319" i="12"/>
  <c r="AG320" i="12" s="1"/>
  <c r="AJ319" i="12"/>
  <c r="AI320" i="12" s="1"/>
  <c r="BT309" i="12"/>
  <c r="BU310" i="12" s="1"/>
  <c r="BY310" i="12"/>
  <c r="BX310" i="12" s="1"/>
  <c r="BW311" i="12" s="1"/>
  <c r="BJ367" i="12"/>
  <c r="BK368" i="12" s="1"/>
  <c r="BO368" i="12"/>
  <c r="AU309" i="12"/>
  <c r="AP309" i="12" s="1"/>
  <c r="AQ310" i="12" s="1"/>
  <c r="V310" i="12"/>
  <c r="W311" i="12" s="1"/>
  <c r="AA311" i="12"/>
  <c r="B318" i="12"/>
  <c r="C319" i="12" s="1"/>
  <c r="G319" i="12"/>
  <c r="DM326" i="12" l="1"/>
  <c r="DH326" i="12" s="1"/>
  <c r="DI327" i="12" s="1"/>
  <c r="DR318" i="12"/>
  <c r="DS319" i="12" s="1"/>
  <c r="DW319" i="12"/>
  <c r="DB300" i="12"/>
  <c r="DA301" i="12" s="1"/>
  <c r="CS294" i="12"/>
  <c r="CN294" i="12" s="1"/>
  <c r="CO295" i="12" s="1"/>
  <c r="CI303" i="12"/>
  <c r="CD303" i="12" s="1"/>
  <c r="CE304" i="12" s="1"/>
  <c r="BD321" i="12"/>
  <c r="BC322" i="12" s="1"/>
  <c r="Q287" i="12"/>
  <c r="P287" i="12" s="1"/>
  <c r="O288" i="12" s="1"/>
  <c r="L286" i="12"/>
  <c r="M287" i="12" s="1"/>
  <c r="AK320" i="12"/>
  <c r="AF320" i="12" s="1"/>
  <c r="AG321" i="12" s="1"/>
  <c r="BT310" i="12"/>
  <c r="BU311" i="12" s="1"/>
  <c r="BY311" i="12"/>
  <c r="BX311" i="12" s="1"/>
  <c r="BW312" i="12" s="1"/>
  <c r="BJ368" i="12"/>
  <c r="BK369" i="12" s="1"/>
  <c r="BN368" i="12"/>
  <c r="BM369" i="12" s="1"/>
  <c r="BO369" i="12" s="1"/>
  <c r="AT309" i="12"/>
  <c r="AS310" i="12" s="1"/>
  <c r="AU310" i="12" s="1"/>
  <c r="AT310" i="12" s="1"/>
  <c r="AS311" i="12" s="1"/>
  <c r="V311" i="12"/>
  <c r="W312" i="12" s="1"/>
  <c r="Z311" i="12"/>
  <c r="Y312" i="12" s="1"/>
  <c r="B319" i="12"/>
  <c r="C320" i="12" s="1"/>
  <c r="F319" i="12"/>
  <c r="E320" i="12" s="1"/>
  <c r="DL326" i="12" l="1"/>
  <c r="DK327" i="12" s="1"/>
  <c r="DR319" i="12"/>
  <c r="DS320" i="12" s="1"/>
  <c r="DV319" i="12"/>
  <c r="DU320" i="12" s="1"/>
  <c r="DW320" i="12" s="1"/>
  <c r="L287" i="12"/>
  <c r="M288" i="12" s="1"/>
  <c r="DC301" i="12"/>
  <c r="CX301" i="12" s="1"/>
  <c r="CY302" i="12" s="1"/>
  <c r="CR294" i="12"/>
  <c r="CQ295" i="12" s="1"/>
  <c r="CS295" i="12" s="1"/>
  <c r="CR295" i="12" s="1"/>
  <c r="CQ296" i="12" s="1"/>
  <c r="CH303" i="12"/>
  <c r="CG304" i="12" s="1"/>
  <c r="BE322" i="12"/>
  <c r="AZ322" i="12" s="1"/>
  <c r="BA323" i="12" s="1"/>
  <c r="Q288" i="12"/>
  <c r="P288" i="12" s="1"/>
  <c r="O289" i="12" s="1"/>
  <c r="AJ320" i="12"/>
  <c r="AI321" i="12" s="1"/>
  <c r="BY312" i="12"/>
  <c r="BX312" i="12" s="1"/>
  <c r="BW313" i="12" s="1"/>
  <c r="BT311" i="12"/>
  <c r="BU312" i="12" s="1"/>
  <c r="BJ369" i="12"/>
  <c r="BK370" i="12" s="1"/>
  <c r="BN369" i="12"/>
  <c r="BM370" i="12" s="1"/>
  <c r="BO370" i="12" s="1"/>
  <c r="AU311" i="12"/>
  <c r="AT311" i="12" s="1"/>
  <c r="AS312" i="12" s="1"/>
  <c r="AP310" i="12"/>
  <c r="AQ311" i="12" s="1"/>
  <c r="AA312" i="12"/>
  <c r="V312" i="12" s="1"/>
  <c r="W313" i="12" s="1"/>
  <c r="G320" i="12"/>
  <c r="B320" i="12" s="1"/>
  <c r="C321" i="12" s="1"/>
  <c r="DM327" i="12" l="1"/>
  <c r="DH327" i="12" s="1"/>
  <c r="DI328" i="12" s="1"/>
  <c r="DR320" i="12"/>
  <c r="DS321" i="12" s="1"/>
  <c r="DV320" i="12"/>
  <c r="DU321" i="12" s="1"/>
  <c r="DB301" i="12"/>
  <c r="DA302" i="12" s="1"/>
  <c r="CS296" i="12"/>
  <c r="CR296" i="12" s="1"/>
  <c r="CQ297" i="12" s="1"/>
  <c r="CN295" i="12"/>
  <c r="CO296" i="12" s="1"/>
  <c r="CI304" i="12"/>
  <c r="CD304" i="12" s="1"/>
  <c r="CE305" i="12" s="1"/>
  <c r="BD322" i="12"/>
  <c r="BC323" i="12" s="1"/>
  <c r="Q289" i="12"/>
  <c r="P289" i="12" s="1"/>
  <c r="O290" i="12" s="1"/>
  <c r="L288" i="12"/>
  <c r="M289" i="12" s="1"/>
  <c r="AK321" i="12"/>
  <c r="AF321" i="12" s="1"/>
  <c r="AG322" i="12" s="1"/>
  <c r="BT312" i="12"/>
  <c r="BU313" i="12" s="1"/>
  <c r="BY313" i="12"/>
  <c r="BX313" i="12" s="1"/>
  <c r="BW314" i="12" s="1"/>
  <c r="BJ370" i="12"/>
  <c r="BK371" i="12" s="1"/>
  <c r="BN370" i="12"/>
  <c r="BM371" i="12" s="1"/>
  <c r="AU312" i="12"/>
  <c r="AT312" i="12" s="1"/>
  <c r="AS313" i="12" s="1"/>
  <c r="AP311" i="12"/>
  <c r="AQ312" i="12" s="1"/>
  <c r="Z312" i="12"/>
  <c r="Y313" i="12" s="1"/>
  <c r="F320" i="12"/>
  <c r="E321" i="12" s="1"/>
  <c r="DL327" i="12" l="1"/>
  <c r="DK328" i="12" s="1"/>
  <c r="DW321" i="12"/>
  <c r="DR321" i="12" s="1"/>
  <c r="DS322" i="12" s="1"/>
  <c r="DC302" i="12"/>
  <c r="CX302" i="12" s="1"/>
  <c r="CY303" i="12" s="1"/>
  <c r="CN296" i="12"/>
  <c r="CO297" i="12" s="1"/>
  <c r="CS297" i="12"/>
  <c r="CR297" i="12" s="1"/>
  <c r="CQ298" i="12" s="1"/>
  <c r="CH304" i="12"/>
  <c r="CG305" i="12" s="1"/>
  <c r="BE323" i="12"/>
  <c r="AZ323" i="12" s="1"/>
  <c r="BA324" i="12" s="1"/>
  <c r="L289" i="12"/>
  <c r="M290" i="12" s="1"/>
  <c r="Q290" i="12"/>
  <c r="P290" i="12" s="1"/>
  <c r="O291" i="12" s="1"/>
  <c r="AJ321" i="12"/>
  <c r="AI322" i="12" s="1"/>
  <c r="AK322" i="12" s="1"/>
  <c r="BY314" i="12"/>
  <c r="BX314" i="12" s="1"/>
  <c r="BW315" i="12" s="1"/>
  <c r="BT313" i="12"/>
  <c r="BU314" i="12" s="1"/>
  <c r="BO371" i="12"/>
  <c r="BJ371" i="12" s="1"/>
  <c r="BK372" i="12" s="1"/>
  <c r="AP312" i="12"/>
  <c r="AQ313" i="12" s="1"/>
  <c r="AU313" i="12"/>
  <c r="AT313" i="12" s="1"/>
  <c r="AS314" i="12" s="1"/>
  <c r="AA313" i="12"/>
  <c r="V313" i="12" s="1"/>
  <c r="W314" i="12" s="1"/>
  <c r="G321" i="12"/>
  <c r="B321" i="12" s="1"/>
  <c r="C322" i="12" s="1"/>
  <c r="DM328" i="12" l="1"/>
  <c r="DH328" i="12" s="1"/>
  <c r="DI329" i="12" s="1"/>
  <c r="DV321" i="12"/>
  <c r="DU322" i="12" s="1"/>
  <c r="DB302" i="12"/>
  <c r="DA303" i="12" s="1"/>
  <c r="CN297" i="12"/>
  <c r="CO298" i="12" s="1"/>
  <c r="CS298" i="12"/>
  <c r="CI305" i="12"/>
  <c r="CD305" i="12" s="1"/>
  <c r="CE306" i="12" s="1"/>
  <c r="BD323" i="12"/>
  <c r="BC324" i="12" s="1"/>
  <c r="L290" i="12"/>
  <c r="M291" i="12" s="1"/>
  <c r="Q291" i="12"/>
  <c r="P291" i="12" s="1"/>
  <c r="O292" i="12" s="1"/>
  <c r="AJ322" i="12"/>
  <c r="AI323" i="12" s="1"/>
  <c r="AK323" i="12" s="1"/>
  <c r="AF322" i="12"/>
  <c r="AG323" i="12" s="1"/>
  <c r="BT314" i="12"/>
  <c r="BU315" i="12" s="1"/>
  <c r="BY315" i="12"/>
  <c r="BX315" i="12" s="1"/>
  <c r="BW316" i="12" s="1"/>
  <c r="BN371" i="12"/>
  <c r="BM372" i="12" s="1"/>
  <c r="AU314" i="12"/>
  <c r="AT314" i="12" s="1"/>
  <c r="AS315" i="12" s="1"/>
  <c r="AP313" i="12"/>
  <c r="AQ314" i="12" s="1"/>
  <c r="Z313" i="12"/>
  <c r="Y314" i="12" s="1"/>
  <c r="F321" i="12"/>
  <c r="E322" i="12" s="1"/>
  <c r="DL328" i="12" l="1"/>
  <c r="DK329" i="12" s="1"/>
  <c r="DW322" i="12"/>
  <c r="DR322" i="12" s="1"/>
  <c r="DS323" i="12" s="1"/>
  <c r="DC303" i="12"/>
  <c r="CX303" i="12" s="1"/>
  <c r="CY304" i="12" s="1"/>
  <c r="CN298" i="12"/>
  <c r="CO299" i="12" s="1"/>
  <c r="CR298" i="12"/>
  <c r="CQ299" i="12" s="1"/>
  <c r="CH305" i="12"/>
  <c r="CG306" i="12" s="1"/>
  <c r="BE324" i="12"/>
  <c r="AZ324" i="12" s="1"/>
  <c r="BA325" i="12" s="1"/>
  <c r="Q292" i="12"/>
  <c r="P292" i="12" s="1"/>
  <c r="O293" i="12" s="1"/>
  <c r="L291" i="12"/>
  <c r="M292" i="12" s="1"/>
  <c r="AF323" i="12"/>
  <c r="AG324" i="12" s="1"/>
  <c r="AJ323" i="12"/>
  <c r="AI324" i="12" s="1"/>
  <c r="BY316" i="12"/>
  <c r="BX316" i="12" s="1"/>
  <c r="BW317" i="12" s="1"/>
  <c r="BT315" i="12"/>
  <c r="BU316" i="12" s="1"/>
  <c r="BO372" i="12"/>
  <c r="BJ372" i="12" s="1"/>
  <c r="BK373" i="12" s="1"/>
  <c r="AU315" i="12"/>
  <c r="AT315" i="12" s="1"/>
  <c r="AS316" i="12" s="1"/>
  <c r="AP314" i="12"/>
  <c r="AQ315" i="12" s="1"/>
  <c r="AA314" i="12"/>
  <c r="V314" i="12" s="1"/>
  <c r="W315" i="12" s="1"/>
  <c r="G322" i="12"/>
  <c r="B322" i="12" s="1"/>
  <c r="C323" i="12" s="1"/>
  <c r="DM329" i="12" l="1"/>
  <c r="DH329" i="12" s="1"/>
  <c r="DI330" i="12" s="1"/>
  <c r="DL329" i="12"/>
  <c r="DK330" i="12" s="1"/>
  <c r="DV322" i="12"/>
  <c r="DU323" i="12" s="1"/>
  <c r="DW323" i="12" s="1"/>
  <c r="DV323" i="12" s="1"/>
  <c r="DU324" i="12" s="1"/>
  <c r="DB303" i="12"/>
  <c r="DA304" i="12" s="1"/>
  <c r="CS299" i="12"/>
  <c r="CN299" i="12" s="1"/>
  <c r="CO300" i="12" s="1"/>
  <c r="CI306" i="12"/>
  <c r="CD306" i="12" s="1"/>
  <c r="CE307" i="12" s="1"/>
  <c r="BD324" i="12"/>
  <c r="BC325" i="12" s="1"/>
  <c r="L292" i="12"/>
  <c r="M293" i="12" s="1"/>
  <c r="Q293" i="12"/>
  <c r="P293" i="12" s="1"/>
  <c r="O294" i="12" s="1"/>
  <c r="AK324" i="12"/>
  <c r="AF324" i="12" s="1"/>
  <c r="AG325" i="12" s="1"/>
  <c r="BT316" i="12"/>
  <c r="BU317" i="12" s="1"/>
  <c r="BY317" i="12"/>
  <c r="BX317" i="12" s="1"/>
  <c r="BW318" i="12" s="1"/>
  <c r="BN372" i="12"/>
  <c r="BM373" i="12" s="1"/>
  <c r="AP315" i="12"/>
  <c r="AQ316" i="12" s="1"/>
  <c r="AU316" i="12"/>
  <c r="AT316" i="12" s="1"/>
  <c r="AS317" i="12" s="1"/>
  <c r="Z314" i="12"/>
  <c r="Y315" i="12" s="1"/>
  <c r="F322" i="12"/>
  <c r="E323" i="12" s="1"/>
  <c r="DM330" i="12" l="1"/>
  <c r="DL330" i="12" s="1"/>
  <c r="DK331" i="12" s="1"/>
  <c r="DR323" i="12"/>
  <c r="DS324" i="12" s="1"/>
  <c r="DW324" i="12"/>
  <c r="DV324" i="12" s="1"/>
  <c r="DU325" i="12" s="1"/>
  <c r="DC304" i="12"/>
  <c r="CX304" i="12" s="1"/>
  <c r="CY305" i="12" s="1"/>
  <c r="CR299" i="12"/>
  <c r="CQ300" i="12" s="1"/>
  <c r="CH306" i="12"/>
  <c r="CG307" i="12" s="1"/>
  <c r="BE325" i="12"/>
  <c r="AZ325" i="12" s="1"/>
  <c r="BA326" i="12" s="1"/>
  <c r="L293" i="12"/>
  <c r="M294" i="12" s="1"/>
  <c r="Q294" i="12"/>
  <c r="P294" i="12" s="1"/>
  <c r="O295" i="12" s="1"/>
  <c r="AJ324" i="12"/>
  <c r="AI325" i="12" s="1"/>
  <c r="BT317" i="12"/>
  <c r="BU318" i="12" s="1"/>
  <c r="BY318" i="12"/>
  <c r="BX318" i="12" s="1"/>
  <c r="BW319" i="12" s="1"/>
  <c r="BO373" i="12"/>
  <c r="BJ373" i="12" s="1"/>
  <c r="BK374" i="12" s="1"/>
  <c r="AP316" i="12"/>
  <c r="AQ317" i="12" s="1"/>
  <c r="AU317" i="12"/>
  <c r="AT317" i="12" s="1"/>
  <c r="AS318" i="12" s="1"/>
  <c r="AA315" i="12"/>
  <c r="V315" i="12" s="1"/>
  <c r="W316" i="12" s="1"/>
  <c r="G323" i="12"/>
  <c r="B323" i="12" s="1"/>
  <c r="C324" i="12" s="1"/>
  <c r="DM331" i="12" l="1"/>
  <c r="DL331" i="12" s="1"/>
  <c r="DK332" i="12" s="1"/>
  <c r="DH330" i="12"/>
  <c r="DI331" i="12" s="1"/>
  <c r="DH331" i="12" s="1"/>
  <c r="DI332" i="12" s="1"/>
  <c r="DW325" i="12"/>
  <c r="DV325" i="12" s="1"/>
  <c r="DU326" i="12" s="1"/>
  <c r="DR324" i="12"/>
  <c r="DS325" i="12" s="1"/>
  <c r="DB304" i="12"/>
  <c r="DA305" i="12" s="1"/>
  <c r="CS300" i="12"/>
  <c r="CN300" i="12" s="1"/>
  <c r="CO301" i="12" s="1"/>
  <c r="CI307" i="12"/>
  <c r="CD307" i="12" s="1"/>
  <c r="CE308" i="12" s="1"/>
  <c r="BD325" i="12"/>
  <c r="BC326" i="12" s="1"/>
  <c r="L294" i="12"/>
  <c r="M295" i="12" s="1"/>
  <c r="Q295" i="12"/>
  <c r="P295" i="12" s="1"/>
  <c r="O296" i="12" s="1"/>
  <c r="AK325" i="12"/>
  <c r="AF325" i="12" s="1"/>
  <c r="AG326" i="12" s="1"/>
  <c r="BT318" i="12"/>
  <c r="BU319" i="12" s="1"/>
  <c r="BY319" i="12"/>
  <c r="BX319" i="12" s="1"/>
  <c r="BW320" i="12" s="1"/>
  <c r="BN373" i="12"/>
  <c r="BM374" i="12" s="1"/>
  <c r="AU318" i="12"/>
  <c r="AT318" i="12" s="1"/>
  <c r="AS319" i="12" s="1"/>
  <c r="AP317" i="12"/>
  <c r="AQ318" i="12" s="1"/>
  <c r="Z315" i="12"/>
  <c r="Y316" i="12" s="1"/>
  <c r="F323" i="12"/>
  <c r="E324" i="12" s="1"/>
  <c r="G324" i="12" s="1"/>
  <c r="B324" i="12" s="1"/>
  <c r="C325" i="12" s="1"/>
  <c r="DM332" i="12" l="1"/>
  <c r="DL332" i="12" s="1"/>
  <c r="DK333" i="12" s="1"/>
  <c r="DH332" i="12"/>
  <c r="DI333" i="12" s="1"/>
  <c r="DR325" i="12"/>
  <c r="DS326" i="12" s="1"/>
  <c r="DW326" i="12"/>
  <c r="DV326" i="12" s="1"/>
  <c r="DU327" i="12" s="1"/>
  <c r="DC305" i="12"/>
  <c r="CX305" i="12" s="1"/>
  <c r="CY306" i="12" s="1"/>
  <c r="CR300" i="12"/>
  <c r="CQ301" i="12" s="1"/>
  <c r="CH307" i="12"/>
  <c r="CG308" i="12" s="1"/>
  <c r="BE326" i="12"/>
  <c r="AZ326" i="12" s="1"/>
  <c r="BA327" i="12" s="1"/>
  <c r="Q296" i="12"/>
  <c r="P296" i="12" s="1"/>
  <c r="O297" i="12" s="1"/>
  <c r="L295" i="12"/>
  <c r="M296" i="12" s="1"/>
  <c r="AJ325" i="12"/>
  <c r="AI326" i="12" s="1"/>
  <c r="BY320" i="12"/>
  <c r="BX320" i="12" s="1"/>
  <c r="BW321" i="12" s="1"/>
  <c r="BT319" i="12"/>
  <c r="BU320" i="12" s="1"/>
  <c r="BO374" i="12"/>
  <c r="BJ374" i="12" s="1"/>
  <c r="BK375" i="12" s="1"/>
  <c r="AP318" i="12"/>
  <c r="AQ319" i="12" s="1"/>
  <c r="AU319" i="12"/>
  <c r="AT319" i="12" s="1"/>
  <c r="AS320" i="12" s="1"/>
  <c r="AA316" i="12"/>
  <c r="V316" i="12" s="1"/>
  <c r="W317" i="12" s="1"/>
  <c r="F324" i="12"/>
  <c r="E325" i="12" s="1"/>
  <c r="DM333" i="12" l="1"/>
  <c r="DL333" i="12"/>
  <c r="DK334" i="12" s="1"/>
  <c r="DH333" i="12"/>
  <c r="DI334" i="12" s="1"/>
  <c r="L296" i="12"/>
  <c r="M297" i="12" s="1"/>
  <c r="DW327" i="12"/>
  <c r="DV327" i="12" s="1"/>
  <c r="DU328" i="12" s="1"/>
  <c r="DR326" i="12"/>
  <c r="DS327" i="12" s="1"/>
  <c r="DB305" i="12"/>
  <c r="DA306" i="12" s="1"/>
  <c r="CS301" i="12"/>
  <c r="CN301" i="12" s="1"/>
  <c r="CO302" i="12" s="1"/>
  <c r="CI308" i="12"/>
  <c r="CD308" i="12" s="1"/>
  <c r="CE309" i="12" s="1"/>
  <c r="BD326" i="12"/>
  <c r="BC327" i="12" s="1"/>
  <c r="Q297" i="12"/>
  <c r="P297" i="12" s="1"/>
  <c r="O298" i="12" s="1"/>
  <c r="AK326" i="12"/>
  <c r="AF326" i="12" s="1"/>
  <c r="AG327" i="12" s="1"/>
  <c r="BT320" i="12"/>
  <c r="BU321" i="12" s="1"/>
  <c r="BY321" i="12"/>
  <c r="BX321" i="12" s="1"/>
  <c r="BW322" i="12" s="1"/>
  <c r="BN374" i="12"/>
  <c r="BM375" i="12" s="1"/>
  <c r="AU320" i="12"/>
  <c r="AT320" i="12" s="1"/>
  <c r="AS321" i="12" s="1"/>
  <c r="AP319" i="12"/>
  <c r="AQ320" i="12" s="1"/>
  <c r="Z316" i="12"/>
  <c r="Y317" i="12" s="1"/>
  <c r="G325" i="12"/>
  <c r="B325" i="12" s="1"/>
  <c r="C326" i="12" s="1"/>
  <c r="DM334" i="12" l="1"/>
  <c r="DH334" i="12" s="1"/>
  <c r="DI335" i="12" s="1"/>
  <c r="DR327" i="12"/>
  <c r="DS328" i="12" s="1"/>
  <c r="DW328" i="12"/>
  <c r="DV328" i="12" s="1"/>
  <c r="DU329" i="12" s="1"/>
  <c r="DC306" i="12"/>
  <c r="CX306" i="12" s="1"/>
  <c r="CY307" i="12" s="1"/>
  <c r="CR301" i="12"/>
  <c r="CQ302" i="12" s="1"/>
  <c r="CS302" i="12" s="1"/>
  <c r="CN302" i="12" s="1"/>
  <c r="CO303" i="12" s="1"/>
  <c r="CH308" i="12"/>
  <c r="CG309" i="12" s="1"/>
  <c r="CI309" i="12" s="1"/>
  <c r="BE327" i="12"/>
  <c r="AZ327" i="12" s="1"/>
  <c r="BA328" i="12" s="1"/>
  <c r="L297" i="12"/>
  <c r="M298" i="12" s="1"/>
  <c r="Q298" i="12"/>
  <c r="P298" i="12" s="1"/>
  <c r="O299" i="12" s="1"/>
  <c r="AJ326" i="12"/>
  <c r="AI327" i="12" s="1"/>
  <c r="BY322" i="12"/>
  <c r="BX322" i="12" s="1"/>
  <c r="BW323" i="12" s="1"/>
  <c r="BT321" i="12"/>
  <c r="BU322" i="12" s="1"/>
  <c r="BO375" i="12"/>
  <c r="BJ375" i="12" s="1"/>
  <c r="BK376" i="12" s="1"/>
  <c r="AP320" i="12"/>
  <c r="AQ321" i="12" s="1"/>
  <c r="AU321" i="12"/>
  <c r="AT321" i="12" s="1"/>
  <c r="AS322" i="12" s="1"/>
  <c r="AA317" i="12"/>
  <c r="V317" i="12" s="1"/>
  <c r="W318" i="12" s="1"/>
  <c r="F325" i="12"/>
  <c r="E326" i="12" s="1"/>
  <c r="DL334" i="12" l="1"/>
  <c r="DK335" i="12" s="1"/>
  <c r="DW329" i="12"/>
  <c r="DV329" i="12" s="1"/>
  <c r="DU330" i="12" s="1"/>
  <c r="DR328" i="12"/>
  <c r="DS329" i="12" s="1"/>
  <c r="DB306" i="12"/>
  <c r="DA307" i="12" s="1"/>
  <c r="CR302" i="12"/>
  <c r="CQ303" i="12" s="1"/>
  <c r="CH309" i="12"/>
  <c r="CG310" i="12" s="1"/>
  <c r="CI310" i="12" s="1"/>
  <c r="CH310" i="12" s="1"/>
  <c r="CG311" i="12" s="1"/>
  <c r="CD309" i="12"/>
  <c r="CE310" i="12" s="1"/>
  <c r="BD327" i="12"/>
  <c r="BC328" i="12" s="1"/>
  <c r="L298" i="12"/>
  <c r="M299" i="12" s="1"/>
  <c r="Q299" i="12"/>
  <c r="P299" i="12" s="1"/>
  <c r="O300" i="12" s="1"/>
  <c r="AK327" i="12"/>
  <c r="AF327" i="12" s="1"/>
  <c r="AG328" i="12" s="1"/>
  <c r="BT322" i="12"/>
  <c r="BU323" i="12" s="1"/>
  <c r="BY323" i="12"/>
  <c r="BX323" i="12" s="1"/>
  <c r="BW324" i="12" s="1"/>
  <c r="BN375" i="12"/>
  <c r="BM376" i="12" s="1"/>
  <c r="BO376" i="12" s="1"/>
  <c r="BN376" i="12" s="1"/>
  <c r="BM377" i="12" s="1"/>
  <c r="AU322" i="12"/>
  <c r="AT322" i="12" s="1"/>
  <c r="AS323" i="12" s="1"/>
  <c r="AP321" i="12"/>
  <c r="AQ322" i="12" s="1"/>
  <c r="Z317" i="12"/>
  <c r="Y318" i="12" s="1"/>
  <c r="G326" i="12"/>
  <c r="B326" i="12" s="1"/>
  <c r="C327" i="12" s="1"/>
  <c r="DM335" i="12" l="1"/>
  <c r="DH335" i="12" s="1"/>
  <c r="DI336" i="12" s="1"/>
  <c r="DR329" i="12"/>
  <c r="DS330" i="12" s="1"/>
  <c r="DW330" i="12"/>
  <c r="DV330" i="12" s="1"/>
  <c r="DU331" i="12" s="1"/>
  <c r="DC307" i="12"/>
  <c r="CX307" i="12" s="1"/>
  <c r="CY308" i="12" s="1"/>
  <c r="CS303" i="12"/>
  <c r="CN303" i="12" s="1"/>
  <c r="CO304" i="12" s="1"/>
  <c r="CI311" i="12"/>
  <c r="CH311" i="12" s="1"/>
  <c r="CG312" i="12" s="1"/>
  <c r="CD310" i="12"/>
  <c r="CE311" i="12" s="1"/>
  <c r="BE328" i="12"/>
  <c r="AZ328" i="12" s="1"/>
  <c r="BA329" i="12" s="1"/>
  <c r="Q300" i="12"/>
  <c r="P300" i="12" s="1"/>
  <c r="O301" i="12" s="1"/>
  <c r="L299" i="12"/>
  <c r="M300" i="12" s="1"/>
  <c r="AJ327" i="12"/>
  <c r="AI328" i="12" s="1"/>
  <c r="AK328" i="12" s="1"/>
  <c r="AJ328" i="12" s="1"/>
  <c r="AI329" i="12" s="1"/>
  <c r="BT323" i="12"/>
  <c r="BU324" i="12" s="1"/>
  <c r="BY324" i="12"/>
  <c r="BX324" i="12" s="1"/>
  <c r="BW325" i="12" s="1"/>
  <c r="BJ376" i="12"/>
  <c r="BK377" i="12" s="1"/>
  <c r="BO377" i="12"/>
  <c r="BN377" i="12" s="1"/>
  <c r="BM378" i="12" s="1"/>
  <c r="AP322" i="12"/>
  <c r="AQ323" i="12" s="1"/>
  <c r="AU323" i="12"/>
  <c r="AT323" i="12" s="1"/>
  <c r="AS324" i="12" s="1"/>
  <c r="AA318" i="12"/>
  <c r="V318" i="12" s="1"/>
  <c r="W319" i="12" s="1"/>
  <c r="F326" i="12"/>
  <c r="E327" i="12" s="1"/>
  <c r="DL335" i="12" l="1"/>
  <c r="DK336" i="12" s="1"/>
  <c r="L300" i="12"/>
  <c r="M301" i="12" s="1"/>
  <c r="DW331" i="12"/>
  <c r="DV331" i="12" s="1"/>
  <c r="DU332" i="12" s="1"/>
  <c r="DR330" i="12"/>
  <c r="DS331" i="12" s="1"/>
  <c r="DB307" i="12"/>
  <c r="DA308" i="12" s="1"/>
  <c r="CR303" i="12"/>
  <c r="CQ304" i="12" s="1"/>
  <c r="CD311" i="12"/>
  <c r="CE312" i="12" s="1"/>
  <c r="CI312" i="12"/>
  <c r="CH312" i="12" s="1"/>
  <c r="CG313" i="12" s="1"/>
  <c r="BD328" i="12"/>
  <c r="BC329" i="12" s="1"/>
  <c r="Q301" i="12"/>
  <c r="P301" i="12" s="1"/>
  <c r="O302" i="12" s="1"/>
  <c r="AK329" i="12"/>
  <c r="AJ329" i="12" s="1"/>
  <c r="AI330" i="12" s="1"/>
  <c r="AF328" i="12"/>
  <c r="AG329" i="12" s="1"/>
  <c r="BT324" i="12"/>
  <c r="BU325" i="12" s="1"/>
  <c r="BY325" i="12"/>
  <c r="BX325" i="12" s="1"/>
  <c r="BW326" i="12" s="1"/>
  <c r="BJ377" i="12"/>
  <c r="BK378" i="12" s="1"/>
  <c r="BO378" i="12"/>
  <c r="BN378" i="12" s="1"/>
  <c r="BM379" i="12" s="1"/>
  <c r="AU324" i="12"/>
  <c r="AT324" i="12" s="1"/>
  <c r="AS325" i="12" s="1"/>
  <c r="AP323" i="12"/>
  <c r="AQ324" i="12" s="1"/>
  <c r="Z318" i="12"/>
  <c r="Y319" i="12" s="1"/>
  <c r="G327" i="12"/>
  <c r="B327" i="12" s="1"/>
  <c r="C328" i="12" s="1"/>
  <c r="DM336" i="12" l="1"/>
  <c r="DH336" i="12" s="1"/>
  <c r="DI337" i="12" s="1"/>
  <c r="DR331" i="12"/>
  <c r="DS332" i="12" s="1"/>
  <c r="DW332" i="12"/>
  <c r="DV332" i="12" s="1"/>
  <c r="DU333" i="12" s="1"/>
  <c r="DC308" i="12"/>
  <c r="CX308" i="12" s="1"/>
  <c r="CY309" i="12" s="1"/>
  <c r="CS304" i="12"/>
  <c r="CN304" i="12" s="1"/>
  <c r="CO305" i="12" s="1"/>
  <c r="CD312" i="12"/>
  <c r="CE313" i="12" s="1"/>
  <c r="CI313" i="12"/>
  <c r="CH313" i="12" s="1"/>
  <c r="CG314" i="12" s="1"/>
  <c r="BE329" i="12"/>
  <c r="AZ329" i="12" s="1"/>
  <c r="BA330" i="12" s="1"/>
  <c r="L301" i="12"/>
  <c r="M302" i="12" s="1"/>
  <c r="Q302" i="12"/>
  <c r="P302" i="12" s="1"/>
  <c r="O303" i="12" s="1"/>
  <c r="AF329" i="12"/>
  <c r="AG330" i="12" s="1"/>
  <c r="AK330" i="12"/>
  <c r="AJ330" i="12" s="1"/>
  <c r="AI331" i="12" s="1"/>
  <c r="BT325" i="12"/>
  <c r="BU326" i="12" s="1"/>
  <c r="BY326" i="12"/>
  <c r="BJ378" i="12"/>
  <c r="BK379" i="12" s="1"/>
  <c r="BO379" i="12"/>
  <c r="BN379" i="12" s="1"/>
  <c r="BM380" i="12" s="1"/>
  <c r="AP324" i="12"/>
  <c r="AQ325" i="12" s="1"/>
  <c r="AU325" i="12"/>
  <c r="AT325" i="12" s="1"/>
  <c r="AS326" i="12" s="1"/>
  <c r="AA319" i="12"/>
  <c r="V319" i="12" s="1"/>
  <c r="W320" i="12" s="1"/>
  <c r="F327" i="12"/>
  <c r="E328" i="12" s="1"/>
  <c r="DL336" i="12" l="1"/>
  <c r="DK337" i="12" s="1"/>
  <c r="DW333" i="12"/>
  <c r="DV333" i="12" s="1"/>
  <c r="DU334" i="12" s="1"/>
  <c r="DR332" i="12"/>
  <c r="DS333" i="12" s="1"/>
  <c r="DB308" i="12"/>
  <c r="DA309" i="12" s="1"/>
  <c r="CR304" i="12"/>
  <c r="CQ305" i="12" s="1"/>
  <c r="CD313" i="12"/>
  <c r="CE314" i="12" s="1"/>
  <c r="CI314" i="12"/>
  <c r="BD329" i="12"/>
  <c r="BC330" i="12" s="1"/>
  <c r="Q303" i="12"/>
  <c r="P303" i="12" s="1"/>
  <c r="O304" i="12" s="1"/>
  <c r="L302" i="12"/>
  <c r="M303" i="12" s="1"/>
  <c r="AF330" i="12"/>
  <c r="AG331" i="12" s="1"/>
  <c r="AK331" i="12"/>
  <c r="AJ331" i="12" s="1"/>
  <c r="AI332" i="12" s="1"/>
  <c r="BT326" i="12"/>
  <c r="BU327" i="12" s="1"/>
  <c r="BX326" i="12"/>
  <c r="BW327" i="12" s="1"/>
  <c r="BO380" i="12"/>
  <c r="BN380" i="12" s="1"/>
  <c r="BM381" i="12" s="1"/>
  <c r="BJ379" i="12"/>
  <c r="BK380" i="12" s="1"/>
  <c r="AP325" i="12"/>
  <c r="AQ326" i="12" s="1"/>
  <c r="AU326" i="12"/>
  <c r="AT326" i="12" s="1"/>
  <c r="AS327" i="12" s="1"/>
  <c r="Z319" i="12"/>
  <c r="Y320" i="12" s="1"/>
  <c r="G328" i="12"/>
  <c r="B328" i="12" s="1"/>
  <c r="C329" i="12" s="1"/>
  <c r="DM337" i="12" l="1"/>
  <c r="DH337" i="12" s="1"/>
  <c r="DI338" i="12" s="1"/>
  <c r="L303" i="12"/>
  <c r="M304" i="12" s="1"/>
  <c r="DR333" i="12"/>
  <c r="DS334" i="12" s="1"/>
  <c r="DW334" i="12"/>
  <c r="DV334" i="12" s="1"/>
  <c r="DU335" i="12" s="1"/>
  <c r="DC309" i="12"/>
  <c r="CX309" i="12" s="1"/>
  <c r="CY310" i="12" s="1"/>
  <c r="CS305" i="12"/>
  <c r="CN305" i="12" s="1"/>
  <c r="CO306" i="12" s="1"/>
  <c r="CD314" i="12"/>
  <c r="CE315" i="12" s="1"/>
  <c r="CH314" i="12"/>
  <c r="CG315" i="12" s="1"/>
  <c r="BE330" i="12"/>
  <c r="AZ330" i="12" s="1"/>
  <c r="BA331" i="12" s="1"/>
  <c r="Q304" i="12"/>
  <c r="P304" i="12" s="1"/>
  <c r="O305" i="12" s="1"/>
  <c r="AK332" i="12"/>
  <c r="AJ332" i="12" s="1"/>
  <c r="AI333" i="12" s="1"/>
  <c r="AF331" i="12"/>
  <c r="AG332" i="12" s="1"/>
  <c r="AF332" i="12" s="1"/>
  <c r="AG333" i="12" s="1"/>
  <c r="BY327" i="12"/>
  <c r="BT327" i="12" s="1"/>
  <c r="BU328" i="12" s="1"/>
  <c r="BJ380" i="12"/>
  <c r="BK381" i="12" s="1"/>
  <c r="BO381" i="12"/>
  <c r="BN381" i="12" s="1"/>
  <c r="BM382" i="12" s="1"/>
  <c r="AU327" i="12"/>
  <c r="AT327" i="12" s="1"/>
  <c r="AS328" i="12" s="1"/>
  <c r="AP326" i="12"/>
  <c r="AQ327" i="12" s="1"/>
  <c r="AA320" i="12"/>
  <c r="V320" i="12" s="1"/>
  <c r="W321" i="12" s="1"/>
  <c r="F328" i="12"/>
  <c r="E329" i="12" s="1"/>
  <c r="G329" i="12" s="1"/>
  <c r="B329" i="12" s="1"/>
  <c r="C330" i="12" s="1"/>
  <c r="DL337" i="12" l="1"/>
  <c r="DK338" i="12" s="1"/>
  <c r="DW335" i="12"/>
  <c r="DV335" i="12" s="1"/>
  <c r="DU336" i="12" s="1"/>
  <c r="DR334" i="12"/>
  <c r="DS335" i="12" s="1"/>
  <c r="DB309" i="12"/>
  <c r="DA310" i="12" s="1"/>
  <c r="CR305" i="12"/>
  <c r="CQ306" i="12" s="1"/>
  <c r="CI315" i="12"/>
  <c r="CD315" i="12" s="1"/>
  <c r="CE316" i="12" s="1"/>
  <c r="BD330" i="12"/>
  <c r="BC331" i="12" s="1"/>
  <c r="Q305" i="12"/>
  <c r="P305" i="12" s="1"/>
  <c r="O306" i="12" s="1"/>
  <c r="L304" i="12"/>
  <c r="M305" i="12" s="1"/>
  <c r="AK333" i="12"/>
  <c r="AJ333" i="12" s="1"/>
  <c r="AI334" i="12" s="1"/>
  <c r="BX327" i="12"/>
  <c r="BW328" i="12" s="1"/>
  <c r="BO382" i="12"/>
  <c r="BN382" i="12" s="1"/>
  <c r="BM383" i="12" s="1"/>
  <c r="BJ381" i="12"/>
  <c r="BK382" i="12" s="1"/>
  <c r="AP327" i="12"/>
  <c r="AQ328" i="12" s="1"/>
  <c r="AU328" i="12"/>
  <c r="AT328" i="12" s="1"/>
  <c r="AS329" i="12" s="1"/>
  <c r="Z320" i="12"/>
  <c r="Y321" i="12" s="1"/>
  <c r="F329" i="12"/>
  <c r="E330" i="12" s="1"/>
  <c r="DM338" i="12" l="1"/>
  <c r="DH338" i="12" s="1"/>
  <c r="DI339" i="12" s="1"/>
  <c r="DL338" i="12"/>
  <c r="DK339" i="12" s="1"/>
  <c r="DR335" i="12"/>
  <c r="DS336" i="12" s="1"/>
  <c r="DW336" i="12"/>
  <c r="DV336" i="12" s="1"/>
  <c r="DU337" i="12" s="1"/>
  <c r="DC310" i="12"/>
  <c r="CX310" i="12" s="1"/>
  <c r="CY311" i="12" s="1"/>
  <c r="L305" i="12"/>
  <c r="M306" i="12" s="1"/>
  <c r="CS306" i="12"/>
  <c r="CN306" i="12" s="1"/>
  <c r="CO307" i="12" s="1"/>
  <c r="CH315" i="12"/>
  <c r="CG316" i="12" s="1"/>
  <c r="CI316" i="12" s="1"/>
  <c r="CH316" i="12" s="1"/>
  <c r="CG317" i="12" s="1"/>
  <c r="BE331" i="12"/>
  <c r="AZ331" i="12" s="1"/>
  <c r="BA332" i="12" s="1"/>
  <c r="Q306" i="12"/>
  <c r="P306" i="12" s="1"/>
  <c r="O307" i="12" s="1"/>
  <c r="BJ382" i="12"/>
  <c r="BK383" i="12" s="1"/>
  <c r="AK334" i="12"/>
  <c r="AJ334" i="12" s="1"/>
  <c r="AI335" i="12" s="1"/>
  <c r="AF333" i="12"/>
  <c r="AG334" i="12" s="1"/>
  <c r="BY328" i="12"/>
  <c r="BT328" i="12" s="1"/>
  <c r="BU329" i="12" s="1"/>
  <c r="BO383" i="12"/>
  <c r="BN383" i="12" s="1"/>
  <c r="BM384" i="12" s="1"/>
  <c r="AU329" i="12"/>
  <c r="AT329" i="12" s="1"/>
  <c r="AS330" i="12" s="1"/>
  <c r="AP328" i="12"/>
  <c r="AQ329" i="12" s="1"/>
  <c r="AA321" i="12"/>
  <c r="V321" i="12" s="1"/>
  <c r="W322" i="12" s="1"/>
  <c r="G330" i="12"/>
  <c r="B330" i="12" s="1"/>
  <c r="C331" i="12" s="1"/>
  <c r="DM339" i="12" l="1"/>
  <c r="DL339" i="12" s="1"/>
  <c r="DK340" i="12" s="1"/>
  <c r="DH339" i="12"/>
  <c r="DI340" i="12" s="1"/>
  <c r="DW337" i="12"/>
  <c r="DV337" i="12" s="1"/>
  <c r="DU338" i="12" s="1"/>
  <c r="DR336" i="12"/>
  <c r="DS337" i="12" s="1"/>
  <c r="DB310" i="12"/>
  <c r="DA311" i="12" s="1"/>
  <c r="CR306" i="12"/>
  <c r="CQ307" i="12" s="1"/>
  <c r="CD316" i="12"/>
  <c r="CE317" i="12" s="1"/>
  <c r="CI317" i="12"/>
  <c r="CH317" i="12" s="1"/>
  <c r="CG318" i="12" s="1"/>
  <c r="BD331" i="12"/>
  <c r="BC332" i="12" s="1"/>
  <c r="L306" i="12"/>
  <c r="M307" i="12" s="1"/>
  <c r="Q307" i="12"/>
  <c r="P307" i="12" s="1"/>
  <c r="O308" i="12" s="1"/>
  <c r="AF334" i="12"/>
  <c r="AG335" i="12" s="1"/>
  <c r="AK335" i="12"/>
  <c r="AJ335" i="12" s="1"/>
  <c r="AI336" i="12" s="1"/>
  <c r="BX328" i="12"/>
  <c r="BW329" i="12" s="1"/>
  <c r="BO384" i="12"/>
  <c r="BN384" i="12" s="1"/>
  <c r="BM385" i="12" s="1"/>
  <c r="BJ383" i="12"/>
  <c r="BK384" i="12" s="1"/>
  <c r="AP329" i="12"/>
  <c r="AQ330" i="12" s="1"/>
  <c r="AU330" i="12"/>
  <c r="AT330" i="12" s="1"/>
  <c r="AS331" i="12" s="1"/>
  <c r="Z321" i="12"/>
  <c r="Y322" i="12" s="1"/>
  <c r="F330" i="12"/>
  <c r="E331" i="12" s="1"/>
  <c r="DM340" i="12" l="1"/>
  <c r="DL340" i="12" s="1"/>
  <c r="DK341" i="12" s="1"/>
  <c r="DR337" i="12"/>
  <c r="DS338" i="12" s="1"/>
  <c r="DW338" i="12"/>
  <c r="DV338" i="12" s="1"/>
  <c r="DU339" i="12" s="1"/>
  <c r="DC311" i="12"/>
  <c r="CX311" i="12" s="1"/>
  <c r="CY312" i="12" s="1"/>
  <c r="CS307" i="12"/>
  <c r="CN307" i="12" s="1"/>
  <c r="CO308" i="12" s="1"/>
  <c r="CI318" i="12"/>
  <c r="CH318" i="12" s="1"/>
  <c r="CG319" i="12" s="1"/>
  <c r="CD317" i="12"/>
  <c r="CE318" i="12" s="1"/>
  <c r="BE332" i="12"/>
  <c r="AZ332" i="12" s="1"/>
  <c r="BA333" i="12" s="1"/>
  <c r="L307" i="12"/>
  <c r="M308" i="12" s="1"/>
  <c r="Q308" i="12"/>
  <c r="P308" i="12" s="1"/>
  <c r="O309" i="12" s="1"/>
  <c r="BJ384" i="12"/>
  <c r="BK385" i="12" s="1"/>
  <c r="AF335" i="12"/>
  <c r="AG336" i="12" s="1"/>
  <c r="AK336" i="12"/>
  <c r="AJ336" i="12" s="1"/>
  <c r="AI337" i="12" s="1"/>
  <c r="BY329" i="12"/>
  <c r="BT329" i="12" s="1"/>
  <c r="BU330" i="12" s="1"/>
  <c r="BO385" i="12"/>
  <c r="BN385" i="12" s="1"/>
  <c r="BM386" i="12" s="1"/>
  <c r="AU331" i="12"/>
  <c r="AT331" i="12" s="1"/>
  <c r="AS332" i="12" s="1"/>
  <c r="AP330" i="12"/>
  <c r="AQ331" i="12" s="1"/>
  <c r="AA322" i="12"/>
  <c r="V322" i="12" s="1"/>
  <c r="W323" i="12" s="1"/>
  <c r="G331" i="12"/>
  <c r="B331" i="12" s="1"/>
  <c r="C332" i="12" s="1"/>
  <c r="DM341" i="12" l="1"/>
  <c r="DL341" i="12" s="1"/>
  <c r="DK342" i="12" s="1"/>
  <c r="DH340" i="12"/>
  <c r="DI341" i="12" s="1"/>
  <c r="DH341" i="12" s="1"/>
  <c r="DI342" i="12" s="1"/>
  <c r="DW339" i="12"/>
  <c r="DV339" i="12" s="1"/>
  <c r="DU340" i="12" s="1"/>
  <c r="DR338" i="12"/>
  <c r="DS339" i="12" s="1"/>
  <c r="DB311" i="12"/>
  <c r="DA312" i="12" s="1"/>
  <c r="CR307" i="12"/>
  <c r="CQ308" i="12" s="1"/>
  <c r="CS308" i="12" s="1"/>
  <c r="CR308" i="12" s="1"/>
  <c r="CQ309" i="12" s="1"/>
  <c r="CD318" i="12"/>
  <c r="CE319" i="12" s="1"/>
  <c r="CI319" i="12"/>
  <c r="CH319" i="12" s="1"/>
  <c r="CG320" i="12" s="1"/>
  <c r="BD332" i="12"/>
  <c r="BC333" i="12" s="1"/>
  <c r="Q309" i="12"/>
  <c r="P309" i="12" s="1"/>
  <c r="O310" i="12" s="1"/>
  <c r="L308" i="12"/>
  <c r="M309" i="12" s="1"/>
  <c r="AF336" i="12"/>
  <c r="AG337" i="12" s="1"/>
  <c r="AK337" i="12"/>
  <c r="AJ337" i="12" s="1"/>
  <c r="AI338" i="12" s="1"/>
  <c r="BX329" i="12"/>
  <c r="BW330" i="12" s="1"/>
  <c r="BO386" i="12"/>
  <c r="BN386" i="12" s="1"/>
  <c r="BM387" i="12" s="1"/>
  <c r="BJ385" i="12"/>
  <c r="BK386" i="12" s="1"/>
  <c r="AP331" i="12"/>
  <c r="AQ332" i="12" s="1"/>
  <c r="AU332" i="12"/>
  <c r="AT332" i="12" s="1"/>
  <c r="AS333" i="12" s="1"/>
  <c r="Z322" i="12"/>
  <c r="Y323" i="12" s="1"/>
  <c r="F331" i="12"/>
  <c r="E332" i="12" s="1"/>
  <c r="DM342" i="12" l="1"/>
  <c r="DL342" i="12" s="1"/>
  <c r="DK343" i="12" s="1"/>
  <c r="DR339" i="12"/>
  <c r="DS340" i="12" s="1"/>
  <c r="DW340" i="12"/>
  <c r="DV340" i="12" s="1"/>
  <c r="DU341" i="12" s="1"/>
  <c r="L309" i="12"/>
  <c r="M310" i="12" s="1"/>
  <c r="DC312" i="12"/>
  <c r="CX312" i="12" s="1"/>
  <c r="CY313" i="12" s="1"/>
  <c r="CN308" i="12"/>
  <c r="CO309" i="12" s="1"/>
  <c r="CS309" i="12"/>
  <c r="CR309" i="12" s="1"/>
  <c r="CQ310" i="12" s="1"/>
  <c r="CI320" i="12"/>
  <c r="CH320" i="12" s="1"/>
  <c r="CG321" i="12" s="1"/>
  <c r="CD319" i="12"/>
  <c r="CE320" i="12" s="1"/>
  <c r="BE333" i="12"/>
  <c r="AZ333" i="12" s="1"/>
  <c r="BA334" i="12" s="1"/>
  <c r="Q310" i="12"/>
  <c r="P310" i="12" s="1"/>
  <c r="O311" i="12" s="1"/>
  <c r="AF337" i="12"/>
  <c r="AG338" i="12" s="1"/>
  <c r="AK338" i="12"/>
  <c r="AJ338" i="12" s="1"/>
  <c r="AI339" i="12" s="1"/>
  <c r="BY330" i="12"/>
  <c r="BT330" i="12" s="1"/>
  <c r="BU331" i="12" s="1"/>
  <c r="BJ386" i="12"/>
  <c r="BK387" i="12" s="1"/>
  <c r="BO387" i="12"/>
  <c r="BN387" i="12" s="1"/>
  <c r="BM388" i="12" s="1"/>
  <c r="AU333" i="12"/>
  <c r="AT333" i="12" s="1"/>
  <c r="AS334" i="12" s="1"/>
  <c r="AP332" i="12"/>
  <c r="AQ333" i="12" s="1"/>
  <c r="AA323" i="12"/>
  <c r="V323" i="12" s="1"/>
  <c r="W324" i="12" s="1"/>
  <c r="G332" i="12"/>
  <c r="B332" i="12" s="1"/>
  <c r="C333" i="12" s="1"/>
  <c r="DM343" i="12" l="1"/>
  <c r="DL343" i="12" s="1"/>
  <c r="DK344" i="12" s="1"/>
  <c r="DH342" i="12"/>
  <c r="DI343" i="12" s="1"/>
  <c r="DH343" i="12" s="1"/>
  <c r="DI344" i="12" s="1"/>
  <c r="DW341" i="12"/>
  <c r="DV341" i="12" s="1"/>
  <c r="DU342" i="12" s="1"/>
  <c r="DR340" i="12"/>
  <c r="DS341" i="12" s="1"/>
  <c r="DB312" i="12"/>
  <c r="DA313" i="12" s="1"/>
  <c r="CS310" i="12"/>
  <c r="CR310" i="12" s="1"/>
  <c r="CQ311" i="12" s="1"/>
  <c r="CN309" i="12"/>
  <c r="CO310" i="12" s="1"/>
  <c r="CD320" i="12"/>
  <c r="CE321" i="12" s="1"/>
  <c r="CI321" i="12"/>
  <c r="BD333" i="12"/>
  <c r="BC334" i="12" s="1"/>
  <c r="L310" i="12"/>
  <c r="M311" i="12" s="1"/>
  <c r="Q311" i="12"/>
  <c r="P311" i="12" s="1"/>
  <c r="O312" i="12" s="1"/>
  <c r="AF338" i="12"/>
  <c r="AG339" i="12" s="1"/>
  <c r="AK339" i="12"/>
  <c r="AJ339" i="12" s="1"/>
  <c r="AI340" i="12" s="1"/>
  <c r="BX330" i="12"/>
  <c r="BW331" i="12" s="1"/>
  <c r="BO388" i="12"/>
  <c r="BN388" i="12" s="1"/>
  <c r="BM389" i="12" s="1"/>
  <c r="BJ387" i="12"/>
  <c r="BK388" i="12" s="1"/>
  <c r="AU334" i="12"/>
  <c r="AT334" i="12" s="1"/>
  <c r="AS335" i="12" s="1"/>
  <c r="AP333" i="12"/>
  <c r="AQ334" i="12" s="1"/>
  <c r="Z323" i="12"/>
  <c r="Y324" i="12" s="1"/>
  <c r="F332" i="12"/>
  <c r="E333" i="12" s="1"/>
  <c r="DR341" i="12" l="1"/>
  <c r="DS342" i="12" s="1"/>
  <c r="DM344" i="12"/>
  <c r="DL344" i="12" s="1"/>
  <c r="DK345" i="12" s="1"/>
  <c r="DW342" i="12"/>
  <c r="DV342" i="12" s="1"/>
  <c r="DU343" i="12" s="1"/>
  <c r="DC313" i="12"/>
  <c r="CX313" i="12" s="1"/>
  <c r="CY314" i="12" s="1"/>
  <c r="CN310" i="12"/>
  <c r="CO311" i="12" s="1"/>
  <c r="CS311" i="12"/>
  <c r="CR311" i="12" s="1"/>
  <c r="CQ312" i="12" s="1"/>
  <c r="CD321" i="12"/>
  <c r="CE322" i="12" s="1"/>
  <c r="CH321" i="12"/>
  <c r="CG322" i="12" s="1"/>
  <c r="BE334" i="12"/>
  <c r="AZ334" i="12" s="1"/>
  <c r="BA335" i="12" s="1"/>
  <c r="L311" i="12"/>
  <c r="M312" i="12" s="1"/>
  <c r="Q312" i="12"/>
  <c r="P312" i="12" s="1"/>
  <c r="O313" i="12" s="1"/>
  <c r="AF339" i="12"/>
  <c r="AG340" i="12" s="1"/>
  <c r="AK340" i="12"/>
  <c r="AJ340" i="12" s="1"/>
  <c r="AI341" i="12" s="1"/>
  <c r="BY331" i="12"/>
  <c r="BT331" i="12" s="1"/>
  <c r="BU332" i="12" s="1"/>
  <c r="BJ388" i="12"/>
  <c r="BK389" i="12" s="1"/>
  <c r="BO389" i="12"/>
  <c r="BN389" i="12" s="1"/>
  <c r="BM390" i="12" s="1"/>
  <c r="AU335" i="12"/>
  <c r="AT335" i="12" s="1"/>
  <c r="AS336" i="12" s="1"/>
  <c r="AP334" i="12"/>
  <c r="AQ335" i="12" s="1"/>
  <c r="AA324" i="12"/>
  <c r="V324" i="12" s="1"/>
  <c r="W325" i="12" s="1"/>
  <c r="G333" i="12"/>
  <c r="B333" i="12" s="1"/>
  <c r="C334" i="12" s="1"/>
  <c r="DM345" i="12" l="1"/>
  <c r="DL345" i="12"/>
  <c r="DK346" i="12" s="1"/>
  <c r="DH344" i="12"/>
  <c r="DI345" i="12" s="1"/>
  <c r="DH345" i="12" s="1"/>
  <c r="DI346" i="12" s="1"/>
  <c r="BD334" i="12"/>
  <c r="BC335" i="12" s="1"/>
  <c r="BE335" i="12" s="1"/>
  <c r="BD335" i="12" s="1"/>
  <c r="BC336" i="12" s="1"/>
  <c r="DR342" i="12"/>
  <c r="DS343" i="12" s="1"/>
  <c r="DW343" i="12"/>
  <c r="DV343" i="12" s="1"/>
  <c r="DU344" i="12" s="1"/>
  <c r="DB313" i="12"/>
  <c r="DA314" i="12" s="1"/>
  <c r="CS312" i="12"/>
  <c r="CR312" i="12" s="1"/>
  <c r="CQ313" i="12" s="1"/>
  <c r="CN311" i="12"/>
  <c r="CO312" i="12" s="1"/>
  <c r="CI322" i="12"/>
  <c r="CD322" i="12" s="1"/>
  <c r="CE323" i="12" s="1"/>
  <c r="Q313" i="12"/>
  <c r="P313" i="12" s="1"/>
  <c r="O314" i="12" s="1"/>
  <c r="L312" i="12"/>
  <c r="M313" i="12" s="1"/>
  <c r="AK341" i="12"/>
  <c r="AJ341" i="12" s="1"/>
  <c r="AI342" i="12" s="1"/>
  <c r="AF340" i="12"/>
  <c r="AG341" i="12" s="1"/>
  <c r="BX331" i="12"/>
  <c r="BW332" i="12" s="1"/>
  <c r="BO390" i="12"/>
  <c r="BN390" i="12" s="1"/>
  <c r="BM391" i="12" s="1"/>
  <c r="BJ389" i="12"/>
  <c r="BK390" i="12" s="1"/>
  <c r="AP335" i="12"/>
  <c r="AQ336" i="12" s="1"/>
  <c r="AU336" i="12"/>
  <c r="AT336" i="12" s="1"/>
  <c r="AS337" i="12" s="1"/>
  <c r="Z324" i="12"/>
  <c r="Y325" i="12" s="1"/>
  <c r="F333" i="12"/>
  <c r="E334" i="12" s="1"/>
  <c r="G334" i="12" s="1"/>
  <c r="B334" i="12" s="1"/>
  <c r="C335" i="12" s="1"/>
  <c r="DM346" i="12" l="1"/>
  <c r="DH346" i="12" s="1"/>
  <c r="DI347" i="12" s="1"/>
  <c r="DL346" i="12"/>
  <c r="DK347" i="12" s="1"/>
  <c r="DR343" i="12"/>
  <c r="DS344" i="12" s="1"/>
  <c r="DW344" i="12"/>
  <c r="DV344" i="12" s="1"/>
  <c r="DU345" i="12" s="1"/>
  <c r="DC314" i="12"/>
  <c r="CX314" i="12" s="1"/>
  <c r="CY315" i="12" s="1"/>
  <c r="CN312" i="12"/>
  <c r="CO313" i="12" s="1"/>
  <c r="AZ335" i="12"/>
  <c r="BA336" i="12" s="1"/>
  <c r="CS313" i="12"/>
  <c r="CR313" i="12" s="1"/>
  <c r="CQ314" i="12" s="1"/>
  <c r="CH322" i="12"/>
  <c r="CG323" i="12" s="1"/>
  <c r="BE336" i="12"/>
  <c r="BD336" i="12" s="1"/>
  <c r="BC337" i="12" s="1"/>
  <c r="L313" i="12"/>
  <c r="M314" i="12" s="1"/>
  <c r="Q314" i="12"/>
  <c r="P314" i="12" s="1"/>
  <c r="O315" i="12" s="1"/>
  <c r="AF341" i="12"/>
  <c r="AG342" i="12" s="1"/>
  <c r="AK342" i="12"/>
  <c r="AJ342" i="12" s="1"/>
  <c r="AI343" i="12" s="1"/>
  <c r="BY332" i="12"/>
  <c r="BT332" i="12" s="1"/>
  <c r="BU333" i="12" s="1"/>
  <c r="BJ390" i="12"/>
  <c r="BK391" i="12" s="1"/>
  <c r="BO391" i="12"/>
  <c r="BN391" i="12" s="1"/>
  <c r="BM392" i="12" s="1"/>
  <c r="AU337" i="12"/>
  <c r="AT337" i="12" s="1"/>
  <c r="AS338" i="12" s="1"/>
  <c r="AP336" i="12"/>
  <c r="AQ337" i="12" s="1"/>
  <c r="AA325" i="12"/>
  <c r="V325" i="12" s="1"/>
  <c r="W326" i="12" s="1"/>
  <c r="F334" i="12"/>
  <c r="E335" i="12" s="1"/>
  <c r="DM347" i="12" l="1"/>
  <c r="DH347" i="12" s="1"/>
  <c r="DI348" i="12" s="1"/>
  <c r="DR344" i="12"/>
  <c r="DS345" i="12" s="1"/>
  <c r="DW345" i="12"/>
  <c r="DV345" i="12" s="1"/>
  <c r="DU346" i="12" s="1"/>
  <c r="DB314" i="12"/>
  <c r="DA315" i="12" s="1"/>
  <c r="AZ336" i="12"/>
  <c r="BA337" i="12" s="1"/>
  <c r="CS314" i="12"/>
  <c r="CR314" i="12" s="1"/>
  <c r="CQ315" i="12" s="1"/>
  <c r="CN313" i="12"/>
  <c r="CO314" i="12" s="1"/>
  <c r="CI323" i="12"/>
  <c r="CD323" i="12" s="1"/>
  <c r="CE324" i="12" s="1"/>
  <c r="BE337" i="12"/>
  <c r="BD337" i="12" s="1"/>
  <c r="BC338" i="12" s="1"/>
  <c r="Q315" i="12"/>
  <c r="P315" i="12" s="1"/>
  <c r="O316" i="12" s="1"/>
  <c r="L314" i="12"/>
  <c r="M315" i="12" s="1"/>
  <c r="AF342" i="12"/>
  <c r="AG343" i="12" s="1"/>
  <c r="AK343" i="12"/>
  <c r="AJ343" i="12" s="1"/>
  <c r="AI344" i="12" s="1"/>
  <c r="BX332" i="12"/>
  <c r="BW333" i="12" s="1"/>
  <c r="BJ391" i="12"/>
  <c r="BK392" i="12" s="1"/>
  <c r="BO392" i="12"/>
  <c r="BN392" i="12" s="1"/>
  <c r="BM393" i="12" s="1"/>
  <c r="AP337" i="12"/>
  <c r="AQ338" i="12" s="1"/>
  <c r="AU338" i="12"/>
  <c r="AT338" i="12" s="1"/>
  <c r="AS339" i="12" s="1"/>
  <c r="Z325" i="12"/>
  <c r="Y326" i="12" s="1"/>
  <c r="G335" i="12"/>
  <c r="B335" i="12" s="1"/>
  <c r="C336" i="12" s="1"/>
  <c r="DL347" i="12" l="1"/>
  <c r="DK348" i="12" s="1"/>
  <c r="DW346" i="12"/>
  <c r="DV346" i="12" s="1"/>
  <c r="DU347" i="12" s="1"/>
  <c r="DR345" i="12"/>
  <c r="DS346" i="12" s="1"/>
  <c r="AZ337" i="12"/>
  <c r="BA338" i="12" s="1"/>
  <c r="DC315" i="12"/>
  <c r="CX315" i="12" s="1"/>
  <c r="CY316" i="12" s="1"/>
  <c r="L315" i="12"/>
  <c r="M316" i="12" s="1"/>
  <c r="CS315" i="12"/>
  <c r="CR315" i="12" s="1"/>
  <c r="CQ316" i="12" s="1"/>
  <c r="CN314" i="12"/>
  <c r="CO315" i="12" s="1"/>
  <c r="CH323" i="12"/>
  <c r="CG324" i="12" s="1"/>
  <c r="CI324" i="12" s="1"/>
  <c r="CH324" i="12" s="1"/>
  <c r="CG325" i="12" s="1"/>
  <c r="BE338" i="12"/>
  <c r="BD338" i="12" s="1"/>
  <c r="BC339" i="12" s="1"/>
  <c r="Q316" i="12"/>
  <c r="P316" i="12" s="1"/>
  <c r="O317" i="12" s="1"/>
  <c r="AF343" i="12"/>
  <c r="AG344" i="12" s="1"/>
  <c r="AK344" i="12"/>
  <c r="AJ344" i="12" s="1"/>
  <c r="AI345" i="12" s="1"/>
  <c r="BY333" i="12"/>
  <c r="BT333" i="12" s="1"/>
  <c r="BU334" i="12" s="1"/>
  <c r="BO393" i="12"/>
  <c r="BN393" i="12" s="1"/>
  <c r="BM394" i="12" s="1"/>
  <c r="BJ392" i="12"/>
  <c r="BK393" i="12" s="1"/>
  <c r="AU339" i="12"/>
  <c r="AT339" i="12" s="1"/>
  <c r="AS340" i="12" s="1"/>
  <c r="AP338" i="12"/>
  <c r="AQ339" i="12" s="1"/>
  <c r="AA326" i="12"/>
  <c r="V326" i="12" s="1"/>
  <c r="W327" i="12" s="1"/>
  <c r="F335" i="12"/>
  <c r="E336" i="12" s="1"/>
  <c r="DM348" i="12" l="1"/>
  <c r="DH348" i="12" s="1"/>
  <c r="DI349" i="12" s="1"/>
  <c r="DR346" i="12"/>
  <c r="DS347" i="12" s="1"/>
  <c r="DW347" i="12"/>
  <c r="DV347" i="12" s="1"/>
  <c r="DU348" i="12" s="1"/>
  <c r="AZ338" i="12"/>
  <c r="BA339" i="12" s="1"/>
  <c r="DB315" i="12"/>
  <c r="DA316" i="12" s="1"/>
  <c r="CS316" i="12"/>
  <c r="CR316" i="12" s="1"/>
  <c r="CQ317" i="12" s="1"/>
  <c r="CN315" i="12"/>
  <c r="CO316" i="12" s="1"/>
  <c r="CI325" i="12"/>
  <c r="CH325" i="12" s="1"/>
  <c r="CG326" i="12" s="1"/>
  <c r="CD324" i="12"/>
  <c r="CE325" i="12" s="1"/>
  <c r="BE339" i="12"/>
  <c r="Q317" i="12"/>
  <c r="P317" i="12" s="1"/>
  <c r="O318" i="12" s="1"/>
  <c r="L316" i="12"/>
  <c r="M317" i="12" s="1"/>
  <c r="AF344" i="12"/>
  <c r="AG345" i="12" s="1"/>
  <c r="AK345" i="12"/>
  <c r="AJ345" i="12" s="1"/>
  <c r="AI346" i="12" s="1"/>
  <c r="BX333" i="12"/>
  <c r="BW334" i="12" s="1"/>
  <c r="BJ393" i="12"/>
  <c r="BK394" i="12" s="1"/>
  <c r="BO394" i="12"/>
  <c r="BN394" i="12" s="1"/>
  <c r="BM395" i="12" s="1"/>
  <c r="AP339" i="12"/>
  <c r="AQ340" i="12" s="1"/>
  <c r="AU340" i="12"/>
  <c r="AT340" i="12" s="1"/>
  <c r="AS341" i="12" s="1"/>
  <c r="Z326" i="12"/>
  <c r="Y327" i="12" s="1"/>
  <c r="G336" i="12"/>
  <c r="B336" i="12" s="1"/>
  <c r="C337" i="12" s="1"/>
  <c r="DL348" i="12" l="1"/>
  <c r="DK349" i="12" s="1"/>
  <c r="DR347" i="12"/>
  <c r="DS348" i="12" s="1"/>
  <c r="DW348" i="12"/>
  <c r="DV348" i="12" s="1"/>
  <c r="DU349" i="12" s="1"/>
  <c r="AZ339" i="12"/>
  <c r="BA340" i="12" s="1"/>
  <c r="DC316" i="12"/>
  <c r="CX316" i="12" s="1"/>
  <c r="CY317" i="12" s="1"/>
  <c r="CN316" i="12"/>
  <c r="CO317" i="12" s="1"/>
  <c r="CS317" i="12"/>
  <c r="CR317" i="12" s="1"/>
  <c r="CQ318" i="12" s="1"/>
  <c r="CD325" i="12"/>
  <c r="CE326" i="12" s="1"/>
  <c r="CI326" i="12"/>
  <c r="CH326" i="12" s="1"/>
  <c r="CG327" i="12" s="1"/>
  <c r="BD339" i="12"/>
  <c r="BC340" i="12" s="1"/>
  <c r="L317" i="12"/>
  <c r="M318" i="12" s="1"/>
  <c r="Q318" i="12"/>
  <c r="P318" i="12" s="1"/>
  <c r="O319" i="12" s="1"/>
  <c r="AK346" i="12"/>
  <c r="AJ346" i="12" s="1"/>
  <c r="AI347" i="12" s="1"/>
  <c r="AF345" i="12"/>
  <c r="AG346" i="12" s="1"/>
  <c r="BY334" i="12"/>
  <c r="BT334" i="12" s="1"/>
  <c r="BU335" i="12" s="1"/>
  <c r="BO395" i="12"/>
  <c r="BN395" i="12" s="1"/>
  <c r="BM396" i="12" s="1"/>
  <c r="BJ394" i="12"/>
  <c r="BK395" i="12" s="1"/>
  <c r="AP340" i="12"/>
  <c r="AQ341" i="12" s="1"/>
  <c r="AU341" i="12"/>
  <c r="AT341" i="12" s="1"/>
  <c r="AS342" i="12" s="1"/>
  <c r="AA327" i="12"/>
  <c r="V327" i="12" s="1"/>
  <c r="W328" i="12" s="1"/>
  <c r="F336" i="12"/>
  <c r="E337" i="12" s="1"/>
  <c r="G337" i="12" s="1"/>
  <c r="B337" i="12" s="1"/>
  <c r="C338" i="12" s="1"/>
  <c r="DM349" i="12" l="1"/>
  <c r="DH349" i="12" s="1"/>
  <c r="DI350" i="12" s="1"/>
  <c r="DL349" i="12"/>
  <c r="DK350" i="12" s="1"/>
  <c r="DR348" i="12"/>
  <c r="DS349" i="12" s="1"/>
  <c r="DW349" i="12"/>
  <c r="DB316" i="12"/>
  <c r="DA317" i="12" s="1"/>
  <c r="CS318" i="12"/>
  <c r="CR318" i="12" s="1"/>
  <c r="CQ319" i="12" s="1"/>
  <c r="CN317" i="12"/>
  <c r="CO318" i="12" s="1"/>
  <c r="CI327" i="12"/>
  <c r="CH327" i="12" s="1"/>
  <c r="CG328" i="12" s="1"/>
  <c r="CD326" i="12"/>
  <c r="CE327" i="12" s="1"/>
  <c r="BE340" i="12"/>
  <c r="AZ340" i="12" s="1"/>
  <c r="BA341" i="12" s="1"/>
  <c r="L318" i="12"/>
  <c r="M319" i="12" s="1"/>
  <c r="Q319" i="12"/>
  <c r="P319" i="12" s="1"/>
  <c r="O320" i="12" s="1"/>
  <c r="AF346" i="12"/>
  <c r="AG347" i="12" s="1"/>
  <c r="AK347" i="12"/>
  <c r="AJ347" i="12" s="1"/>
  <c r="AI348" i="12" s="1"/>
  <c r="BX334" i="12"/>
  <c r="BW335" i="12" s="1"/>
  <c r="BJ395" i="12"/>
  <c r="BK396" i="12" s="1"/>
  <c r="BO396" i="12"/>
  <c r="BN396" i="12" s="1"/>
  <c r="BM397" i="12" s="1"/>
  <c r="AU342" i="12"/>
  <c r="AT342" i="12" s="1"/>
  <c r="AS343" i="12" s="1"/>
  <c r="AP341" i="12"/>
  <c r="AQ342" i="12" s="1"/>
  <c r="Z327" i="12"/>
  <c r="Y328" i="12" s="1"/>
  <c r="F337" i="12"/>
  <c r="E338" i="12" s="1"/>
  <c r="G338" i="12" s="1"/>
  <c r="B338" i="12" s="1"/>
  <c r="C339" i="12" s="1"/>
  <c r="DM350" i="12" l="1"/>
  <c r="DL350" i="12" s="1"/>
  <c r="DK351" i="12" s="1"/>
  <c r="DR349" i="12"/>
  <c r="DS350" i="12" s="1"/>
  <c r="DV349" i="12"/>
  <c r="DU350" i="12" s="1"/>
  <c r="DW350" i="12" s="1"/>
  <c r="DC317" i="12"/>
  <c r="CX317" i="12" s="1"/>
  <c r="CY318" i="12" s="1"/>
  <c r="CN318" i="12"/>
  <c r="CO319" i="12" s="1"/>
  <c r="CS319" i="12"/>
  <c r="CD327" i="12"/>
  <c r="CE328" i="12" s="1"/>
  <c r="CI328" i="12"/>
  <c r="CH328" i="12" s="1"/>
  <c r="CG329" i="12" s="1"/>
  <c r="BD340" i="12"/>
  <c r="BC341" i="12" s="1"/>
  <c r="L319" i="12"/>
  <c r="M320" i="12" s="1"/>
  <c r="Q320" i="12"/>
  <c r="P320" i="12" s="1"/>
  <c r="O321" i="12" s="1"/>
  <c r="AK348" i="12"/>
  <c r="AJ348" i="12" s="1"/>
  <c r="AI349" i="12" s="1"/>
  <c r="AF347" i="12"/>
  <c r="AG348" i="12" s="1"/>
  <c r="BY335" i="12"/>
  <c r="BT335" i="12" s="1"/>
  <c r="BU336" i="12" s="1"/>
  <c r="BO397" i="12"/>
  <c r="BN397" i="12" s="1"/>
  <c r="BM398" i="12" s="1"/>
  <c r="BJ396" i="12"/>
  <c r="BK397" i="12" s="1"/>
  <c r="AP342" i="12"/>
  <c r="AQ343" i="12" s="1"/>
  <c r="AU343" i="12"/>
  <c r="AT343" i="12" s="1"/>
  <c r="AS344" i="12" s="1"/>
  <c r="AA328" i="12"/>
  <c r="V328" i="12" s="1"/>
  <c r="W329" i="12" s="1"/>
  <c r="F338" i="12"/>
  <c r="E339" i="12" s="1"/>
  <c r="DM351" i="12" l="1"/>
  <c r="DL351" i="12" s="1"/>
  <c r="DK352" i="12" s="1"/>
  <c r="DH350" i="12"/>
  <c r="DI351" i="12" s="1"/>
  <c r="DH351" i="12" s="1"/>
  <c r="DI352" i="12" s="1"/>
  <c r="DR350" i="12"/>
  <c r="DS351" i="12" s="1"/>
  <c r="DV350" i="12"/>
  <c r="DU351" i="12" s="1"/>
  <c r="DB317" i="12"/>
  <c r="DA318" i="12" s="1"/>
  <c r="CN319" i="12"/>
  <c r="CO320" i="12" s="1"/>
  <c r="CR319" i="12"/>
  <c r="CQ320" i="12" s="1"/>
  <c r="CS320" i="12" s="1"/>
  <c r="CN320" i="12" s="1"/>
  <c r="CO321" i="12" s="1"/>
  <c r="CI329" i="12"/>
  <c r="CH329" i="12" s="1"/>
  <c r="CG330" i="12" s="1"/>
  <c r="CD328" i="12"/>
  <c r="CE329" i="12" s="1"/>
  <c r="BE341" i="12"/>
  <c r="AZ341" i="12" s="1"/>
  <c r="BA342" i="12" s="1"/>
  <c r="Q321" i="12"/>
  <c r="P321" i="12" s="1"/>
  <c r="O322" i="12" s="1"/>
  <c r="L320" i="12"/>
  <c r="M321" i="12" s="1"/>
  <c r="AF348" i="12"/>
  <c r="AG349" i="12" s="1"/>
  <c r="AK349" i="12"/>
  <c r="AJ349" i="12" s="1"/>
  <c r="AI350" i="12" s="1"/>
  <c r="BX335" i="12"/>
  <c r="BW336" i="12" s="1"/>
  <c r="BJ397" i="12"/>
  <c r="BK398" i="12" s="1"/>
  <c r="BO398" i="12"/>
  <c r="BN398" i="12" s="1"/>
  <c r="BM399" i="12" s="1"/>
  <c r="AU344" i="12"/>
  <c r="AT344" i="12" s="1"/>
  <c r="AS345" i="12" s="1"/>
  <c r="AP343" i="12"/>
  <c r="AQ344" i="12" s="1"/>
  <c r="Z328" i="12"/>
  <c r="Y329" i="12" s="1"/>
  <c r="G339" i="12"/>
  <c r="B339" i="12" s="1"/>
  <c r="C340" i="12" s="1"/>
  <c r="DM352" i="12" l="1"/>
  <c r="DL352" i="12" s="1"/>
  <c r="DK353" i="12" s="1"/>
  <c r="DH352" i="12"/>
  <c r="DI353" i="12" s="1"/>
  <c r="DW351" i="12"/>
  <c r="DR351" i="12" s="1"/>
  <c r="DS352" i="12" s="1"/>
  <c r="DC318" i="12"/>
  <c r="CX318" i="12" s="1"/>
  <c r="CY319" i="12" s="1"/>
  <c r="CR320" i="12"/>
  <c r="CQ321" i="12" s="1"/>
  <c r="CD329" i="12"/>
  <c r="CE330" i="12" s="1"/>
  <c r="CI330" i="12"/>
  <c r="CH330" i="12" s="1"/>
  <c r="CG331" i="12" s="1"/>
  <c r="BD341" i="12"/>
  <c r="BC342" i="12" s="1"/>
  <c r="L321" i="12"/>
  <c r="M322" i="12" s="1"/>
  <c r="Q322" i="12"/>
  <c r="P322" i="12" s="1"/>
  <c r="O323" i="12" s="1"/>
  <c r="AF349" i="12"/>
  <c r="AG350" i="12" s="1"/>
  <c r="AK350" i="12"/>
  <c r="AJ350" i="12" s="1"/>
  <c r="AI351" i="12" s="1"/>
  <c r="BY336" i="12"/>
  <c r="BT336" i="12" s="1"/>
  <c r="BU337" i="12" s="1"/>
  <c r="BJ398" i="12"/>
  <c r="BK399" i="12" s="1"/>
  <c r="BO399" i="12"/>
  <c r="BN399" i="12" s="1"/>
  <c r="BM400" i="12" s="1"/>
  <c r="AP344" i="12"/>
  <c r="AQ345" i="12" s="1"/>
  <c r="AU345" i="12"/>
  <c r="AT345" i="12" s="1"/>
  <c r="AS346" i="12" s="1"/>
  <c r="AA329" i="12"/>
  <c r="V329" i="12" s="1"/>
  <c r="W330" i="12" s="1"/>
  <c r="F339" i="12"/>
  <c r="E340" i="12" s="1"/>
  <c r="G340" i="12" s="1"/>
  <c r="B340" i="12" s="1"/>
  <c r="C341" i="12" s="1"/>
  <c r="DM353" i="12" l="1"/>
  <c r="DL353" i="12" s="1"/>
  <c r="DK354" i="12" s="1"/>
  <c r="DV351" i="12"/>
  <c r="DU352" i="12" s="1"/>
  <c r="DB318" i="12"/>
  <c r="DA319" i="12" s="1"/>
  <c r="CS321" i="12"/>
  <c r="CN321" i="12" s="1"/>
  <c r="CO322" i="12" s="1"/>
  <c r="CD330" i="12"/>
  <c r="CE331" i="12" s="1"/>
  <c r="CI331" i="12"/>
  <c r="BE342" i="12"/>
  <c r="AZ342" i="12" s="1"/>
  <c r="BA343" i="12" s="1"/>
  <c r="L322" i="12"/>
  <c r="M323" i="12" s="1"/>
  <c r="Q323" i="12"/>
  <c r="P323" i="12" s="1"/>
  <c r="O324" i="12" s="1"/>
  <c r="AF350" i="12"/>
  <c r="AG351" i="12" s="1"/>
  <c r="AK351" i="12"/>
  <c r="BX336" i="12"/>
  <c r="BW337" i="12" s="1"/>
  <c r="BO400" i="12"/>
  <c r="BN400" i="12" s="1"/>
  <c r="BJ399" i="12"/>
  <c r="BK400" i="12" s="1"/>
  <c r="AU346" i="12"/>
  <c r="AT346" i="12" s="1"/>
  <c r="AS347" i="12" s="1"/>
  <c r="AP345" i="12"/>
  <c r="AQ346" i="12" s="1"/>
  <c r="Z329" i="12"/>
  <c r="Y330" i="12" s="1"/>
  <c r="F340" i="12"/>
  <c r="E341" i="12" s="1"/>
  <c r="G341" i="12" s="1"/>
  <c r="B341" i="12" s="1"/>
  <c r="C342" i="12" s="1"/>
  <c r="DM354" i="12" l="1"/>
  <c r="DL354" i="12"/>
  <c r="DK355" i="12" s="1"/>
  <c r="DH353" i="12"/>
  <c r="DI354" i="12" s="1"/>
  <c r="DH354" i="12" s="1"/>
  <c r="DI355" i="12" s="1"/>
  <c r="DW352" i="12"/>
  <c r="DR352" i="12" s="1"/>
  <c r="DS353" i="12" s="1"/>
  <c r="DC319" i="12"/>
  <c r="CX319" i="12" s="1"/>
  <c r="CY320" i="12" s="1"/>
  <c r="CR321" i="12"/>
  <c r="CQ322" i="12" s="1"/>
  <c r="CD331" i="12"/>
  <c r="CE332" i="12" s="1"/>
  <c r="CH331" i="12"/>
  <c r="CG332" i="12" s="1"/>
  <c r="BD342" i="12"/>
  <c r="BC343" i="12" s="1"/>
  <c r="L323" i="12"/>
  <c r="M324" i="12" s="1"/>
  <c r="Q324" i="12"/>
  <c r="P324" i="12" s="1"/>
  <c r="O325" i="12" s="1"/>
  <c r="AF351" i="12"/>
  <c r="AG352" i="12" s="1"/>
  <c r="AJ351" i="12"/>
  <c r="AI352" i="12" s="1"/>
  <c r="BY337" i="12"/>
  <c r="BT337" i="12" s="1"/>
  <c r="BU338" i="12" s="1"/>
  <c r="BJ400" i="12"/>
  <c r="BK401" i="12" s="1"/>
  <c r="BM401" i="12"/>
  <c r="BM405" i="12"/>
  <c r="AP346" i="12"/>
  <c r="AQ347" i="12" s="1"/>
  <c r="AU347" i="12"/>
  <c r="AT347" i="12" s="1"/>
  <c r="AS348" i="12" s="1"/>
  <c r="AA330" i="12"/>
  <c r="V330" i="12" s="1"/>
  <c r="W331" i="12" s="1"/>
  <c r="F341" i="12"/>
  <c r="E342" i="12" s="1"/>
  <c r="DM355" i="12" l="1"/>
  <c r="DH355" i="12" s="1"/>
  <c r="DI356" i="12" s="1"/>
  <c r="DV352" i="12"/>
  <c r="DU353" i="12" s="1"/>
  <c r="DB319" i="12"/>
  <c r="DA320" i="12" s="1"/>
  <c r="CS322" i="12"/>
  <c r="CN322" i="12" s="1"/>
  <c r="CO323" i="12" s="1"/>
  <c r="CI332" i="12"/>
  <c r="CD332" i="12" s="1"/>
  <c r="CE333" i="12" s="1"/>
  <c r="BE343" i="12"/>
  <c r="AZ343" i="12" s="1"/>
  <c r="BA344" i="12" s="1"/>
  <c r="Q325" i="12"/>
  <c r="P325" i="12" s="1"/>
  <c r="O326" i="12" s="1"/>
  <c r="L324" i="12"/>
  <c r="M325" i="12" s="1"/>
  <c r="L325" i="12" s="1"/>
  <c r="M326" i="12" s="1"/>
  <c r="AK352" i="12"/>
  <c r="AF352" i="12" s="1"/>
  <c r="AG353" i="12" s="1"/>
  <c r="BX337" i="12"/>
  <c r="BW338" i="12" s="1"/>
  <c r="BK405" i="12"/>
  <c r="BO405" i="12"/>
  <c r="BN405" i="12" s="1"/>
  <c r="BM406" i="12" s="1"/>
  <c r="BO401" i="12"/>
  <c r="BN401" i="12" s="1"/>
  <c r="BM402" i="12" s="1"/>
  <c r="AU348" i="12"/>
  <c r="AT348" i="12" s="1"/>
  <c r="AS349" i="12" s="1"/>
  <c r="AP347" i="12"/>
  <c r="AQ348" i="12" s="1"/>
  <c r="Z330" i="12"/>
  <c r="Y331" i="12" s="1"/>
  <c r="G342" i="12"/>
  <c r="B342" i="12" s="1"/>
  <c r="C343" i="12" s="1"/>
  <c r="DL355" i="12" l="1"/>
  <c r="DK356" i="12" s="1"/>
  <c r="DW353" i="12"/>
  <c r="DR353" i="12" s="1"/>
  <c r="DS354" i="12" s="1"/>
  <c r="DC320" i="12"/>
  <c r="CX320" i="12" s="1"/>
  <c r="CY321" i="12" s="1"/>
  <c r="BD343" i="12"/>
  <c r="BC344" i="12" s="1"/>
  <c r="CR322" i="12"/>
  <c r="CQ323" i="12" s="1"/>
  <c r="CH332" i="12"/>
  <c r="CG333" i="12" s="1"/>
  <c r="BE344" i="12"/>
  <c r="BD344" i="12" s="1"/>
  <c r="BC345" i="12" s="1"/>
  <c r="Q326" i="12"/>
  <c r="P326" i="12" s="1"/>
  <c r="O327" i="12" s="1"/>
  <c r="AJ352" i="12"/>
  <c r="AI353" i="12" s="1"/>
  <c r="BY338" i="12"/>
  <c r="BT338" i="12" s="1"/>
  <c r="BU339" i="12" s="1"/>
  <c r="BO402" i="12"/>
  <c r="BN402" i="12" s="1"/>
  <c r="BM403" i="12" s="1"/>
  <c r="BO406" i="12"/>
  <c r="BN406" i="12" s="1"/>
  <c r="BM407" i="12" s="1"/>
  <c r="BJ401" i="12"/>
  <c r="BK402" i="12" s="1"/>
  <c r="AP348" i="12"/>
  <c r="AQ349" i="12" s="1"/>
  <c r="AU349" i="12"/>
  <c r="AT349" i="12" s="1"/>
  <c r="AS350" i="12" s="1"/>
  <c r="AA331" i="12"/>
  <c r="V331" i="12" s="1"/>
  <c r="W332" i="12" s="1"/>
  <c r="F342" i="12"/>
  <c r="E343" i="12" s="1"/>
  <c r="DM356" i="12" l="1"/>
  <c r="DH356" i="12" s="1"/>
  <c r="DI357" i="12" s="1"/>
  <c r="DV353" i="12"/>
  <c r="DU354" i="12" s="1"/>
  <c r="DW354" i="12" s="1"/>
  <c r="DV354" i="12" s="1"/>
  <c r="DU355" i="12" s="1"/>
  <c r="DB320" i="12"/>
  <c r="DA321" i="12" s="1"/>
  <c r="CS323" i="12"/>
  <c r="CN323" i="12" s="1"/>
  <c r="CO324" i="12" s="1"/>
  <c r="CI333" i="12"/>
  <c r="CD333" i="12" s="1"/>
  <c r="CE334" i="12" s="1"/>
  <c r="BE345" i="12"/>
  <c r="BD345" i="12" s="1"/>
  <c r="BC346" i="12" s="1"/>
  <c r="AZ344" i="12"/>
  <c r="BA345" i="12" s="1"/>
  <c r="L326" i="12"/>
  <c r="M327" i="12" s="1"/>
  <c r="Q327" i="12"/>
  <c r="P327" i="12" s="1"/>
  <c r="O328" i="12" s="1"/>
  <c r="AK353" i="12"/>
  <c r="AF353" i="12" s="1"/>
  <c r="AG354" i="12" s="1"/>
  <c r="BX338" i="12"/>
  <c r="BW339" i="12" s="1"/>
  <c r="BJ402" i="12"/>
  <c r="BK403" i="12" s="1"/>
  <c r="BO403" i="12"/>
  <c r="BN403" i="12" s="1"/>
  <c r="BM404" i="12" s="1"/>
  <c r="BO407" i="12"/>
  <c r="BN407" i="12" s="1"/>
  <c r="BM408" i="12" s="1"/>
  <c r="AU350" i="12"/>
  <c r="AT350" i="12" s="1"/>
  <c r="AS351" i="12" s="1"/>
  <c r="AP349" i="12"/>
  <c r="AQ350" i="12" s="1"/>
  <c r="Z331" i="12"/>
  <c r="Y332" i="12" s="1"/>
  <c r="G343" i="12"/>
  <c r="B343" i="12" s="1"/>
  <c r="C344" i="12" s="1"/>
  <c r="DL356" i="12" l="1"/>
  <c r="DK357" i="12" s="1"/>
  <c r="AZ345" i="12"/>
  <c r="BA346" i="12" s="1"/>
  <c r="DW355" i="12"/>
  <c r="DV355" i="12" s="1"/>
  <c r="DU356" i="12" s="1"/>
  <c r="DR354" i="12"/>
  <c r="DS355" i="12" s="1"/>
  <c r="DC321" i="12"/>
  <c r="CX321" i="12" s="1"/>
  <c r="CY322" i="12" s="1"/>
  <c r="CR323" i="12"/>
  <c r="CQ324" i="12" s="1"/>
  <c r="CH333" i="12"/>
  <c r="CG334" i="12" s="1"/>
  <c r="BE346" i="12"/>
  <c r="L327" i="12"/>
  <c r="M328" i="12" s="1"/>
  <c r="Q328" i="12"/>
  <c r="P328" i="12" s="1"/>
  <c r="O329" i="12" s="1"/>
  <c r="AJ353" i="12"/>
  <c r="AI354" i="12" s="1"/>
  <c r="BY339" i="12"/>
  <c r="BT339" i="12" s="1"/>
  <c r="BU340" i="12" s="1"/>
  <c r="BJ403" i="12"/>
  <c r="BK404" i="12" s="1"/>
  <c r="BO408" i="12"/>
  <c r="BN408" i="12" s="1"/>
  <c r="BO404" i="12"/>
  <c r="BN404" i="12" s="1"/>
  <c r="AP350" i="12"/>
  <c r="AQ351" i="12" s="1"/>
  <c r="AU351" i="12"/>
  <c r="AT351" i="12" s="1"/>
  <c r="AS352" i="12" s="1"/>
  <c r="AA332" i="12"/>
  <c r="V332" i="12" s="1"/>
  <c r="W333" i="12" s="1"/>
  <c r="F343" i="12"/>
  <c r="E344" i="12" s="1"/>
  <c r="AZ346" i="12" l="1"/>
  <c r="BA347" i="12" s="1"/>
  <c r="DM357" i="12"/>
  <c r="DH357" i="12" s="1"/>
  <c r="DI358" i="12" s="1"/>
  <c r="DR355" i="12"/>
  <c r="DS356" i="12" s="1"/>
  <c r="DW356" i="12"/>
  <c r="DV356" i="12" s="1"/>
  <c r="DU357" i="12" s="1"/>
  <c r="DB321" i="12"/>
  <c r="DA322" i="12" s="1"/>
  <c r="CS324" i="12"/>
  <c r="CN324" i="12" s="1"/>
  <c r="CO325" i="12" s="1"/>
  <c r="CI334" i="12"/>
  <c r="CD334" i="12" s="1"/>
  <c r="CE335" i="12" s="1"/>
  <c r="BD346" i="12"/>
  <c r="BC347" i="12" s="1"/>
  <c r="Q329" i="12"/>
  <c r="P329" i="12" s="1"/>
  <c r="O330" i="12" s="1"/>
  <c r="L328" i="12"/>
  <c r="M329" i="12" s="1"/>
  <c r="AK354" i="12"/>
  <c r="AF354" i="12" s="1"/>
  <c r="AG355" i="12" s="1"/>
  <c r="BX339" i="12"/>
  <c r="BW340" i="12" s="1"/>
  <c r="BJ404" i="12"/>
  <c r="AU352" i="12"/>
  <c r="AT352" i="12" s="1"/>
  <c r="AS353" i="12" s="1"/>
  <c r="AP351" i="12"/>
  <c r="AQ352" i="12" s="1"/>
  <c r="Z332" i="12"/>
  <c r="Y333" i="12" s="1"/>
  <c r="G344" i="12"/>
  <c r="B344" i="12" s="1"/>
  <c r="C345" i="12" s="1"/>
  <c r="DL357" i="12" l="1"/>
  <c r="DK358" i="12" s="1"/>
  <c r="L329" i="12"/>
  <c r="M330" i="12" s="1"/>
  <c r="DR356" i="12"/>
  <c r="DS357" i="12" s="1"/>
  <c r="DW357" i="12"/>
  <c r="DV357" i="12" s="1"/>
  <c r="DU358" i="12" s="1"/>
  <c r="DC322" i="12"/>
  <c r="CX322" i="12" s="1"/>
  <c r="CY323" i="12" s="1"/>
  <c r="CR324" i="12"/>
  <c r="CQ325" i="12" s="1"/>
  <c r="CH334" i="12"/>
  <c r="CG335" i="12" s="1"/>
  <c r="BE347" i="12"/>
  <c r="AZ347" i="12" s="1"/>
  <c r="BA348" i="12" s="1"/>
  <c r="Q330" i="12"/>
  <c r="P330" i="12" s="1"/>
  <c r="O331" i="12" s="1"/>
  <c r="AJ354" i="12"/>
  <c r="AI355" i="12" s="1"/>
  <c r="BY340" i="12"/>
  <c r="BT340" i="12" s="1"/>
  <c r="BU341" i="12" s="1"/>
  <c r="AP352" i="12"/>
  <c r="AQ353" i="12" s="1"/>
  <c r="AU353" i="12"/>
  <c r="AT353" i="12" s="1"/>
  <c r="AS354" i="12" s="1"/>
  <c r="AA333" i="12"/>
  <c r="V333" i="12" s="1"/>
  <c r="W334" i="12" s="1"/>
  <c r="F344" i="12"/>
  <c r="E345" i="12" s="1"/>
  <c r="DM358" i="12" l="1"/>
  <c r="DH358" i="12" s="1"/>
  <c r="DI359" i="12" s="1"/>
  <c r="DR357" i="12"/>
  <c r="DS358" i="12" s="1"/>
  <c r="DW358" i="12"/>
  <c r="DV358" i="12" s="1"/>
  <c r="DU359" i="12" s="1"/>
  <c r="DB322" i="12"/>
  <c r="DA323" i="12" s="1"/>
  <c r="CS325" i="12"/>
  <c r="CN325" i="12" s="1"/>
  <c r="CO326" i="12" s="1"/>
  <c r="CI335" i="12"/>
  <c r="CD335" i="12" s="1"/>
  <c r="CE336" i="12" s="1"/>
  <c r="BD347" i="12"/>
  <c r="BC348" i="12" s="1"/>
  <c r="L330" i="12"/>
  <c r="M331" i="12" s="1"/>
  <c r="Q331" i="12"/>
  <c r="P331" i="12" s="1"/>
  <c r="O332" i="12" s="1"/>
  <c r="AK355" i="12"/>
  <c r="AF355" i="12" s="1"/>
  <c r="AG356" i="12" s="1"/>
  <c r="BX340" i="12"/>
  <c r="BW341" i="12" s="1"/>
  <c r="AU354" i="12"/>
  <c r="AT354" i="12" s="1"/>
  <c r="AS355" i="12" s="1"/>
  <c r="AP353" i="12"/>
  <c r="AQ354" i="12" s="1"/>
  <c r="Z333" i="12"/>
  <c r="Y334" i="12" s="1"/>
  <c r="G345" i="12"/>
  <c r="B345" i="12" s="1"/>
  <c r="C346" i="12" s="1"/>
  <c r="DL358" i="12" l="1"/>
  <c r="DK359" i="12" s="1"/>
  <c r="DR358" i="12"/>
  <c r="DS359" i="12" s="1"/>
  <c r="DW359" i="12"/>
  <c r="DV359" i="12" s="1"/>
  <c r="DU360" i="12" s="1"/>
  <c r="DC323" i="12"/>
  <c r="CX323" i="12" s="1"/>
  <c r="CY324" i="12" s="1"/>
  <c r="CR325" i="12"/>
  <c r="CQ326" i="12" s="1"/>
  <c r="CS326" i="12" s="1"/>
  <c r="CN326" i="12" s="1"/>
  <c r="CO327" i="12" s="1"/>
  <c r="CH335" i="12"/>
  <c r="CG336" i="12" s="1"/>
  <c r="BE348" i="12"/>
  <c r="AZ348" i="12" s="1"/>
  <c r="BA349" i="12" s="1"/>
  <c r="Q332" i="12"/>
  <c r="P332" i="12" s="1"/>
  <c r="O333" i="12" s="1"/>
  <c r="L331" i="12"/>
  <c r="M332" i="12" s="1"/>
  <c r="L332" i="12" s="1"/>
  <c r="M333" i="12" s="1"/>
  <c r="AJ355" i="12"/>
  <c r="AI356" i="12" s="1"/>
  <c r="BY341" i="12"/>
  <c r="BT341" i="12" s="1"/>
  <c r="BU342" i="12" s="1"/>
  <c r="AP354" i="12"/>
  <c r="AQ355" i="12" s="1"/>
  <c r="AU355" i="12"/>
  <c r="AT355" i="12" s="1"/>
  <c r="AS356" i="12" s="1"/>
  <c r="AA334" i="12"/>
  <c r="V334" i="12" s="1"/>
  <c r="W335" i="12" s="1"/>
  <c r="F345" i="12"/>
  <c r="E346" i="12" s="1"/>
  <c r="DM359" i="12" l="1"/>
  <c r="DH359" i="12" s="1"/>
  <c r="DI360" i="12" s="1"/>
  <c r="DL359" i="12"/>
  <c r="DK360" i="12" s="1"/>
  <c r="DR359" i="12"/>
  <c r="DS360" i="12" s="1"/>
  <c r="DW360" i="12"/>
  <c r="DV360" i="12" s="1"/>
  <c r="DU361" i="12" s="1"/>
  <c r="DB323" i="12"/>
  <c r="DA324" i="12" s="1"/>
  <c r="CR326" i="12"/>
  <c r="CQ327" i="12" s="1"/>
  <c r="CS327" i="12" s="1"/>
  <c r="CN327" i="12" s="1"/>
  <c r="CO328" i="12" s="1"/>
  <c r="CI336" i="12"/>
  <c r="CD336" i="12" s="1"/>
  <c r="CE337" i="12" s="1"/>
  <c r="BD348" i="12"/>
  <c r="BC349" i="12" s="1"/>
  <c r="Q333" i="12"/>
  <c r="P333" i="12" s="1"/>
  <c r="O334" i="12" s="1"/>
  <c r="AK356" i="12"/>
  <c r="AF356" i="12" s="1"/>
  <c r="AG357" i="12" s="1"/>
  <c r="BX341" i="12"/>
  <c r="BW342" i="12" s="1"/>
  <c r="BY342" i="12" s="1"/>
  <c r="BX342" i="12" s="1"/>
  <c r="BW343" i="12" s="1"/>
  <c r="AU356" i="12"/>
  <c r="AT356" i="12" s="1"/>
  <c r="AS357" i="12" s="1"/>
  <c r="AP355" i="12"/>
  <c r="AQ356" i="12" s="1"/>
  <c r="Z334" i="12"/>
  <c r="Y335" i="12" s="1"/>
  <c r="G346" i="12"/>
  <c r="B346" i="12" s="1"/>
  <c r="C347" i="12" s="1"/>
  <c r="DM360" i="12" l="1"/>
  <c r="DL360" i="12" s="1"/>
  <c r="DK361" i="12" s="1"/>
  <c r="DR360" i="12"/>
  <c r="DS361" i="12" s="1"/>
  <c r="DW361" i="12"/>
  <c r="DC324" i="12"/>
  <c r="CX324" i="12" s="1"/>
  <c r="CY325" i="12" s="1"/>
  <c r="CR327" i="12"/>
  <c r="CQ328" i="12" s="1"/>
  <c r="CH336" i="12"/>
  <c r="CG337" i="12" s="1"/>
  <c r="BE349" i="12"/>
  <c r="AZ349" i="12" s="1"/>
  <c r="BA350" i="12" s="1"/>
  <c r="Q334" i="12"/>
  <c r="P334" i="12" s="1"/>
  <c r="O335" i="12" s="1"/>
  <c r="L333" i="12"/>
  <c r="M334" i="12" s="1"/>
  <c r="AJ356" i="12"/>
  <c r="AI357" i="12" s="1"/>
  <c r="BT342" i="12"/>
  <c r="BU343" i="12" s="1"/>
  <c r="BY343" i="12"/>
  <c r="BX343" i="12" s="1"/>
  <c r="BW344" i="12" s="1"/>
  <c r="AP356" i="12"/>
  <c r="AQ357" i="12" s="1"/>
  <c r="AU357" i="12"/>
  <c r="AT357" i="12" s="1"/>
  <c r="AS358" i="12" s="1"/>
  <c r="AA335" i="12"/>
  <c r="V335" i="12" s="1"/>
  <c r="W336" i="12" s="1"/>
  <c r="F346" i="12"/>
  <c r="E347" i="12" s="1"/>
  <c r="DM361" i="12" l="1"/>
  <c r="DL361" i="12" s="1"/>
  <c r="DK362" i="12" s="1"/>
  <c r="DH360" i="12"/>
  <c r="DI361" i="12" s="1"/>
  <c r="DH361" i="12" s="1"/>
  <c r="DI362" i="12" s="1"/>
  <c r="DR361" i="12"/>
  <c r="DS362" i="12" s="1"/>
  <c r="DV361" i="12"/>
  <c r="DU362" i="12" s="1"/>
  <c r="DB324" i="12"/>
  <c r="DA325" i="12" s="1"/>
  <c r="CS328" i="12"/>
  <c r="CN328" i="12" s="1"/>
  <c r="CO329" i="12" s="1"/>
  <c r="CI337" i="12"/>
  <c r="CD337" i="12" s="1"/>
  <c r="CE338" i="12" s="1"/>
  <c r="BD349" i="12"/>
  <c r="BC350" i="12" s="1"/>
  <c r="L334" i="12"/>
  <c r="M335" i="12" s="1"/>
  <c r="Q335" i="12"/>
  <c r="P335" i="12" s="1"/>
  <c r="O336" i="12" s="1"/>
  <c r="AK357" i="12"/>
  <c r="AF357" i="12" s="1"/>
  <c r="AG358" i="12" s="1"/>
  <c r="BT343" i="12"/>
  <c r="BU344" i="12" s="1"/>
  <c r="BY344" i="12"/>
  <c r="BX344" i="12" s="1"/>
  <c r="BW345" i="12" s="1"/>
  <c r="AU358" i="12"/>
  <c r="AT358" i="12" s="1"/>
  <c r="AS359" i="12" s="1"/>
  <c r="AP357" i="12"/>
  <c r="AQ358" i="12" s="1"/>
  <c r="Z335" i="12"/>
  <c r="Y336" i="12" s="1"/>
  <c r="G347" i="12"/>
  <c r="B347" i="12" s="1"/>
  <c r="C348" i="12" s="1"/>
  <c r="DM362" i="12" l="1"/>
  <c r="DL362" i="12"/>
  <c r="DK363" i="12" s="1"/>
  <c r="DH362" i="12"/>
  <c r="DI363" i="12" s="1"/>
  <c r="DW362" i="12"/>
  <c r="DR362" i="12" s="1"/>
  <c r="DS363" i="12" s="1"/>
  <c r="DC325" i="12"/>
  <c r="CX325" i="12" s="1"/>
  <c r="CY326" i="12" s="1"/>
  <c r="CR328" i="12"/>
  <c r="CQ329" i="12" s="1"/>
  <c r="CH337" i="12"/>
  <c r="CG338" i="12" s="1"/>
  <c r="BE350" i="12"/>
  <c r="AZ350" i="12" s="1"/>
  <c r="BA351" i="12" s="1"/>
  <c r="L335" i="12"/>
  <c r="M336" i="12" s="1"/>
  <c r="Q336" i="12"/>
  <c r="P336" i="12" s="1"/>
  <c r="O337" i="12" s="1"/>
  <c r="AJ357" i="12"/>
  <c r="AI358" i="12" s="1"/>
  <c r="BT344" i="12"/>
  <c r="BU345" i="12" s="1"/>
  <c r="BY345" i="12"/>
  <c r="BX345" i="12" s="1"/>
  <c r="BW346" i="12" s="1"/>
  <c r="AU359" i="12"/>
  <c r="AT359" i="12" s="1"/>
  <c r="AS360" i="12" s="1"/>
  <c r="AP358" i="12"/>
  <c r="AQ359" i="12" s="1"/>
  <c r="AA336" i="12"/>
  <c r="V336" i="12" s="1"/>
  <c r="W337" i="12" s="1"/>
  <c r="F347" i="12"/>
  <c r="E348" i="12" s="1"/>
  <c r="DM363" i="12" l="1"/>
  <c r="DH363" i="12" s="1"/>
  <c r="DI364" i="12" s="1"/>
  <c r="DV362" i="12"/>
  <c r="DU363" i="12" s="1"/>
  <c r="DB325" i="12"/>
  <c r="DA326" i="12" s="1"/>
  <c r="DC326" i="12" s="1"/>
  <c r="CS329" i="12"/>
  <c r="CN329" i="12" s="1"/>
  <c r="CO330" i="12" s="1"/>
  <c r="CI338" i="12"/>
  <c r="CD338" i="12" s="1"/>
  <c r="CE339" i="12" s="1"/>
  <c r="BD350" i="12"/>
  <c r="BC351" i="12" s="1"/>
  <c r="Q337" i="12"/>
  <c r="P337" i="12" s="1"/>
  <c r="O338" i="12" s="1"/>
  <c r="L336" i="12"/>
  <c r="M337" i="12" s="1"/>
  <c r="AK358" i="12"/>
  <c r="AF358" i="12" s="1"/>
  <c r="AG359" i="12" s="1"/>
  <c r="BT345" i="12"/>
  <c r="BU346" i="12" s="1"/>
  <c r="BY346" i="12"/>
  <c r="BX346" i="12" s="1"/>
  <c r="BW347" i="12" s="1"/>
  <c r="AP359" i="12"/>
  <c r="AQ360" i="12" s="1"/>
  <c r="AU360" i="12"/>
  <c r="AT360" i="12" s="1"/>
  <c r="AS361" i="12" s="1"/>
  <c r="Z336" i="12"/>
  <c r="Y337" i="12" s="1"/>
  <c r="G348" i="12"/>
  <c r="B348" i="12" s="1"/>
  <c r="C349" i="12" s="1"/>
  <c r="DL363" i="12" l="1"/>
  <c r="DK364" i="12" s="1"/>
  <c r="DW363" i="12"/>
  <c r="DR363" i="12" s="1"/>
  <c r="DS364" i="12" s="1"/>
  <c r="DB326" i="12"/>
  <c r="DA327" i="12" s="1"/>
  <c r="DC327" i="12" s="1"/>
  <c r="DB327" i="12" s="1"/>
  <c r="DA328" i="12" s="1"/>
  <c r="CX326" i="12"/>
  <c r="CY327" i="12" s="1"/>
  <c r="CR329" i="12"/>
  <c r="CQ330" i="12" s="1"/>
  <c r="CH338" i="12"/>
  <c r="CG339" i="12" s="1"/>
  <c r="BE351" i="12"/>
  <c r="AZ351" i="12" s="1"/>
  <c r="BA352" i="12" s="1"/>
  <c r="L337" i="12"/>
  <c r="M338" i="12" s="1"/>
  <c r="Q338" i="12"/>
  <c r="P338" i="12" s="1"/>
  <c r="O339" i="12" s="1"/>
  <c r="AJ358" i="12"/>
  <c r="AI359" i="12" s="1"/>
  <c r="AK359" i="12" s="1"/>
  <c r="AJ359" i="12" s="1"/>
  <c r="AI360" i="12" s="1"/>
  <c r="BT346" i="12"/>
  <c r="BU347" i="12" s="1"/>
  <c r="BY347" i="12"/>
  <c r="BX347" i="12" s="1"/>
  <c r="BW348" i="12" s="1"/>
  <c r="AU361" i="12"/>
  <c r="AT361" i="12" s="1"/>
  <c r="AS362" i="12" s="1"/>
  <c r="AP360" i="12"/>
  <c r="AQ361" i="12" s="1"/>
  <c r="AA337" i="12"/>
  <c r="V337" i="12" s="1"/>
  <c r="W338" i="12" s="1"/>
  <c r="F348" i="12"/>
  <c r="E349" i="12" s="1"/>
  <c r="DM364" i="12" l="1"/>
  <c r="DH364" i="12" s="1"/>
  <c r="DI365" i="12" s="1"/>
  <c r="DV363" i="12"/>
  <c r="DU364" i="12" s="1"/>
  <c r="CX327" i="12"/>
  <c r="CY328" i="12" s="1"/>
  <c r="DC328" i="12"/>
  <c r="DB328" i="12" s="1"/>
  <c r="DA329" i="12" s="1"/>
  <c r="CS330" i="12"/>
  <c r="CN330" i="12" s="1"/>
  <c r="CO331" i="12" s="1"/>
  <c r="CI339" i="12"/>
  <c r="CD339" i="12" s="1"/>
  <c r="CE340" i="12" s="1"/>
  <c r="BD351" i="12"/>
  <c r="BC352" i="12" s="1"/>
  <c r="Q339" i="12"/>
  <c r="P339" i="12" s="1"/>
  <c r="O340" i="12" s="1"/>
  <c r="L338" i="12"/>
  <c r="M339" i="12" s="1"/>
  <c r="L339" i="12" s="1"/>
  <c r="M340" i="12" s="1"/>
  <c r="AK360" i="12"/>
  <c r="AJ360" i="12" s="1"/>
  <c r="AI361" i="12" s="1"/>
  <c r="AF359" i="12"/>
  <c r="AG360" i="12" s="1"/>
  <c r="BY348" i="12"/>
  <c r="BX348" i="12" s="1"/>
  <c r="BW349" i="12" s="1"/>
  <c r="BT347" i="12"/>
  <c r="BU348" i="12" s="1"/>
  <c r="AP361" i="12"/>
  <c r="AQ362" i="12" s="1"/>
  <c r="AU362" i="12"/>
  <c r="AT362" i="12" s="1"/>
  <c r="AS363" i="12" s="1"/>
  <c r="Z337" i="12"/>
  <c r="Y338" i="12" s="1"/>
  <c r="G349" i="12"/>
  <c r="B349" i="12" s="1"/>
  <c r="C350" i="12" s="1"/>
  <c r="DL364" i="12" l="1"/>
  <c r="DK365" i="12" s="1"/>
  <c r="DW364" i="12"/>
  <c r="DR364" i="12" s="1"/>
  <c r="DS365" i="12" s="1"/>
  <c r="CX328" i="12"/>
  <c r="CY329" i="12" s="1"/>
  <c r="DC329" i="12"/>
  <c r="CR330" i="12"/>
  <c r="CQ331" i="12" s="1"/>
  <c r="CS331" i="12" s="1"/>
  <c r="CR331" i="12" s="1"/>
  <c r="CQ332" i="12" s="1"/>
  <c r="CH339" i="12"/>
  <c r="CG340" i="12" s="1"/>
  <c r="BE352" i="12"/>
  <c r="AZ352" i="12" s="1"/>
  <c r="BA353" i="12" s="1"/>
  <c r="Q340" i="12"/>
  <c r="P340" i="12" s="1"/>
  <c r="O341" i="12" s="1"/>
  <c r="AK361" i="12"/>
  <c r="AJ361" i="12" s="1"/>
  <c r="AI362" i="12" s="1"/>
  <c r="AF360" i="12"/>
  <c r="AG361" i="12" s="1"/>
  <c r="BT348" i="12"/>
  <c r="BU349" i="12" s="1"/>
  <c r="BY349" i="12"/>
  <c r="BX349" i="12" s="1"/>
  <c r="BW350" i="12" s="1"/>
  <c r="AU363" i="12"/>
  <c r="AT363" i="12" s="1"/>
  <c r="AS364" i="12" s="1"/>
  <c r="AP362" i="12"/>
  <c r="AQ363" i="12" s="1"/>
  <c r="AA338" i="12"/>
  <c r="V338" i="12" s="1"/>
  <c r="W339" i="12" s="1"/>
  <c r="F349" i="12"/>
  <c r="E350" i="12" s="1"/>
  <c r="DM365" i="12" l="1"/>
  <c r="DH365" i="12" s="1"/>
  <c r="DI366" i="12" s="1"/>
  <c r="DV364" i="12"/>
  <c r="DU365" i="12" s="1"/>
  <c r="CX329" i="12"/>
  <c r="CY330" i="12" s="1"/>
  <c r="DB329" i="12"/>
  <c r="DA330" i="12" s="1"/>
  <c r="CS332" i="12"/>
  <c r="CR332" i="12" s="1"/>
  <c r="CQ333" i="12" s="1"/>
  <c r="CN331" i="12"/>
  <c r="CO332" i="12" s="1"/>
  <c r="CI340" i="12"/>
  <c r="CD340" i="12" s="1"/>
  <c r="CE341" i="12" s="1"/>
  <c r="BD352" i="12"/>
  <c r="BC353" i="12" s="1"/>
  <c r="L340" i="12"/>
  <c r="M341" i="12" s="1"/>
  <c r="Q341" i="12"/>
  <c r="P341" i="12" s="1"/>
  <c r="O342" i="12" s="1"/>
  <c r="AF361" i="12"/>
  <c r="AG362" i="12" s="1"/>
  <c r="AK362" i="12"/>
  <c r="AJ362" i="12" s="1"/>
  <c r="AI363" i="12" s="1"/>
  <c r="BT349" i="12"/>
  <c r="BU350" i="12" s="1"/>
  <c r="BY350" i="12"/>
  <c r="BX350" i="12" s="1"/>
  <c r="BW351" i="12" s="1"/>
  <c r="AP363" i="12"/>
  <c r="AQ364" i="12" s="1"/>
  <c r="AU364" i="12"/>
  <c r="AT364" i="12" s="1"/>
  <c r="AS365" i="12" s="1"/>
  <c r="Z338" i="12"/>
  <c r="Y339" i="12" s="1"/>
  <c r="G350" i="12"/>
  <c r="B350" i="12" s="1"/>
  <c r="C351" i="12" s="1"/>
  <c r="DL365" i="12" l="1"/>
  <c r="DK366" i="12" s="1"/>
  <c r="DW365" i="12"/>
  <c r="DR365" i="12" s="1"/>
  <c r="DS366" i="12" s="1"/>
  <c r="DC330" i="12"/>
  <c r="CX330" i="12" s="1"/>
  <c r="CY331" i="12" s="1"/>
  <c r="CN332" i="12"/>
  <c r="CO333" i="12" s="1"/>
  <c r="CS333" i="12"/>
  <c r="CR333" i="12" s="1"/>
  <c r="CQ334" i="12" s="1"/>
  <c r="CH340" i="12"/>
  <c r="CG341" i="12" s="1"/>
  <c r="CI341" i="12" s="1"/>
  <c r="CH341" i="12" s="1"/>
  <c r="CG342" i="12" s="1"/>
  <c r="BE353" i="12"/>
  <c r="AZ353" i="12" s="1"/>
  <c r="BA354" i="12" s="1"/>
  <c r="Q342" i="12"/>
  <c r="P342" i="12" s="1"/>
  <c r="O343" i="12" s="1"/>
  <c r="L341" i="12"/>
  <c r="M342" i="12" s="1"/>
  <c r="L342" i="12" s="1"/>
  <c r="M343" i="12" s="1"/>
  <c r="AF362" i="12"/>
  <c r="AG363" i="12" s="1"/>
  <c r="AK363" i="12"/>
  <c r="AJ363" i="12" s="1"/>
  <c r="AI364" i="12" s="1"/>
  <c r="BY351" i="12"/>
  <c r="BX351" i="12" s="1"/>
  <c r="BW352" i="12" s="1"/>
  <c r="BT350" i="12"/>
  <c r="BU351" i="12" s="1"/>
  <c r="AU365" i="12"/>
  <c r="AT365" i="12" s="1"/>
  <c r="AS366" i="12" s="1"/>
  <c r="AP364" i="12"/>
  <c r="AQ365" i="12" s="1"/>
  <c r="AA339" i="12"/>
  <c r="V339" i="12" s="1"/>
  <c r="W340" i="12" s="1"/>
  <c r="F350" i="12"/>
  <c r="E351" i="12" s="1"/>
  <c r="DM366" i="12" l="1"/>
  <c r="DH366" i="12" s="1"/>
  <c r="DI367" i="12" s="1"/>
  <c r="DV365" i="12"/>
  <c r="DU366" i="12" s="1"/>
  <c r="DB330" i="12"/>
  <c r="DA331" i="12" s="1"/>
  <c r="CS334" i="12"/>
  <c r="CR334" i="12" s="1"/>
  <c r="CQ335" i="12" s="1"/>
  <c r="CN333" i="12"/>
  <c r="CO334" i="12" s="1"/>
  <c r="CI342" i="12"/>
  <c r="CH342" i="12" s="1"/>
  <c r="CG343" i="12" s="1"/>
  <c r="CD341" i="12"/>
  <c r="CE342" i="12" s="1"/>
  <c r="BD353" i="12"/>
  <c r="BC354" i="12" s="1"/>
  <c r="Q343" i="12"/>
  <c r="P343" i="12" s="1"/>
  <c r="O344" i="12" s="1"/>
  <c r="AK364" i="12"/>
  <c r="AJ364" i="12" s="1"/>
  <c r="AI365" i="12" s="1"/>
  <c r="AF363" i="12"/>
  <c r="AG364" i="12" s="1"/>
  <c r="BT351" i="12"/>
  <c r="BU352" i="12" s="1"/>
  <c r="BY352" i="12"/>
  <c r="BX352" i="12" s="1"/>
  <c r="BW353" i="12" s="1"/>
  <c r="AP365" i="12"/>
  <c r="AQ366" i="12" s="1"/>
  <c r="AU366" i="12"/>
  <c r="AT366" i="12" s="1"/>
  <c r="AS367" i="12" s="1"/>
  <c r="Z339" i="12"/>
  <c r="Y340" i="12" s="1"/>
  <c r="G351" i="12"/>
  <c r="B351" i="12" s="1"/>
  <c r="C352" i="12" s="1"/>
  <c r="DL366" i="12" l="1"/>
  <c r="DK367" i="12" s="1"/>
  <c r="DW366" i="12"/>
  <c r="DR366" i="12" s="1"/>
  <c r="DS367" i="12" s="1"/>
  <c r="DC331" i="12"/>
  <c r="CX331" i="12" s="1"/>
  <c r="CY332" i="12" s="1"/>
  <c r="CS335" i="12"/>
  <c r="CR335" i="12" s="1"/>
  <c r="CQ336" i="12" s="1"/>
  <c r="CN334" i="12"/>
  <c r="CO335" i="12" s="1"/>
  <c r="CD342" i="12"/>
  <c r="CE343" i="12" s="1"/>
  <c r="CI343" i="12"/>
  <c r="CH343" i="12" s="1"/>
  <c r="CG344" i="12" s="1"/>
  <c r="BE354" i="12"/>
  <c r="AZ354" i="12" s="1"/>
  <c r="BA355" i="12" s="1"/>
  <c r="L343" i="12"/>
  <c r="M344" i="12" s="1"/>
  <c r="Q344" i="12"/>
  <c r="P344" i="12" s="1"/>
  <c r="O345" i="12" s="1"/>
  <c r="AF364" i="12"/>
  <c r="AG365" i="12" s="1"/>
  <c r="AK365" i="12"/>
  <c r="AJ365" i="12" s="1"/>
  <c r="AI366" i="12" s="1"/>
  <c r="BY353" i="12"/>
  <c r="BX353" i="12" s="1"/>
  <c r="BW354" i="12" s="1"/>
  <c r="BT352" i="12"/>
  <c r="BU353" i="12" s="1"/>
  <c r="AU367" i="12"/>
  <c r="AT367" i="12" s="1"/>
  <c r="AS368" i="12" s="1"/>
  <c r="AP366" i="12"/>
  <c r="AQ367" i="12" s="1"/>
  <c r="AA340" i="12"/>
  <c r="V340" i="12" s="1"/>
  <c r="W341" i="12" s="1"/>
  <c r="F351" i="12"/>
  <c r="E352" i="12" s="1"/>
  <c r="DM367" i="12" l="1"/>
  <c r="DH367" i="12" s="1"/>
  <c r="DI368" i="12" s="1"/>
  <c r="DL367" i="12"/>
  <c r="DK368" i="12" s="1"/>
  <c r="DV366" i="12"/>
  <c r="DU367" i="12" s="1"/>
  <c r="DB331" i="12"/>
  <c r="DA332" i="12" s="1"/>
  <c r="CN335" i="12"/>
  <c r="CO336" i="12" s="1"/>
  <c r="CS336" i="12"/>
  <c r="CR336" i="12" s="1"/>
  <c r="CQ337" i="12" s="1"/>
  <c r="CI344" i="12"/>
  <c r="CH344" i="12" s="1"/>
  <c r="CG345" i="12" s="1"/>
  <c r="CD343" i="12"/>
  <c r="CE344" i="12" s="1"/>
  <c r="BD354" i="12"/>
  <c r="BC355" i="12" s="1"/>
  <c r="L344" i="12"/>
  <c r="M345" i="12" s="1"/>
  <c r="Q345" i="12"/>
  <c r="P345" i="12" s="1"/>
  <c r="O346" i="12" s="1"/>
  <c r="AF365" i="12"/>
  <c r="AG366" i="12" s="1"/>
  <c r="AK366" i="12"/>
  <c r="AJ366" i="12" s="1"/>
  <c r="AI367" i="12" s="1"/>
  <c r="BT353" i="12"/>
  <c r="BU354" i="12" s="1"/>
  <c r="BY354" i="12"/>
  <c r="BX354" i="12" s="1"/>
  <c r="BW355" i="12" s="1"/>
  <c r="AP367" i="12"/>
  <c r="AQ368" i="12" s="1"/>
  <c r="AU368" i="12"/>
  <c r="AT368" i="12" s="1"/>
  <c r="AS369" i="12" s="1"/>
  <c r="Z340" i="12"/>
  <c r="Y341" i="12" s="1"/>
  <c r="G352" i="12"/>
  <c r="B352" i="12" s="1"/>
  <c r="C353" i="12" s="1"/>
  <c r="DM368" i="12" l="1"/>
  <c r="DL368" i="12"/>
  <c r="DK369" i="12" s="1"/>
  <c r="DH368" i="12"/>
  <c r="DI369" i="12" s="1"/>
  <c r="DW367" i="12"/>
  <c r="DR367" i="12" s="1"/>
  <c r="DS368" i="12" s="1"/>
  <c r="DC332" i="12"/>
  <c r="CX332" i="12" s="1"/>
  <c r="CY333" i="12" s="1"/>
  <c r="CS337" i="12"/>
  <c r="CR337" i="12" s="1"/>
  <c r="CQ338" i="12" s="1"/>
  <c r="CN336" i="12"/>
  <c r="CO337" i="12" s="1"/>
  <c r="CD344" i="12"/>
  <c r="CE345" i="12" s="1"/>
  <c r="CI345" i="12"/>
  <c r="CH345" i="12" s="1"/>
  <c r="CG346" i="12" s="1"/>
  <c r="BE355" i="12"/>
  <c r="AZ355" i="12" s="1"/>
  <c r="BA356" i="12" s="1"/>
  <c r="Q346" i="12"/>
  <c r="P346" i="12" s="1"/>
  <c r="O347" i="12" s="1"/>
  <c r="L345" i="12"/>
  <c r="M346" i="12" s="1"/>
  <c r="AF366" i="12"/>
  <c r="AG367" i="12" s="1"/>
  <c r="AK367" i="12"/>
  <c r="BT354" i="12"/>
  <c r="BU355" i="12" s="1"/>
  <c r="BY355" i="12"/>
  <c r="BX355" i="12" s="1"/>
  <c r="BW356" i="12" s="1"/>
  <c r="AU369" i="12"/>
  <c r="AT369" i="12" s="1"/>
  <c r="AS370" i="12" s="1"/>
  <c r="AP368" i="12"/>
  <c r="AQ369" i="12" s="1"/>
  <c r="AA341" i="12"/>
  <c r="V341" i="12" s="1"/>
  <c r="W342" i="12" s="1"/>
  <c r="F352" i="12"/>
  <c r="E353" i="12" s="1"/>
  <c r="DM369" i="12" l="1"/>
  <c r="DH369" i="12" s="1"/>
  <c r="DI370" i="12" s="1"/>
  <c r="L346" i="12"/>
  <c r="M347" i="12" s="1"/>
  <c r="DV367" i="12"/>
  <c r="DU368" i="12" s="1"/>
  <c r="DB332" i="12"/>
  <c r="DA333" i="12" s="1"/>
  <c r="DC333" i="12" s="1"/>
  <c r="DB333" i="12" s="1"/>
  <c r="DA334" i="12" s="1"/>
  <c r="CN337" i="12"/>
  <c r="CO338" i="12" s="1"/>
  <c r="CS338" i="12"/>
  <c r="CI346" i="12"/>
  <c r="CH346" i="12" s="1"/>
  <c r="CG347" i="12" s="1"/>
  <c r="CD345" i="12"/>
  <c r="CE346" i="12" s="1"/>
  <c r="BD355" i="12"/>
  <c r="BC356" i="12" s="1"/>
  <c r="Q347" i="12"/>
  <c r="P347" i="12" s="1"/>
  <c r="O348" i="12" s="1"/>
  <c r="AF367" i="12"/>
  <c r="AG368" i="12" s="1"/>
  <c r="AJ367" i="12"/>
  <c r="AI368" i="12" s="1"/>
  <c r="BT355" i="12"/>
  <c r="BU356" i="12" s="1"/>
  <c r="BY356" i="12"/>
  <c r="BX356" i="12" s="1"/>
  <c r="BW357" i="12" s="1"/>
  <c r="AP369" i="12"/>
  <c r="AQ370" i="12" s="1"/>
  <c r="AU370" i="12"/>
  <c r="AT370" i="12" s="1"/>
  <c r="AS371" i="12" s="1"/>
  <c r="Z341" i="12"/>
  <c r="Y342" i="12" s="1"/>
  <c r="G353" i="12"/>
  <c r="B353" i="12" s="1"/>
  <c r="C354" i="12" s="1"/>
  <c r="DL369" i="12" l="1"/>
  <c r="DK370" i="12" s="1"/>
  <c r="DW368" i="12"/>
  <c r="DR368" i="12" s="1"/>
  <c r="DS369" i="12" s="1"/>
  <c r="CX333" i="12"/>
  <c r="CY334" i="12" s="1"/>
  <c r="DC334" i="12"/>
  <c r="DB334" i="12" s="1"/>
  <c r="DA335" i="12" s="1"/>
  <c r="CN338" i="12"/>
  <c r="CO339" i="12" s="1"/>
  <c r="CR338" i="12"/>
  <c r="CQ339" i="12" s="1"/>
  <c r="CD346" i="12"/>
  <c r="CE347" i="12" s="1"/>
  <c r="CI347" i="12"/>
  <c r="CH347" i="12" s="1"/>
  <c r="CG348" i="12" s="1"/>
  <c r="BE356" i="12"/>
  <c r="AZ356" i="12" s="1"/>
  <c r="BA357" i="12" s="1"/>
  <c r="Q348" i="12"/>
  <c r="P348" i="12" s="1"/>
  <c r="O349" i="12" s="1"/>
  <c r="L347" i="12"/>
  <c r="M348" i="12" s="1"/>
  <c r="AK368" i="12"/>
  <c r="AF368" i="12" s="1"/>
  <c r="AG369" i="12" s="1"/>
  <c r="BY357" i="12"/>
  <c r="BX357" i="12" s="1"/>
  <c r="BW358" i="12" s="1"/>
  <c r="BT356" i="12"/>
  <c r="BU357" i="12" s="1"/>
  <c r="AU371" i="12"/>
  <c r="AT371" i="12" s="1"/>
  <c r="AS372" i="12" s="1"/>
  <c r="AP370" i="12"/>
  <c r="AQ371" i="12" s="1"/>
  <c r="AA342" i="12"/>
  <c r="V342" i="12" s="1"/>
  <c r="W343" i="12" s="1"/>
  <c r="F353" i="12"/>
  <c r="E354" i="12" s="1"/>
  <c r="DM370" i="12" l="1"/>
  <c r="DH370" i="12" s="1"/>
  <c r="DI371" i="12" s="1"/>
  <c r="DL370" i="12"/>
  <c r="DK371" i="12" s="1"/>
  <c r="DV368" i="12"/>
  <c r="DU369" i="12" s="1"/>
  <c r="L348" i="12"/>
  <c r="M349" i="12" s="1"/>
  <c r="CX334" i="12"/>
  <c r="CY335" i="12" s="1"/>
  <c r="DC335" i="12"/>
  <c r="DB335" i="12" s="1"/>
  <c r="DA336" i="12" s="1"/>
  <c r="CS339" i="12"/>
  <c r="CN339" i="12" s="1"/>
  <c r="CO340" i="12" s="1"/>
  <c r="CI348" i="12"/>
  <c r="CH348" i="12" s="1"/>
  <c r="CG349" i="12" s="1"/>
  <c r="CD347" i="12"/>
  <c r="CE348" i="12" s="1"/>
  <c r="BD356" i="12"/>
  <c r="BC357" i="12" s="1"/>
  <c r="Q349" i="12"/>
  <c r="P349" i="12" s="1"/>
  <c r="O350" i="12" s="1"/>
  <c r="AJ368" i="12"/>
  <c r="AI369" i="12" s="1"/>
  <c r="BT357" i="12"/>
  <c r="BU358" i="12" s="1"/>
  <c r="BY358" i="12"/>
  <c r="BX358" i="12" s="1"/>
  <c r="BW359" i="12" s="1"/>
  <c r="AP371" i="12"/>
  <c r="AQ372" i="12" s="1"/>
  <c r="AU372" i="12"/>
  <c r="AT372" i="12" s="1"/>
  <c r="AS373" i="12" s="1"/>
  <c r="Z342" i="12"/>
  <c r="Y343" i="12" s="1"/>
  <c r="G354" i="12"/>
  <c r="B354" i="12" s="1"/>
  <c r="C355" i="12" s="1"/>
  <c r="DM371" i="12" l="1"/>
  <c r="DL371" i="12" s="1"/>
  <c r="DK372" i="12" s="1"/>
  <c r="DW369" i="12"/>
  <c r="DR369" i="12" s="1"/>
  <c r="DS370" i="12" s="1"/>
  <c r="DC336" i="12"/>
  <c r="DB336" i="12" s="1"/>
  <c r="DA337" i="12" s="1"/>
  <c r="CX335" i="12"/>
  <c r="CY336" i="12" s="1"/>
  <c r="CR339" i="12"/>
  <c r="CQ340" i="12" s="1"/>
  <c r="CD348" i="12"/>
  <c r="CE349" i="12" s="1"/>
  <c r="CI349" i="12"/>
  <c r="BE357" i="12"/>
  <c r="AZ357" i="12" s="1"/>
  <c r="BA358" i="12" s="1"/>
  <c r="Q350" i="12"/>
  <c r="P350" i="12" s="1"/>
  <c r="O351" i="12" s="1"/>
  <c r="L349" i="12"/>
  <c r="M350" i="12" s="1"/>
  <c r="AK369" i="12"/>
  <c r="AF369" i="12" s="1"/>
  <c r="AG370" i="12" s="1"/>
  <c r="BY359" i="12"/>
  <c r="BX359" i="12" s="1"/>
  <c r="BW360" i="12" s="1"/>
  <c r="BT358" i="12"/>
  <c r="BU359" i="12" s="1"/>
  <c r="AU373" i="12"/>
  <c r="AT373" i="12" s="1"/>
  <c r="AS374" i="12" s="1"/>
  <c r="AP372" i="12"/>
  <c r="AQ373" i="12" s="1"/>
  <c r="AA343" i="12"/>
  <c r="V343" i="12" s="1"/>
  <c r="W344" i="12" s="1"/>
  <c r="F354" i="12"/>
  <c r="E355" i="12" s="1"/>
  <c r="DM372" i="12" l="1"/>
  <c r="DL372" i="12" s="1"/>
  <c r="DK373" i="12" s="1"/>
  <c r="DH371" i="12"/>
  <c r="DI372" i="12" s="1"/>
  <c r="DH372" i="12" s="1"/>
  <c r="DI373" i="12" s="1"/>
  <c r="DV369" i="12"/>
  <c r="DU370" i="12" s="1"/>
  <c r="CX336" i="12"/>
  <c r="CY337" i="12" s="1"/>
  <c r="DC337" i="12"/>
  <c r="DB337" i="12" s="1"/>
  <c r="DA338" i="12" s="1"/>
  <c r="L350" i="12"/>
  <c r="M351" i="12" s="1"/>
  <c r="CS340" i="12"/>
  <c r="CN340" i="12" s="1"/>
  <c r="CO341" i="12" s="1"/>
  <c r="CD349" i="12"/>
  <c r="CE350" i="12" s="1"/>
  <c r="CH349" i="12"/>
  <c r="CG350" i="12" s="1"/>
  <c r="BD357" i="12"/>
  <c r="BC358" i="12" s="1"/>
  <c r="Q351" i="12"/>
  <c r="P351" i="12" s="1"/>
  <c r="O352" i="12" s="1"/>
  <c r="AJ369" i="12"/>
  <c r="AI370" i="12" s="1"/>
  <c r="BT359" i="12"/>
  <c r="BU360" i="12" s="1"/>
  <c r="BY360" i="12"/>
  <c r="BX360" i="12" s="1"/>
  <c r="BW361" i="12" s="1"/>
  <c r="AP373" i="12"/>
  <c r="AQ374" i="12" s="1"/>
  <c r="AU374" i="12"/>
  <c r="AT374" i="12" s="1"/>
  <c r="AS375" i="12" s="1"/>
  <c r="Z343" i="12"/>
  <c r="Y344" i="12" s="1"/>
  <c r="G355" i="12"/>
  <c r="B355" i="12" s="1"/>
  <c r="C356" i="12" s="1"/>
  <c r="DM373" i="12" l="1"/>
  <c r="DL373" i="12" s="1"/>
  <c r="DK374" i="12" s="1"/>
  <c r="DH373" i="12"/>
  <c r="DI374" i="12" s="1"/>
  <c r="DW370" i="12"/>
  <c r="DR370" i="12" s="1"/>
  <c r="DS371" i="12" s="1"/>
  <c r="CX337" i="12"/>
  <c r="CY338" i="12" s="1"/>
  <c r="DC338" i="12"/>
  <c r="DB338" i="12" s="1"/>
  <c r="DA339" i="12" s="1"/>
  <c r="CR340" i="12"/>
  <c r="CQ341" i="12" s="1"/>
  <c r="CI350" i="12"/>
  <c r="CD350" i="12" s="1"/>
  <c r="CE351" i="12" s="1"/>
  <c r="BE358" i="12"/>
  <c r="AZ358" i="12" s="1"/>
  <c r="BA359" i="12" s="1"/>
  <c r="BD358" i="12"/>
  <c r="BC359" i="12" s="1"/>
  <c r="L351" i="12"/>
  <c r="M352" i="12" s="1"/>
  <c r="Q352" i="12"/>
  <c r="P352" i="12" s="1"/>
  <c r="O353" i="12" s="1"/>
  <c r="AK370" i="12"/>
  <c r="AF370" i="12" s="1"/>
  <c r="AG371" i="12" s="1"/>
  <c r="BT360" i="12"/>
  <c r="BU361" i="12" s="1"/>
  <c r="BY361" i="12"/>
  <c r="BX361" i="12" s="1"/>
  <c r="BW362" i="12" s="1"/>
  <c r="AU375" i="12"/>
  <c r="AT375" i="12" s="1"/>
  <c r="AS376" i="12" s="1"/>
  <c r="AP374" i="12"/>
  <c r="AQ375" i="12" s="1"/>
  <c r="AA344" i="12"/>
  <c r="V344" i="12" s="1"/>
  <c r="W345" i="12" s="1"/>
  <c r="F355" i="12"/>
  <c r="E356" i="12" s="1"/>
  <c r="DM374" i="12" l="1"/>
  <c r="DL374" i="12" s="1"/>
  <c r="DK375" i="12" s="1"/>
  <c r="DH374" i="12"/>
  <c r="DI375" i="12" s="1"/>
  <c r="DV370" i="12"/>
  <c r="DU371" i="12" s="1"/>
  <c r="DC339" i="12"/>
  <c r="DB339" i="12" s="1"/>
  <c r="DA340" i="12" s="1"/>
  <c r="CX338" i="12"/>
  <c r="CY339" i="12" s="1"/>
  <c r="CS341" i="12"/>
  <c r="CN341" i="12" s="1"/>
  <c r="CO342" i="12" s="1"/>
  <c r="CH350" i="12"/>
  <c r="CG351" i="12" s="1"/>
  <c r="BE359" i="12"/>
  <c r="BD359" i="12" s="1"/>
  <c r="BC360" i="12" s="1"/>
  <c r="Q353" i="12"/>
  <c r="P353" i="12" s="1"/>
  <c r="O354" i="12" s="1"/>
  <c r="L352" i="12"/>
  <c r="M353" i="12" s="1"/>
  <c r="AJ370" i="12"/>
  <c r="AI371" i="12" s="1"/>
  <c r="BT361" i="12"/>
  <c r="BU362" i="12" s="1"/>
  <c r="BY362" i="12"/>
  <c r="BX362" i="12" s="1"/>
  <c r="BW363" i="12" s="1"/>
  <c r="AP375" i="12"/>
  <c r="AQ376" i="12" s="1"/>
  <c r="AU376" i="12"/>
  <c r="AT376" i="12" s="1"/>
  <c r="AS377" i="12" s="1"/>
  <c r="Z344" i="12"/>
  <c r="Y345" i="12" s="1"/>
  <c r="G356" i="12"/>
  <c r="B356" i="12" s="1"/>
  <c r="C357" i="12" s="1"/>
  <c r="DM375" i="12" l="1"/>
  <c r="DL375" i="12" s="1"/>
  <c r="DK376" i="12" s="1"/>
  <c r="DH375" i="12"/>
  <c r="DI376" i="12" s="1"/>
  <c r="DW371" i="12"/>
  <c r="DR371" i="12" s="1"/>
  <c r="DS372" i="12" s="1"/>
  <c r="CX339" i="12"/>
  <c r="CY340" i="12" s="1"/>
  <c r="DC340" i="12"/>
  <c r="DB340" i="12" s="1"/>
  <c r="DA341" i="12" s="1"/>
  <c r="CR341" i="12"/>
  <c r="CQ342" i="12" s="1"/>
  <c r="CI351" i="12"/>
  <c r="CD351" i="12" s="1"/>
  <c r="CE352" i="12" s="1"/>
  <c r="BE360" i="12"/>
  <c r="BD360" i="12" s="1"/>
  <c r="BC361" i="12" s="1"/>
  <c r="AZ359" i="12"/>
  <c r="BA360" i="12" s="1"/>
  <c r="AZ360" i="12" s="1"/>
  <c r="BA361" i="12" s="1"/>
  <c r="L353" i="12"/>
  <c r="M354" i="12" s="1"/>
  <c r="Q354" i="12"/>
  <c r="P354" i="12" s="1"/>
  <c r="O355" i="12" s="1"/>
  <c r="AK371" i="12"/>
  <c r="AF371" i="12" s="1"/>
  <c r="AG372" i="12" s="1"/>
  <c r="BY363" i="12"/>
  <c r="BX363" i="12" s="1"/>
  <c r="BW364" i="12" s="1"/>
  <c r="BT362" i="12"/>
  <c r="BU363" i="12" s="1"/>
  <c r="AU377" i="12"/>
  <c r="AT377" i="12" s="1"/>
  <c r="AS378" i="12" s="1"/>
  <c r="AP376" i="12"/>
  <c r="AQ377" i="12" s="1"/>
  <c r="AA345" i="12"/>
  <c r="V345" i="12" s="1"/>
  <c r="W346" i="12" s="1"/>
  <c r="F356" i="12"/>
  <c r="E357" i="12" s="1"/>
  <c r="DM376" i="12" l="1"/>
  <c r="DL376" i="12" s="1"/>
  <c r="DK377" i="12" s="1"/>
  <c r="DH376" i="12"/>
  <c r="DI377" i="12" s="1"/>
  <c r="DV371" i="12"/>
  <c r="DU372" i="12" s="1"/>
  <c r="CX340" i="12"/>
  <c r="CY341" i="12" s="1"/>
  <c r="DC341" i="12"/>
  <c r="DB341" i="12" s="1"/>
  <c r="DA342" i="12" s="1"/>
  <c r="CS342" i="12"/>
  <c r="CN342" i="12" s="1"/>
  <c r="CO343" i="12" s="1"/>
  <c r="CH351" i="12"/>
  <c r="CG352" i="12" s="1"/>
  <c r="BE361" i="12"/>
  <c r="AZ361" i="12" s="1"/>
  <c r="BA362" i="12" s="1"/>
  <c r="Q355" i="12"/>
  <c r="P355" i="12" s="1"/>
  <c r="O356" i="12" s="1"/>
  <c r="L354" i="12"/>
  <c r="M355" i="12" s="1"/>
  <c r="AP377" i="12"/>
  <c r="AQ378" i="12" s="1"/>
  <c r="AJ371" i="12"/>
  <c r="AI372" i="12" s="1"/>
  <c r="BT363" i="12"/>
  <c r="BU364" i="12" s="1"/>
  <c r="BY364" i="12"/>
  <c r="BX364" i="12" s="1"/>
  <c r="BW365" i="12" s="1"/>
  <c r="AU378" i="12"/>
  <c r="AT378" i="12" s="1"/>
  <c r="AS379" i="12" s="1"/>
  <c r="Z345" i="12"/>
  <c r="Y346" i="12" s="1"/>
  <c r="G357" i="12"/>
  <c r="B357" i="12" s="1"/>
  <c r="C358" i="12" s="1"/>
  <c r="DM377" i="12" l="1"/>
  <c r="DL377" i="12" s="1"/>
  <c r="DK378" i="12" s="1"/>
  <c r="DH377" i="12"/>
  <c r="DI378" i="12" s="1"/>
  <c r="DW372" i="12"/>
  <c r="DR372" i="12" s="1"/>
  <c r="DS373" i="12" s="1"/>
  <c r="CX341" i="12"/>
  <c r="CY342" i="12" s="1"/>
  <c r="DC342" i="12"/>
  <c r="DB342" i="12" s="1"/>
  <c r="DA343" i="12" s="1"/>
  <c r="CR342" i="12"/>
  <c r="CQ343" i="12" s="1"/>
  <c r="CI352" i="12"/>
  <c r="CD352" i="12" s="1"/>
  <c r="CE353" i="12" s="1"/>
  <c r="BD361" i="12"/>
  <c r="BC362" i="12" s="1"/>
  <c r="L355" i="12"/>
  <c r="M356" i="12" s="1"/>
  <c r="Q356" i="12"/>
  <c r="P356" i="12" s="1"/>
  <c r="O357" i="12" s="1"/>
  <c r="AK372" i="12"/>
  <c r="AF372" i="12" s="1"/>
  <c r="AG373" i="12" s="1"/>
  <c r="BY365" i="12"/>
  <c r="BX365" i="12" s="1"/>
  <c r="BW366" i="12" s="1"/>
  <c r="BT364" i="12"/>
  <c r="BU365" i="12" s="1"/>
  <c r="AU379" i="12"/>
  <c r="AT379" i="12" s="1"/>
  <c r="AS380" i="12" s="1"/>
  <c r="AP378" i="12"/>
  <c r="AQ379" i="12" s="1"/>
  <c r="AA346" i="12"/>
  <c r="V346" i="12" s="1"/>
  <c r="W347" i="12" s="1"/>
  <c r="F357" i="12"/>
  <c r="E358" i="12" s="1"/>
  <c r="G358" i="12" s="1"/>
  <c r="F358" i="12" s="1"/>
  <c r="E359" i="12" s="1"/>
  <c r="G359" i="12" s="1"/>
  <c r="F359" i="12" s="1"/>
  <c r="E360" i="12" s="1"/>
  <c r="G360" i="12" s="1"/>
  <c r="F360" i="12" s="1"/>
  <c r="E361" i="12" s="1"/>
  <c r="G361" i="12" s="1"/>
  <c r="F361" i="12" s="1"/>
  <c r="E362" i="12" s="1"/>
  <c r="G362" i="12" s="1"/>
  <c r="F362" i="12" s="1"/>
  <c r="E363" i="12" s="1"/>
  <c r="G363" i="12" s="1"/>
  <c r="F363" i="12" s="1"/>
  <c r="E364" i="12" s="1"/>
  <c r="G364" i="12" s="1"/>
  <c r="F364" i="12" s="1"/>
  <c r="E365" i="12" s="1"/>
  <c r="G365" i="12" s="1"/>
  <c r="F365" i="12" s="1"/>
  <c r="E366" i="12" s="1"/>
  <c r="G366" i="12" s="1"/>
  <c r="F366" i="12" s="1"/>
  <c r="E367" i="12" s="1"/>
  <c r="G367" i="12" s="1"/>
  <c r="F367" i="12" s="1"/>
  <c r="E368" i="12" s="1"/>
  <c r="G368" i="12" s="1"/>
  <c r="F368" i="12" s="1"/>
  <c r="E369" i="12" s="1"/>
  <c r="G369" i="12" s="1"/>
  <c r="F369" i="12" s="1"/>
  <c r="E370" i="12" s="1"/>
  <c r="DM378" i="12" l="1"/>
  <c r="DL378" i="12" s="1"/>
  <c r="DK379" i="12" s="1"/>
  <c r="DV372" i="12"/>
  <c r="DU373" i="12" s="1"/>
  <c r="DW373" i="12" s="1"/>
  <c r="DC343" i="12"/>
  <c r="DB343" i="12" s="1"/>
  <c r="DA344" i="12" s="1"/>
  <c r="CX342" i="12"/>
  <c r="CY343" i="12" s="1"/>
  <c r="CS343" i="12"/>
  <c r="CN343" i="12" s="1"/>
  <c r="CO344" i="12" s="1"/>
  <c r="CH352" i="12"/>
  <c r="CG353" i="12" s="1"/>
  <c r="CI353" i="12" s="1"/>
  <c r="BE362" i="12"/>
  <c r="AZ362" i="12" s="1"/>
  <c r="BA363" i="12" s="1"/>
  <c r="Q357" i="12"/>
  <c r="P357" i="12" s="1"/>
  <c r="O358" i="12" s="1"/>
  <c r="L356" i="12"/>
  <c r="M357" i="12" s="1"/>
  <c r="L357" i="12" s="1"/>
  <c r="M358" i="12" s="1"/>
  <c r="AJ372" i="12"/>
  <c r="AI373" i="12" s="1"/>
  <c r="BT365" i="12"/>
  <c r="BU366" i="12" s="1"/>
  <c r="BY366" i="12"/>
  <c r="BX366" i="12" s="1"/>
  <c r="BW367" i="12" s="1"/>
  <c r="AP379" i="12"/>
  <c r="AQ380" i="12" s="1"/>
  <c r="AU380" i="12"/>
  <c r="AT380" i="12" s="1"/>
  <c r="AS381" i="12" s="1"/>
  <c r="Z346" i="12"/>
  <c r="Y347" i="12" s="1"/>
  <c r="B358" i="12"/>
  <c r="C359" i="12" s="1"/>
  <c r="B359" i="12" s="1"/>
  <c r="C360" i="12" s="1"/>
  <c r="B360" i="12" s="1"/>
  <c r="C361" i="12" s="1"/>
  <c r="B361" i="12" s="1"/>
  <c r="C362" i="12" s="1"/>
  <c r="B362" i="12" s="1"/>
  <c r="C363" i="12" s="1"/>
  <c r="B363" i="12" s="1"/>
  <c r="C364" i="12" s="1"/>
  <c r="B364" i="12" s="1"/>
  <c r="C365" i="12" s="1"/>
  <c r="B365" i="12" s="1"/>
  <c r="C366" i="12" s="1"/>
  <c r="B366" i="12" s="1"/>
  <c r="C367" i="12" s="1"/>
  <c r="B367" i="12" s="1"/>
  <c r="C368" i="12" s="1"/>
  <c r="B368" i="12" s="1"/>
  <c r="C369" i="12" s="1"/>
  <c r="B369" i="12" s="1"/>
  <c r="C370" i="12" s="1"/>
  <c r="B370" i="12" s="1"/>
  <c r="C371" i="12" s="1"/>
  <c r="G370" i="12"/>
  <c r="F370" i="12" s="1"/>
  <c r="E371" i="12" s="1"/>
  <c r="G371" i="12" s="1"/>
  <c r="F371" i="12" s="1"/>
  <c r="E372" i="12" s="1"/>
  <c r="G372" i="12" s="1"/>
  <c r="F372" i="12" s="1"/>
  <c r="E373" i="12" s="1"/>
  <c r="G373" i="12" s="1"/>
  <c r="F373" i="12" s="1"/>
  <c r="E374" i="12" s="1"/>
  <c r="DM379" i="12" l="1"/>
  <c r="DL379" i="12" s="1"/>
  <c r="DK380" i="12" s="1"/>
  <c r="DH378" i="12"/>
  <c r="DI379" i="12" s="1"/>
  <c r="DH379" i="12" s="1"/>
  <c r="DI380" i="12" s="1"/>
  <c r="DV373" i="12"/>
  <c r="DU374" i="12" s="1"/>
  <c r="DW374" i="12" s="1"/>
  <c r="DR373" i="12"/>
  <c r="DS374" i="12" s="1"/>
  <c r="CX343" i="12"/>
  <c r="CY344" i="12" s="1"/>
  <c r="DC344" i="12"/>
  <c r="DB344" i="12" s="1"/>
  <c r="DA345" i="12" s="1"/>
  <c r="CR343" i="12"/>
  <c r="CQ344" i="12" s="1"/>
  <c r="CS344" i="12" s="1"/>
  <c r="CR344" i="12" s="1"/>
  <c r="CQ345" i="12" s="1"/>
  <c r="CH353" i="12"/>
  <c r="CG354" i="12" s="1"/>
  <c r="CI354" i="12" s="1"/>
  <c r="CH354" i="12" s="1"/>
  <c r="CG355" i="12" s="1"/>
  <c r="CD353" i="12"/>
  <c r="CE354" i="12" s="1"/>
  <c r="BD362" i="12"/>
  <c r="BC363" i="12" s="1"/>
  <c r="Q358" i="12"/>
  <c r="P358" i="12" s="1"/>
  <c r="O359" i="12" s="1"/>
  <c r="AK373" i="12"/>
  <c r="AF373" i="12" s="1"/>
  <c r="AG374" i="12" s="1"/>
  <c r="BY367" i="12"/>
  <c r="BX367" i="12" s="1"/>
  <c r="BW368" i="12" s="1"/>
  <c r="BT366" i="12"/>
  <c r="BU367" i="12" s="1"/>
  <c r="AU381" i="12"/>
  <c r="AT381" i="12" s="1"/>
  <c r="AS382" i="12" s="1"/>
  <c r="AP380" i="12"/>
  <c r="AQ381" i="12" s="1"/>
  <c r="AA347" i="12"/>
  <c r="V347" i="12" s="1"/>
  <c r="W348" i="12" s="1"/>
  <c r="G374" i="12"/>
  <c r="F374" i="12" s="1"/>
  <c r="E375" i="12" s="1"/>
  <c r="B371" i="12"/>
  <c r="C372" i="12" s="1"/>
  <c r="B372" i="12" s="1"/>
  <c r="C373" i="12" s="1"/>
  <c r="B373" i="12" s="1"/>
  <c r="C374" i="12" s="1"/>
  <c r="DM380" i="12" l="1"/>
  <c r="DL380" i="12" s="1"/>
  <c r="DK381" i="12" s="1"/>
  <c r="DH380" i="12"/>
  <c r="DI381" i="12" s="1"/>
  <c r="DV374" i="12"/>
  <c r="DU375" i="12" s="1"/>
  <c r="DW375" i="12" s="1"/>
  <c r="DR374" i="12"/>
  <c r="DS375" i="12" s="1"/>
  <c r="CX344" i="12"/>
  <c r="CY345" i="12" s="1"/>
  <c r="DC345" i="12"/>
  <c r="DB345" i="12" s="1"/>
  <c r="DA346" i="12" s="1"/>
  <c r="CS345" i="12"/>
  <c r="CR345" i="12" s="1"/>
  <c r="CQ346" i="12" s="1"/>
  <c r="CN344" i="12"/>
  <c r="CO345" i="12" s="1"/>
  <c r="CI355" i="12"/>
  <c r="CH355" i="12" s="1"/>
  <c r="CG356" i="12" s="1"/>
  <c r="CD354" i="12"/>
  <c r="CE355" i="12" s="1"/>
  <c r="BE363" i="12"/>
  <c r="AZ363" i="12" s="1"/>
  <c r="BA364" i="12" s="1"/>
  <c r="Q359" i="12"/>
  <c r="P359" i="12" s="1"/>
  <c r="O360" i="12" s="1"/>
  <c r="L358" i="12"/>
  <c r="M359" i="12" s="1"/>
  <c r="AJ373" i="12"/>
  <c r="AI374" i="12" s="1"/>
  <c r="BT367" i="12"/>
  <c r="BU368" i="12" s="1"/>
  <c r="BY368" i="12"/>
  <c r="BX368" i="12" s="1"/>
  <c r="BW369" i="12" s="1"/>
  <c r="AP381" i="12"/>
  <c r="AQ382" i="12" s="1"/>
  <c r="AU382" i="12"/>
  <c r="AT382" i="12" s="1"/>
  <c r="AS383" i="12" s="1"/>
  <c r="Z347" i="12"/>
  <c r="Y348" i="12" s="1"/>
  <c r="B374" i="12"/>
  <c r="C375" i="12" s="1"/>
  <c r="G375" i="12"/>
  <c r="F375" i="12" s="1"/>
  <c r="E376" i="12" s="1"/>
  <c r="DM381" i="12" l="1"/>
  <c r="DL381" i="12"/>
  <c r="DK382" i="12" s="1"/>
  <c r="DH381" i="12"/>
  <c r="DI382" i="12" s="1"/>
  <c r="DR375" i="12"/>
  <c r="DS376" i="12" s="1"/>
  <c r="DV375" i="12"/>
  <c r="DU376" i="12" s="1"/>
  <c r="DW376" i="12" s="1"/>
  <c r="CX345" i="12"/>
  <c r="CY346" i="12" s="1"/>
  <c r="DC346" i="12"/>
  <c r="DB346" i="12" s="1"/>
  <c r="DA347" i="12" s="1"/>
  <c r="L359" i="12"/>
  <c r="M360" i="12" s="1"/>
  <c r="CN345" i="12"/>
  <c r="CO346" i="12" s="1"/>
  <c r="CS346" i="12"/>
  <c r="CR346" i="12" s="1"/>
  <c r="CQ347" i="12" s="1"/>
  <c r="CD355" i="12"/>
  <c r="CE356" i="12" s="1"/>
  <c r="CI356" i="12"/>
  <c r="CH356" i="12" s="1"/>
  <c r="CG357" i="12" s="1"/>
  <c r="BD363" i="12"/>
  <c r="BC364" i="12" s="1"/>
  <c r="Q360" i="12"/>
  <c r="P360" i="12" s="1"/>
  <c r="O361" i="12" s="1"/>
  <c r="AK374" i="12"/>
  <c r="AF374" i="12" s="1"/>
  <c r="AG375" i="12" s="1"/>
  <c r="BT368" i="12"/>
  <c r="BU369" i="12" s="1"/>
  <c r="BY369" i="12"/>
  <c r="BX369" i="12" s="1"/>
  <c r="BW370" i="12" s="1"/>
  <c r="AP382" i="12"/>
  <c r="AQ383" i="12" s="1"/>
  <c r="AU383" i="12"/>
  <c r="AT383" i="12" s="1"/>
  <c r="AS384" i="12" s="1"/>
  <c r="AA348" i="12"/>
  <c r="V348" i="12" s="1"/>
  <c r="W349" i="12" s="1"/>
  <c r="G376" i="12"/>
  <c r="F376" i="12" s="1"/>
  <c r="E377" i="12" s="1"/>
  <c r="B375" i="12"/>
  <c r="C376" i="12" s="1"/>
  <c r="DM382" i="12" l="1"/>
  <c r="DH382" i="12" s="1"/>
  <c r="DI383" i="12" s="1"/>
  <c r="DR376" i="12"/>
  <c r="DS377" i="12" s="1"/>
  <c r="DV376" i="12"/>
  <c r="DU377" i="12" s="1"/>
  <c r="DC347" i="12"/>
  <c r="DB347" i="12" s="1"/>
  <c r="DA348" i="12" s="1"/>
  <c r="CX346" i="12"/>
  <c r="CY347" i="12" s="1"/>
  <c r="CS347" i="12"/>
  <c r="CR347" i="12" s="1"/>
  <c r="CQ348" i="12" s="1"/>
  <c r="CN346" i="12"/>
  <c r="CO347" i="12" s="1"/>
  <c r="CI357" i="12"/>
  <c r="CH357" i="12" s="1"/>
  <c r="CG358" i="12" s="1"/>
  <c r="CD356" i="12"/>
  <c r="CE357" i="12" s="1"/>
  <c r="BE364" i="12"/>
  <c r="AZ364" i="12" s="1"/>
  <c r="BA365" i="12" s="1"/>
  <c r="Q361" i="12"/>
  <c r="P361" i="12" s="1"/>
  <c r="O362" i="12" s="1"/>
  <c r="L360" i="12"/>
  <c r="M361" i="12" s="1"/>
  <c r="AJ374" i="12"/>
  <c r="AI375" i="12" s="1"/>
  <c r="BT369" i="12"/>
  <c r="BU370" i="12" s="1"/>
  <c r="BY370" i="12"/>
  <c r="BX370" i="12" s="1"/>
  <c r="BW371" i="12" s="1"/>
  <c r="AU384" i="12"/>
  <c r="AT384" i="12" s="1"/>
  <c r="AS385" i="12" s="1"/>
  <c r="AP383" i="12"/>
  <c r="AQ384" i="12" s="1"/>
  <c r="Z348" i="12"/>
  <c r="Y349" i="12" s="1"/>
  <c r="AA349" i="12" s="1"/>
  <c r="Z349" i="12" s="1"/>
  <c r="Y350" i="12" s="1"/>
  <c r="G377" i="12"/>
  <c r="F377" i="12" s="1"/>
  <c r="E378" i="12" s="1"/>
  <c r="B376" i="12"/>
  <c r="C377" i="12" s="1"/>
  <c r="DL382" i="12" l="1"/>
  <c r="DK383" i="12" s="1"/>
  <c r="DW377" i="12"/>
  <c r="DR377" i="12" s="1"/>
  <c r="DS378" i="12" s="1"/>
  <c r="L361" i="12"/>
  <c r="M362" i="12" s="1"/>
  <c r="CX347" i="12"/>
  <c r="CY348" i="12" s="1"/>
  <c r="DC348" i="12"/>
  <c r="DB348" i="12" s="1"/>
  <c r="DA349" i="12" s="1"/>
  <c r="CN347" i="12"/>
  <c r="CO348" i="12" s="1"/>
  <c r="CS348" i="12"/>
  <c r="CR348" i="12" s="1"/>
  <c r="CQ349" i="12" s="1"/>
  <c r="CD357" i="12"/>
  <c r="CE358" i="12" s="1"/>
  <c r="CI358" i="12"/>
  <c r="CH358" i="12" s="1"/>
  <c r="CG359" i="12" s="1"/>
  <c r="BD364" i="12"/>
  <c r="BC365" i="12" s="1"/>
  <c r="Q362" i="12"/>
  <c r="P362" i="12" s="1"/>
  <c r="O363" i="12" s="1"/>
  <c r="AK375" i="12"/>
  <c r="AF375" i="12" s="1"/>
  <c r="AG376" i="12" s="1"/>
  <c r="BT370" i="12"/>
  <c r="BU371" i="12" s="1"/>
  <c r="BY371" i="12"/>
  <c r="AP384" i="12"/>
  <c r="AQ385" i="12" s="1"/>
  <c r="AU385" i="12"/>
  <c r="AT385" i="12" s="1"/>
  <c r="AS386" i="12" s="1"/>
  <c r="AA350" i="12"/>
  <c r="Z350" i="12" s="1"/>
  <c r="Y351" i="12" s="1"/>
  <c r="V349" i="12"/>
  <c r="W350" i="12" s="1"/>
  <c r="G378" i="12"/>
  <c r="F378" i="12" s="1"/>
  <c r="E379" i="12" s="1"/>
  <c r="G379" i="12" s="1"/>
  <c r="F379" i="12" s="1"/>
  <c r="E380" i="12" s="1"/>
  <c r="G380" i="12" s="1"/>
  <c r="F380" i="12" s="1"/>
  <c r="E381" i="12" s="1"/>
  <c r="G381" i="12" s="1"/>
  <c r="F381" i="12" s="1"/>
  <c r="E382" i="12" s="1"/>
  <c r="B377" i="12"/>
  <c r="C378" i="12" s="1"/>
  <c r="DM383" i="12" l="1"/>
  <c r="DH383" i="12" s="1"/>
  <c r="DI384" i="12" s="1"/>
  <c r="DV377" i="12"/>
  <c r="DU378" i="12" s="1"/>
  <c r="DW378" i="12" s="1"/>
  <c r="CX348" i="12"/>
  <c r="CY349" i="12" s="1"/>
  <c r="DC349" i="12"/>
  <c r="DB349" i="12" s="1"/>
  <c r="DA350" i="12" s="1"/>
  <c r="CS349" i="12"/>
  <c r="CR349" i="12" s="1"/>
  <c r="CQ350" i="12" s="1"/>
  <c r="CN348" i="12"/>
  <c r="CO349" i="12" s="1"/>
  <c r="CI359" i="12"/>
  <c r="CH359" i="12" s="1"/>
  <c r="CG360" i="12" s="1"/>
  <c r="CD358" i="12"/>
  <c r="CE359" i="12" s="1"/>
  <c r="BE365" i="12"/>
  <c r="AZ365" i="12" s="1"/>
  <c r="BA366" i="12" s="1"/>
  <c r="Q363" i="12"/>
  <c r="P363" i="12" s="1"/>
  <c r="O364" i="12" s="1"/>
  <c r="L362" i="12"/>
  <c r="M363" i="12" s="1"/>
  <c r="AJ375" i="12"/>
  <c r="AI376" i="12" s="1"/>
  <c r="BT371" i="12"/>
  <c r="BU372" i="12" s="1"/>
  <c r="BX371" i="12"/>
  <c r="BW372" i="12" s="1"/>
  <c r="V350" i="12"/>
  <c r="W351" i="12" s="1"/>
  <c r="AU386" i="12"/>
  <c r="AT386" i="12" s="1"/>
  <c r="AS387" i="12" s="1"/>
  <c r="AP385" i="12"/>
  <c r="AQ386" i="12" s="1"/>
  <c r="AA351" i="12"/>
  <c r="Z351" i="12" s="1"/>
  <c r="Y352" i="12" s="1"/>
  <c r="G382" i="12"/>
  <c r="F382" i="12" s="1"/>
  <c r="E383" i="12" s="1"/>
  <c r="B378" i="12"/>
  <c r="C379" i="12" s="1"/>
  <c r="B379" i="12" s="1"/>
  <c r="C380" i="12" s="1"/>
  <c r="B380" i="12" s="1"/>
  <c r="C381" i="12" s="1"/>
  <c r="B381" i="12" s="1"/>
  <c r="C382" i="12" s="1"/>
  <c r="DL383" i="12" l="1"/>
  <c r="DK384" i="12" s="1"/>
  <c r="DV378" i="12"/>
  <c r="DU379" i="12" s="1"/>
  <c r="DW379" i="12" s="1"/>
  <c r="DR378" i="12"/>
  <c r="DS379" i="12" s="1"/>
  <c r="DC350" i="12"/>
  <c r="DB350" i="12" s="1"/>
  <c r="DA351" i="12" s="1"/>
  <c r="CX349" i="12"/>
  <c r="CY350" i="12" s="1"/>
  <c r="CN349" i="12"/>
  <c r="CO350" i="12" s="1"/>
  <c r="CS350" i="12"/>
  <c r="CR350" i="12" s="1"/>
  <c r="CQ351" i="12" s="1"/>
  <c r="CD359" i="12"/>
  <c r="CE360" i="12" s="1"/>
  <c r="CI360" i="12"/>
  <c r="CH360" i="12" s="1"/>
  <c r="CG361" i="12" s="1"/>
  <c r="BD365" i="12"/>
  <c r="BC366" i="12" s="1"/>
  <c r="L363" i="12"/>
  <c r="M364" i="12" s="1"/>
  <c r="Q364" i="12"/>
  <c r="P364" i="12" s="1"/>
  <c r="O365" i="12" s="1"/>
  <c r="AK376" i="12"/>
  <c r="AF376" i="12" s="1"/>
  <c r="AG377" i="12" s="1"/>
  <c r="BY372" i="12"/>
  <c r="BT372" i="12" s="1"/>
  <c r="BU373" i="12" s="1"/>
  <c r="AP386" i="12"/>
  <c r="AQ387" i="12" s="1"/>
  <c r="AU387" i="12"/>
  <c r="AT387" i="12" s="1"/>
  <c r="AS388" i="12" s="1"/>
  <c r="AA352" i="12"/>
  <c r="Z352" i="12" s="1"/>
  <c r="Y353" i="12" s="1"/>
  <c r="V351" i="12"/>
  <c r="W352" i="12" s="1"/>
  <c r="B382" i="12"/>
  <c r="C383" i="12" s="1"/>
  <c r="G383" i="12"/>
  <c r="DM384" i="12" l="1"/>
  <c r="DH384" i="12" s="1"/>
  <c r="DI385" i="12" s="1"/>
  <c r="DV379" i="12"/>
  <c r="DU380" i="12" s="1"/>
  <c r="DW380" i="12" s="1"/>
  <c r="DR379" i="12"/>
  <c r="DS380" i="12" s="1"/>
  <c r="CX350" i="12"/>
  <c r="CY351" i="12" s="1"/>
  <c r="DC351" i="12"/>
  <c r="DB351" i="12" s="1"/>
  <c r="DA352" i="12" s="1"/>
  <c r="CN350" i="12"/>
  <c r="CO351" i="12" s="1"/>
  <c r="CS351" i="12"/>
  <c r="CR351" i="12" s="1"/>
  <c r="CQ352" i="12" s="1"/>
  <c r="CD360" i="12"/>
  <c r="CE361" i="12" s="1"/>
  <c r="CI361" i="12"/>
  <c r="BE366" i="12"/>
  <c r="AZ366" i="12" s="1"/>
  <c r="BA367" i="12" s="1"/>
  <c r="L364" i="12"/>
  <c r="M365" i="12" s="1"/>
  <c r="Q365" i="12"/>
  <c r="P365" i="12" s="1"/>
  <c r="O366" i="12" s="1"/>
  <c r="AJ376" i="12"/>
  <c r="AI377" i="12" s="1"/>
  <c r="BX372" i="12"/>
  <c r="BW373" i="12" s="1"/>
  <c r="AU388" i="12"/>
  <c r="AT388" i="12" s="1"/>
  <c r="AS389" i="12" s="1"/>
  <c r="AP387" i="12"/>
  <c r="AQ388" i="12" s="1"/>
  <c r="V352" i="12"/>
  <c r="W353" i="12" s="1"/>
  <c r="AA353" i="12"/>
  <c r="Z353" i="12" s="1"/>
  <c r="Y354" i="12" s="1"/>
  <c r="B383" i="12"/>
  <c r="C384" i="12" s="1"/>
  <c r="F383" i="12"/>
  <c r="E384" i="12" s="1"/>
  <c r="DL384" i="12" l="1"/>
  <c r="DK385" i="12" s="1"/>
  <c r="DR380" i="12"/>
  <c r="DS381" i="12" s="1"/>
  <c r="DV380" i="12"/>
  <c r="DU381" i="12" s="1"/>
  <c r="DW381" i="12" s="1"/>
  <c r="DC352" i="12"/>
  <c r="DB352" i="12" s="1"/>
  <c r="DA353" i="12" s="1"/>
  <c r="CX351" i="12"/>
  <c r="CY352" i="12" s="1"/>
  <c r="CN351" i="12"/>
  <c r="CO352" i="12" s="1"/>
  <c r="CS352" i="12"/>
  <c r="CR352" i="12" s="1"/>
  <c r="CQ353" i="12" s="1"/>
  <c r="CD361" i="12"/>
  <c r="CE362" i="12" s="1"/>
  <c r="CH361" i="12"/>
  <c r="CG362" i="12" s="1"/>
  <c r="BD366" i="12"/>
  <c r="BC367" i="12" s="1"/>
  <c r="Q366" i="12"/>
  <c r="P366" i="12" s="1"/>
  <c r="O367" i="12" s="1"/>
  <c r="L365" i="12"/>
  <c r="M366" i="12" s="1"/>
  <c r="AK377" i="12"/>
  <c r="AF377" i="12" s="1"/>
  <c r="AG378" i="12" s="1"/>
  <c r="BY373" i="12"/>
  <c r="BT373" i="12" s="1"/>
  <c r="BU374" i="12" s="1"/>
  <c r="AP388" i="12"/>
  <c r="AQ389" i="12" s="1"/>
  <c r="AU389" i="12"/>
  <c r="AT389" i="12" s="1"/>
  <c r="AS390" i="12" s="1"/>
  <c r="AA354" i="12"/>
  <c r="Z354" i="12" s="1"/>
  <c r="Y355" i="12" s="1"/>
  <c r="V353" i="12"/>
  <c r="W354" i="12" s="1"/>
  <c r="G384" i="12"/>
  <c r="B384" i="12" s="1"/>
  <c r="C385" i="12" s="1"/>
  <c r="DM385" i="12" l="1"/>
  <c r="DH385" i="12" s="1"/>
  <c r="DI386" i="12" s="1"/>
  <c r="DR381" i="12"/>
  <c r="DS382" i="12" s="1"/>
  <c r="DV381" i="12"/>
  <c r="DU382" i="12" s="1"/>
  <c r="DW382" i="12" s="1"/>
  <c r="DV382" i="12" s="1"/>
  <c r="DU383" i="12" s="1"/>
  <c r="L366" i="12"/>
  <c r="M367" i="12" s="1"/>
  <c r="CX352" i="12"/>
  <c r="CY353" i="12" s="1"/>
  <c r="DC353" i="12"/>
  <c r="DB353" i="12" s="1"/>
  <c r="DA354" i="12" s="1"/>
  <c r="CN352" i="12"/>
  <c r="CO353" i="12" s="1"/>
  <c r="CS353" i="12"/>
  <c r="CR353" i="12" s="1"/>
  <c r="CQ354" i="12" s="1"/>
  <c r="CI362" i="12"/>
  <c r="CD362" i="12" s="1"/>
  <c r="CE363" i="12" s="1"/>
  <c r="BE367" i="12"/>
  <c r="AZ367" i="12" s="1"/>
  <c r="BA368" i="12" s="1"/>
  <c r="Q367" i="12"/>
  <c r="P367" i="12" s="1"/>
  <c r="O368" i="12" s="1"/>
  <c r="AJ377" i="12"/>
  <c r="AI378" i="12" s="1"/>
  <c r="BX373" i="12"/>
  <c r="BW374" i="12" s="1"/>
  <c r="V354" i="12"/>
  <c r="W355" i="12" s="1"/>
  <c r="AU390" i="12"/>
  <c r="AT390" i="12" s="1"/>
  <c r="AS391" i="12" s="1"/>
  <c r="AP389" i="12"/>
  <c r="AQ390" i="12" s="1"/>
  <c r="AA355" i="12"/>
  <c r="Z355" i="12" s="1"/>
  <c r="Y356" i="12" s="1"/>
  <c r="F384" i="12"/>
  <c r="E385" i="12" s="1"/>
  <c r="DL385" i="12" l="1"/>
  <c r="DK386" i="12" s="1"/>
  <c r="DW383" i="12"/>
  <c r="DV383" i="12" s="1"/>
  <c r="DU384" i="12" s="1"/>
  <c r="DR382" i="12"/>
  <c r="DS383" i="12" s="1"/>
  <c r="DC354" i="12"/>
  <c r="DB354" i="12" s="1"/>
  <c r="DA355" i="12" s="1"/>
  <c r="CX353" i="12"/>
  <c r="CY354" i="12" s="1"/>
  <c r="CS354" i="12"/>
  <c r="CR354" i="12" s="1"/>
  <c r="CQ355" i="12" s="1"/>
  <c r="CN353" i="12"/>
  <c r="CO354" i="12" s="1"/>
  <c r="CH362" i="12"/>
  <c r="CG363" i="12" s="1"/>
  <c r="BD367" i="12"/>
  <c r="BC368" i="12" s="1"/>
  <c r="L367" i="12"/>
  <c r="M368" i="12" s="1"/>
  <c r="Q368" i="12"/>
  <c r="P368" i="12" s="1"/>
  <c r="O369" i="12" s="1"/>
  <c r="AK378" i="12"/>
  <c r="AF378" i="12" s="1"/>
  <c r="AG379" i="12" s="1"/>
  <c r="BY374" i="12"/>
  <c r="BT374" i="12" s="1"/>
  <c r="BU375" i="12" s="1"/>
  <c r="AP390" i="12"/>
  <c r="AQ391" i="12" s="1"/>
  <c r="AU391" i="12"/>
  <c r="AT391" i="12" s="1"/>
  <c r="AS392" i="12" s="1"/>
  <c r="AA356" i="12"/>
  <c r="Z356" i="12" s="1"/>
  <c r="Y357" i="12" s="1"/>
  <c r="V355" i="12"/>
  <c r="W356" i="12" s="1"/>
  <c r="G385" i="12"/>
  <c r="B385" i="12" s="1"/>
  <c r="C386" i="12" s="1"/>
  <c r="DM386" i="12" l="1"/>
  <c r="DH386" i="12" s="1"/>
  <c r="DI387" i="12" s="1"/>
  <c r="DR383" i="12"/>
  <c r="DS384" i="12" s="1"/>
  <c r="DW384" i="12"/>
  <c r="DV384" i="12" s="1"/>
  <c r="DU385" i="12" s="1"/>
  <c r="CX354" i="12"/>
  <c r="CY355" i="12" s="1"/>
  <c r="DC355" i="12"/>
  <c r="DB355" i="12" s="1"/>
  <c r="DA356" i="12" s="1"/>
  <c r="CN354" i="12"/>
  <c r="CO355" i="12" s="1"/>
  <c r="CS355" i="12"/>
  <c r="CR355" i="12" s="1"/>
  <c r="CQ356" i="12" s="1"/>
  <c r="CI363" i="12"/>
  <c r="CD363" i="12" s="1"/>
  <c r="CE364" i="12" s="1"/>
  <c r="BE368" i="12"/>
  <c r="AZ368" i="12" s="1"/>
  <c r="BA369" i="12" s="1"/>
  <c r="L368" i="12"/>
  <c r="M369" i="12" s="1"/>
  <c r="Q369" i="12"/>
  <c r="P369" i="12" s="1"/>
  <c r="O370" i="12" s="1"/>
  <c r="V356" i="12"/>
  <c r="W357" i="12" s="1"/>
  <c r="AJ378" i="12"/>
  <c r="AI379" i="12" s="1"/>
  <c r="BX374" i="12"/>
  <c r="BW375" i="12" s="1"/>
  <c r="AU392" i="12"/>
  <c r="AT392" i="12" s="1"/>
  <c r="AS393" i="12" s="1"/>
  <c r="AP391" i="12"/>
  <c r="AQ392" i="12" s="1"/>
  <c r="AA357" i="12"/>
  <c r="Z357" i="12" s="1"/>
  <c r="Y358" i="12" s="1"/>
  <c r="F385" i="12"/>
  <c r="E386" i="12" s="1"/>
  <c r="DL386" i="12" l="1"/>
  <c r="DK387" i="12" s="1"/>
  <c r="BD368" i="12"/>
  <c r="BC369" i="12" s="1"/>
  <c r="DR384" i="12"/>
  <c r="DS385" i="12" s="1"/>
  <c r="DW385" i="12"/>
  <c r="DV385" i="12" s="1"/>
  <c r="DU386" i="12" s="1"/>
  <c r="DC356" i="12"/>
  <c r="DB356" i="12" s="1"/>
  <c r="DA357" i="12" s="1"/>
  <c r="CX355" i="12"/>
  <c r="CY356" i="12" s="1"/>
  <c r="CN355" i="12"/>
  <c r="CO356" i="12" s="1"/>
  <c r="CS356" i="12"/>
  <c r="CR356" i="12" s="1"/>
  <c r="CQ357" i="12" s="1"/>
  <c r="CH363" i="12"/>
  <c r="CG364" i="12" s="1"/>
  <c r="BE369" i="12"/>
  <c r="BD369" i="12" s="1"/>
  <c r="BC370" i="12" s="1"/>
  <c r="Q370" i="12"/>
  <c r="P370" i="12" s="1"/>
  <c r="O371" i="12" s="1"/>
  <c r="L369" i="12"/>
  <c r="M370" i="12" s="1"/>
  <c r="AK379" i="12"/>
  <c r="AF379" i="12" s="1"/>
  <c r="AG380" i="12" s="1"/>
  <c r="BY375" i="12"/>
  <c r="BT375" i="12" s="1"/>
  <c r="BU376" i="12" s="1"/>
  <c r="AP392" i="12"/>
  <c r="AQ393" i="12" s="1"/>
  <c r="AU393" i="12"/>
  <c r="AT393" i="12" s="1"/>
  <c r="AS394" i="12" s="1"/>
  <c r="AA358" i="12"/>
  <c r="Z358" i="12" s="1"/>
  <c r="Y359" i="12" s="1"/>
  <c r="V357" i="12"/>
  <c r="W358" i="12" s="1"/>
  <c r="G386" i="12"/>
  <c r="B386" i="12" s="1"/>
  <c r="C387" i="12" s="1"/>
  <c r="DM387" i="12" l="1"/>
  <c r="DH387" i="12" s="1"/>
  <c r="DI388" i="12" s="1"/>
  <c r="DW386" i="12"/>
  <c r="DV386" i="12" s="1"/>
  <c r="DU387" i="12" s="1"/>
  <c r="DR385" i="12"/>
  <c r="DS386" i="12" s="1"/>
  <c r="CX356" i="12"/>
  <c r="CY357" i="12" s="1"/>
  <c r="L370" i="12"/>
  <c r="M371" i="12" s="1"/>
  <c r="DC357" i="12"/>
  <c r="DB357" i="12" s="1"/>
  <c r="DA358" i="12" s="1"/>
  <c r="AZ369" i="12"/>
  <c r="BA370" i="12" s="1"/>
  <c r="CS357" i="12"/>
  <c r="CR357" i="12" s="1"/>
  <c r="CQ358" i="12" s="1"/>
  <c r="CN356" i="12"/>
  <c r="CO357" i="12" s="1"/>
  <c r="CI364" i="12"/>
  <c r="CD364" i="12" s="1"/>
  <c r="CE365" i="12" s="1"/>
  <c r="BE370" i="12"/>
  <c r="BD370" i="12" s="1"/>
  <c r="BC371" i="12" s="1"/>
  <c r="Q371" i="12"/>
  <c r="P371" i="12" s="1"/>
  <c r="O372" i="12" s="1"/>
  <c r="AJ379" i="12"/>
  <c r="AI380" i="12" s="1"/>
  <c r="BX375" i="12"/>
  <c r="BW376" i="12" s="1"/>
  <c r="V358" i="12"/>
  <c r="W359" i="12" s="1"/>
  <c r="AU394" i="12"/>
  <c r="AT394" i="12" s="1"/>
  <c r="AS395" i="12" s="1"/>
  <c r="AP393" i="12"/>
  <c r="AQ394" i="12" s="1"/>
  <c r="AA359" i="12"/>
  <c r="Z359" i="12" s="1"/>
  <c r="Y360" i="12" s="1"/>
  <c r="F386" i="12"/>
  <c r="E387" i="12" s="1"/>
  <c r="DL387" i="12" l="1"/>
  <c r="DK388" i="12" s="1"/>
  <c r="DW387" i="12"/>
  <c r="DV387" i="12" s="1"/>
  <c r="DU388" i="12" s="1"/>
  <c r="DR386" i="12"/>
  <c r="DS387" i="12" s="1"/>
  <c r="DC358" i="12"/>
  <c r="DB358" i="12" s="1"/>
  <c r="DA359" i="12" s="1"/>
  <c r="CX357" i="12"/>
  <c r="CY358" i="12" s="1"/>
  <c r="CN357" i="12"/>
  <c r="CO358" i="12" s="1"/>
  <c r="AZ370" i="12"/>
  <c r="BA371" i="12" s="1"/>
  <c r="CS358" i="12"/>
  <c r="CR358" i="12" s="1"/>
  <c r="CQ359" i="12" s="1"/>
  <c r="CH364" i="12"/>
  <c r="CG365" i="12" s="1"/>
  <c r="BE371" i="12"/>
  <c r="BD371" i="12" s="1"/>
  <c r="BC372" i="12" s="1"/>
  <c r="L371" i="12"/>
  <c r="M372" i="12" s="1"/>
  <c r="Q372" i="12"/>
  <c r="P372" i="12" s="1"/>
  <c r="O373" i="12" s="1"/>
  <c r="AK380" i="12"/>
  <c r="AF380" i="12" s="1"/>
  <c r="AG381" i="12" s="1"/>
  <c r="BY376" i="12"/>
  <c r="BT376" i="12" s="1"/>
  <c r="BU377" i="12" s="1"/>
  <c r="AP394" i="12"/>
  <c r="AQ395" i="12" s="1"/>
  <c r="AU395" i="12"/>
  <c r="AT395" i="12" s="1"/>
  <c r="AS396" i="12" s="1"/>
  <c r="AA360" i="12"/>
  <c r="Z360" i="12" s="1"/>
  <c r="Y361" i="12" s="1"/>
  <c r="V359" i="12"/>
  <c r="W360" i="12" s="1"/>
  <c r="G387" i="12"/>
  <c r="B387" i="12" s="1"/>
  <c r="C388" i="12" s="1"/>
  <c r="DM388" i="12" l="1"/>
  <c r="DH388" i="12" s="1"/>
  <c r="DI389" i="12" s="1"/>
  <c r="DW388" i="12"/>
  <c r="DV388" i="12" s="1"/>
  <c r="DU389" i="12" s="1"/>
  <c r="DR387" i="12"/>
  <c r="DS388" i="12" s="1"/>
  <c r="CX358" i="12"/>
  <c r="CY359" i="12" s="1"/>
  <c r="DC359" i="12"/>
  <c r="DB359" i="12" s="1"/>
  <c r="DA360" i="12" s="1"/>
  <c r="CS359" i="12"/>
  <c r="CR359" i="12" s="1"/>
  <c r="CQ360" i="12" s="1"/>
  <c r="CN358" i="12"/>
  <c r="CO359" i="12" s="1"/>
  <c r="CI365" i="12"/>
  <c r="CD365" i="12" s="1"/>
  <c r="CE366" i="12" s="1"/>
  <c r="BE372" i="12"/>
  <c r="BD372" i="12" s="1"/>
  <c r="BC373" i="12" s="1"/>
  <c r="AZ371" i="12"/>
  <c r="BA372" i="12" s="1"/>
  <c r="Q373" i="12"/>
  <c r="P373" i="12" s="1"/>
  <c r="O374" i="12" s="1"/>
  <c r="L372" i="12"/>
  <c r="M373" i="12" s="1"/>
  <c r="AJ380" i="12"/>
  <c r="AI381" i="12" s="1"/>
  <c r="BX376" i="12"/>
  <c r="BW377" i="12" s="1"/>
  <c r="BY377" i="12" s="1"/>
  <c r="BX377" i="12" s="1"/>
  <c r="BW378" i="12" s="1"/>
  <c r="V360" i="12"/>
  <c r="W361" i="12" s="1"/>
  <c r="AU396" i="12"/>
  <c r="AT396" i="12" s="1"/>
  <c r="AS397" i="12" s="1"/>
  <c r="AP395" i="12"/>
  <c r="AQ396" i="12" s="1"/>
  <c r="AA361" i="12"/>
  <c r="Z361" i="12" s="1"/>
  <c r="Y362" i="12" s="1"/>
  <c r="F387" i="12"/>
  <c r="E388" i="12" s="1"/>
  <c r="DL388" i="12" l="1"/>
  <c r="DK389" i="12" s="1"/>
  <c r="AZ372" i="12"/>
  <c r="BA373" i="12" s="1"/>
  <c r="DR388" i="12"/>
  <c r="DS389" i="12" s="1"/>
  <c r="DW389" i="12"/>
  <c r="DV389" i="12" s="1"/>
  <c r="DU390" i="12" s="1"/>
  <c r="DC360" i="12"/>
  <c r="DB360" i="12" s="1"/>
  <c r="DA361" i="12" s="1"/>
  <c r="CX359" i="12"/>
  <c r="CY360" i="12" s="1"/>
  <c r="CN359" i="12"/>
  <c r="CO360" i="12" s="1"/>
  <c r="L373" i="12"/>
  <c r="M374" i="12" s="1"/>
  <c r="CS360" i="12"/>
  <c r="CR360" i="12" s="1"/>
  <c r="CQ361" i="12" s="1"/>
  <c r="CH365" i="12"/>
  <c r="CG366" i="12" s="1"/>
  <c r="BE373" i="12"/>
  <c r="AZ373" i="12" s="1"/>
  <c r="BA374" i="12" s="1"/>
  <c r="Q374" i="12"/>
  <c r="P374" i="12" s="1"/>
  <c r="O375" i="12" s="1"/>
  <c r="AK381" i="12"/>
  <c r="AF381" i="12" s="1"/>
  <c r="AG382" i="12" s="1"/>
  <c r="BY378" i="12"/>
  <c r="BX378" i="12" s="1"/>
  <c r="BW379" i="12" s="1"/>
  <c r="BT377" i="12"/>
  <c r="BU378" i="12" s="1"/>
  <c r="AP396" i="12"/>
  <c r="AQ397" i="12" s="1"/>
  <c r="AU397" i="12"/>
  <c r="AT397" i="12" s="1"/>
  <c r="AS398" i="12" s="1"/>
  <c r="AA362" i="12"/>
  <c r="Z362" i="12" s="1"/>
  <c r="Y363" i="12" s="1"/>
  <c r="V361" i="12"/>
  <c r="W362" i="12" s="1"/>
  <c r="G388" i="12"/>
  <c r="B388" i="12" s="1"/>
  <c r="C389" i="12" s="1"/>
  <c r="DM389" i="12" l="1"/>
  <c r="DH389" i="12" s="1"/>
  <c r="DI390" i="12" s="1"/>
  <c r="DR389" i="12"/>
  <c r="DS390" i="12" s="1"/>
  <c r="DW390" i="12"/>
  <c r="CX360" i="12"/>
  <c r="CY361" i="12" s="1"/>
  <c r="DC361" i="12"/>
  <c r="DB361" i="12" s="1"/>
  <c r="DA362" i="12" s="1"/>
  <c r="CN360" i="12"/>
  <c r="CO361" i="12" s="1"/>
  <c r="CS361" i="12"/>
  <c r="CR361" i="12" s="1"/>
  <c r="CQ362" i="12" s="1"/>
  <c r="CI366" i="12"/>
  <c r="CD366" i="12" s="1"/>
  <c r="CE367" i="12" s="1"/>
  <c r="BD373" i="12"/>
  <c r="BC374" i="12" s="1"/>
  <c r="L374" i="12"/>
  <c r="M375" i="12" s="1"/>
  <c r="Q375" i="12"/>
  <c r="P375" i="12" s="1"/>
  <c r="O376" i="12" s="1"/>
  <c r="AJ381" i="12"/>
  <c r="AI382" i="12" s="1"/>
  <c r="BT378" i="12"/>
  <c r="BU379" i="12" s="1"/>
  <c r="BY379" i="12"/>
  <c r="V362" i="12"/>
  <c r="W363" i="12" s="1"/>
  <c r="AU398" i="12"/>
  <c r="AT398" i="12" s="1"/>
  <c r="AS399" i="12" s="1"/>
  <c r="AP397" i="12"/>
  <c r="AQ398" i="12" s="1"/>
  <c r="AA363" i="12"/>
  <c r="F388" i="12"/>
  <c r="E389" i="12" s="1"/>
  <c r="DL389" i="12" l="1"/>
  <c r="DK390" i="12" s="1"/>
  <c r="DR390" i="12"/>
  <c r="DS391" i="12" s="1"/>
  <c r="DV390" i="12"/>
  <c r="DU391" i="12" s="1"/>
  <c r="CX361" i="12"/>
  <c r="CY362" i="12" s="1"/>
  <c r="DC362" i="12"/>
  <c r="DB362" i="12" s="1"/>
  <c r="DA363" i="12" s="1"/>
  <c r="CN361" i="12"/>
  <c r="CO362" i="12" s="1"/>
  <c r="CS362" i="12"/>
  <c r="CR362" i="12" s="1"/>
  <c r="CQ363" i="12" s="1"/>
  <c r="CH366" i="12"/>
  <c r="CG367" i="12" s="1"/>
  <c r="BE374" i="12"/>
  <c r="AZ374" i="12" s="1"/>
  <c r="BA375" i="12" s="1"/>
  <c r="L375" i="12"/>
  <c r="M376" i="12" s="1"/>
  <c r="Q376" i="12"/>
  <c r="P376" i="12" s="1"/>
  <c r="O377" i="12" s="1"/>
  <c r="AK382" i="12"/>
  <c r="AF382" i="12" s="1"/>
  <c r="AG383" i="12" s="1"/>
  <c r="BT379" i="12"/>
  <c r="BU380" i="12" s="1"/>
  <c r="BX379" i="12"/>
  <c r="BW380" i="12" s="1"/>
  <c r="V363" i="12"/>
  <c r="W364" i="12" s="1"/>
  <c r="AU399" i="12"/>
  <c r="AT399" i="12" s="1"/>
  <c r="AS400" i="12" s="1"/>
  <c r="AP398" i="12"/>
  <c r="AQ399" i="12" s="1"/>
  <c r="Z363" i="12"/>
  <c r="Y364" i="12" s="1"/>
  <c r="G389" i="12"/>
  <c r="B389" i="12" s="1"/>
  <c r="C390" i="12" s="1"/>
  <c r="DM390" i="12" l="1"/>
  <c r="DH390" i="12" s="1"/>
  <c r="DI391" i="12" s="1"/>
  <c r="DW391" i="12"/>
  <c r="DR391" i="12" s="1"/>
  <c r="DS392" i="12" s="1"/>
  <c r="DC363" i="12"/>
  <c r="DB363" i="12" s="1"/>
  <c r="DA364" i="12" s="1"/>
  <c r="CX362" i="12"/>
  <c r="CY363" i="12" s="1"/>
  <c r="CN362" i="12"/>
  <c r="CO363" i="12" s="1"/>
  <c r="CS363" i="12"/>
  <c r="CR363" i="12" s="1"/>
  <c r="CQ364" i="12" s="1"/>
  <c r="CI367" i="12"/>
  <c r="CD367" i="12" s="1"/>
  <c r="CE368" i="12" s="1"/>
  <c r="BD374" i="12"/>
  <c r="BC375" i="12" s="1"/>
  <c r="Q377" i="12"/>
  <c r="P377" i="12" s="1"/>
  <c r="O378" i="12" s="1"/>
  <c r="L376" i="12"/>
  <c r="M377" i="12" s="1"/>
  <c r="AJ382" i="12"/>
  <c r="AI383" i="12" s="1"/>
  <c r="BY380" i="12"/>
  <c r="BT380" i="12" s="1"/>
  <c r="BU381" i="12" s="1"/>
  <c r="AP399" i="12"/>
  <c r="AQ400" i="12" s="1"/>
  <c r="AU400" i="12"/>
  <c r="AT400" i="12" s="1"/>
  <c r="AA364" i="12"/>
  <c r="V364" i="12" s="1"/>
  <c r="W365" i="12" s="1"/>
  <c r="F389" i="12"/>
  <c r="E390" i="12" s="1"/>
  <c r="DL390" i="12" l="1"/>
  <c r="DK391" i="12" s="1"/>
  <c r="L377" i="12"/>
  <c r="M378" i="12" s="1"/>
  <c r="DV391" i="12"/>
  <c r="DU392" i="12" s="1"/>
  <c r="CX363" i="12"/>
  <c r="CY364" i="12" s="1"/>
  <c r="DC364" i="12"/>
  <c r="DB364" i="12" s="1"/>
  <c r="DA365" i="12" s="1"/>
  <c r="CS364" i="12"/>
  <c r="CR364" i="12" s="1"/>
  <c r="CQ365" i="12" s="1"/>
  <c r="CN363" i="12"/>
  <c r="CO364" i="12" s="1"/>
  <c r="CH367" i="12"/>
  <c r="CG368" i="12" s="1"/>
  <c r="CI368" i="12" s="1"/>
  <c r="CH368" i="12" s="1"/>
  <c r="CG369" i="12" s="1"/>
  <c r="BE375" i="12"/>
  <c r="AZ375" i="12" s="1"/>
  <c r="BA376" i="12" s="1"/>
  <c r="Q378" i="12"/>
  <c r="P378" i="12" s="1"/>
  <c r="O379" i="12" s="1"/>
  <c r="AK383" i="12"/>
  <c r="AF383" i="12" s="1"/>
  <c r="AG384" i="12" s="1"/>
  <c r="BX380" i="12"/>
  <c r="BW381" i="12" s="1"/>
  <c r="BY381" i="12" s="1"/>
  <c r="BX381" i="12" s="1"/>
  <c r="BW382" i="12" s="1"/>
  <c r="AS401" i="12"/>
  <c r="AS405" i="12"/>
  <c r="AP400" i="12"/>
  <c r="Z364" i="12"/>
  <c r="Y365" i="12" s="1"/>
  <c r="G390" i="12"/>
  <c r="B390" i="12" s="1"/>
  <c r="C391" i="12" s="1"/>
  <c r="DM391" i="12" l="1"/>
  <c r="DH391" i="12" s="1"/>
  <c r="DI392" i="12" s="1"/>
  <c r="DL391" i="12"/>
  <c r="DK392" i="12" s="1"/>
  <c r="DW392" i="12"/>
  <c r="DR392" i="12" s="1"/>
  <c r="DS393" i="12" s="1"/>
  <c r="DC365" i="12"/>
  <c r="DB365" i="12" s="1"/>
  <c r="DA366" i="12" s="1"/>
  <c r="CX364" i="12"/>
  <c r="CY365" i="12" s="1"/>
  <c r="CN364" i="12"/>
  <c r="CO365" i="12" s="1"/>
  <c r="CS365" i="12"/>
  <c r="CR365" i="12" s="1"/>
  <c r="CQ366" i="12" s="1"/>
  <c r="CD368" i="12"/>
  <c r="CE369" i="12" s="1"/>
  <c r="CI369" i="12"/>
  <c r="BD375" i="12"/>
  <c r="BC376" i="12" s="1"/>
  <c r="L378" i="12"/>
  <c r="M379" i="12" s="1"/>
  <c r="Q379" i="12"/>
  <c r="P379" i="12" s="1"/>
  <c r="O380" i="12" s="1"/>
  <c r="AJ383" i="12"/>
  <c r="AI384" i="12" s="1"/>
  <c r="BT381" i="12"/>
  <c r="BU382" i="12" s="1"/>
  <c r="BY382" i="12"/>
  <c r="BX382" i="12" s="1"/>
  <c r="BW383" i="12" s="1"/>
  <c r="AU405" i="12"/>
  <c r="AT405" i="12" s="1"/>
  <c r="AS406" i="12" s="1"/>
  <c r="AQ401" i="12"/>
  <c r="AQ405" i="12"/>
  <c r="AU401" i="12"/>
  <c r="AT401" i="12" s="1"/>
  <c r="AS402" i="12" s="1"/>
  <c r="AA365" i="12"/>
  <c r="V365" i="12" s="1"/>
  <c r="W366" i="12" s="1"/>
  <c r="F390" i="12"/>
  <c r="E391" i="12" s="1"/>
  <c r="DM392" i="12" l="1"/>
  <c r="DL392" i="12"/>
  <c r="DK393" i="12" s="1"/>
  <c r="DH392" i="12"/>
  <c r="DI393" i="12" s="1"/>
  <c r="DV392" i="12"/>
  <c r="DU393" i="12" s="1"/>
  <c r="CX365" i="12"/>
  <c r="CY366" i="12" s="1"/>
  <c r="DC366" i="12"/>
  <c r="DB366" i="12" s="1"/>
  <c r="DA367" i="12" s="1"/>
  <c r="CN365" i="12"/>
  <c r="CO366" i="12" s="1"/>
  <c r="CS366" i="12"/>
  <c r="CR366" i="12" s="1"/>
  <c r="CQ367" i="12" s="1"/>
  <c r="CD369" i="12"/>
  <c r="CE370" i="12" s="1"/>
  <c r="CH369" i="12"/>
  <c r="CG370" i="12" s="1"/>
  <c r="BE376" i="12"/>
  <c r="AZ376" i="12" s="1"/>
  <c r="BA377" i="12" s="1"/>
  <c r="L379" i="12"/>
  <c r="M380" i="12" s="1"/>
  <c r="Q380" i="12"/>
  <c r="P380" i="12" s="1"/>
  <c r="O381" i="12" s="1"/>
  <c r="AK384" i="12"/>
  <c r="AF384" i="12" s="1"/>
  <c r="AG385" i="12" s="1"/>
  <c r="BT382" i="12"/>
  <c r="BU383" i="12" s="1"/>
  <c r="BY383" i="12"/>
  <c r="BX383" i="12" s="1"/>
  <c r="BW384" i="12" s="1"/>
  <c r="AU402" i="12"/>
  <c r="AT402" i="12" s="1"/>
  <c r="AS403" i="12" s="1"/>
  <c r="AU406" i="12"/>
  <c r="AT406" i="12" s="1"/>
  <c r="AS407" i="12" s="1"/>
  <c r="AP401" i="12"/>
  <c r="AQ402" i="12" s="1"/>
  <c r="Z365" i="12"/>
  <c r="Y366" i="12" s="1"/>
  <c r="G391" i="12"/>
  <c r="B391" i="12" s="1"/>
  <c r="C392" i="12" s="1"/>
  <c r="DM393" i="12" l="1"/>
  <c r="DH393" i="12" s="1"/>
  <c r="DI394" i="12" s="1"/>
  <c r="DL393" i="12"/>
  <c r="DK394" i="12" s="1"/>
  <c r="DW393" i="12"/>
  <c r="DR393" i="12" s="1"/>
  <c r="DS394" i="12" s="1"/>
  <c r="DC367" i="12"/>
  <c r="DB367" i="12" s="1"/>
  <c r="DA368" i="12" s="1"/>
  <c r="CX366" i="12"/>
  <c r="CY367" i="12" s="1"/>
  <c r="CN366" i="12"/>
  <c r="CO367" i="12" s="1"/>
  <c r="CS367" i="12"/>
  <c r="CR367" i="12" s="1"/>
  <c r="CQ368" i="12" s="1"/>
  <c r="CI370" i="12"/>
  <c r="CD370" i="12" s="1"/>
  <c r="CE371" i="12" s="1"/>
  <c r="BD376" i="12"/>
  <c r="BC377" i="12" s="1"/>
  <c r="L380" i="12"/>
  <c r="M381" i="12" s="1"/>
  <c r="Q381" i="12"/>
  <c r="P381" i="12" s="1"/>
  <c r="O382" i="12" s="1"/>
  <c r="AJ384" i="12"/>
  <c r="AI385" i="12" s="1"/>
  <c r="BT383" i="12"/>
  <c r="BU384" i="12" s="1"/>
  <c r="BY384" i="12"/>
  <c r="AP402" i="12"/>
  <c r="AQ403" i="12" s="1"/>
  <c r="AU403" i="12"/>
  <c r="AT403" i="12" s="1"/>
  <c r="AS404" i="12" s="1"/>
  <c r="AU407" i="12"/>
  <c r="AT407" i="12" s="1"/>
  <c r="AS408" i="12" s="1"/>
  <c r="AA366" i="12"/>
  <c r="V366" i="12" s="1"/>
  <c r="W367" i="12" s="1"/>
  <c r="F391" i="12"/>
  <c r="E392" i="12" s="1"/>
  <c r="G392" i="12" s="1"/>
  <c r="F392" i="12" s="1"/>
  <c r="E393" i="12" s="1"/>
  <c r="G393" i="12" s="1"/>
  <c r="F393" i="12" s="1"/>
  <c r="E394" i="12" s="1"/>
  <c r="G394" i="12" s="1"/>
  <c r="F394" i="12" s="1"/>
  <c r="E395" i="12" s="1"/>
  <c r="G395" i="12" s="1"/>
  <c r="F395" i="12" s="1"/>
  <c r="E396" i="12" s="1"/>
  <c r="G396" i="12" s="1"/>
  <c r="F396" i="12" s="1"/>
  <c r="E397" i="12" s="1"/>
  <c r="DM394" i="12" l="1"/>
  <c r="DH394" i="12" s="1"/>
  <c r="DI395" i="12" s="1"/>
  <c r="DL394" i="12"/>
  <c r="DK395" i="12" s="1"/>
  <c r="DV393" i="12"/>
  <c r="DU394" i="12" s="1"/>
  <c r="CX367" i="12"/>
  <c r="CY368" i="12" s="1"/>
  <c r="DC368" i="12"/>
  <c r="DB368" i="12" s="1"/>
  <c r="DA369" i="12" s="1"/>
  <c r="CS368" i="12"/>
  <c r="CR368" i="12" s="1"/>
  <c r="CQ369" i="12" s="1"/>
  <c r="CN367" i="12"/>
  <c r="CO368" i="12" s="1"/>
  <c r="CH370" i="12"/>
  <c r="CG371" i="12" s="1"/>
  <c r="BE377" i="12"/>
  <c r="AZ377" i="12" s="1"/>
  <c r="BA378" i="12" s="1"/>
  <c r="Q382" i="12"/>
  <c r="P382" i="12" s="1"/>
  <c r="O383" i="12" s="1"/>
  <c r="L381" i="12"/>
  <c r="M382" i="12" s="1"/>
  <c r="AK385" i="12"/>
  <c r="AF385" i="12" s="1"/>
  <c r="AG386" i="12" s="1"/>
  <c r="BT384" i="12"/>
  <c r="BU385" i="12" s="1"/>
  <c r="BX384" i="12"/>
  <c r="BW385" i="12" s="1"/>
  <c r="AU408" i="12"/>
  <c r="AT408" i="12" s="1"/>
  <c r="AU404" i="12"/>
  <c r="AT404" i="12" s="1"/>
  <c r="AP403" i="12"/>
  <c r="AQ404" i="12" s="1"/>
  <c r="Z366" i="12"/>
  <c r="Y367" i="12" s="1"/>
  <c r="B392" i="12"/>
  <c r="C393" i="12" s="1"/>
  <c r="B393" i="12" s="1"/>
  <c r="C394" i="12" s="1"/>
  <c r="B394" i="12" s="1"/>
  <c r="C395" i="12" s="1"/>
  <c r="B395" i="12" s="1"/>
  <c r="C396" i="12" s="1"/>
  <c r="B396" i="12" s="1"/>
  <c r="C397" i="12" s="1"/>
  <c r="G397" i="12"/>
  <c r="DM395" i="12" l="1"/>
  <c r="DH395" i="12" s="1"/>
  <c r="DI396" i="12" s="1"/>
  <c r="DW394" i="12"/>
  <c r="DR394" i="12" s="1"/>
  <c r="DS395" i="12" s="1"/>
  <c r="CX368" i="12"/>
  <c r="CY369" i="12" s="1"/>
  <c r="DC369" i="12"/>
  <c r="DB369" i="12" s="1"/>
  <c r="DA370" i="12" s="1"/>
  <c r="BD377" i="12"/>
  <c r="BC378" i="12" s="1"/>
  <c r="CN368" i="12"/>
  <c r="CO369" i="12" s="1"/>
  <c r="CS369" i="12"/>
  <c r="CI371" i="12"/>
  <c r="CD371" i="12" s="1"/>
  <c r="CE372" i="12" s="1"/>
  <c r="BE378" i="12"/>
  <c r="AZ378" i="12" s="1"/>
  <c r="BA379" i="12" s="1"/>
  <c r="L382" i="12"/>
  <c r="M383" i="12" s="1"/>
  <c r="Q383" i="12"/>
  <c r="P383" i="12" s="1"/>
  <c r="O384" i="12" s="1"/>
  <c r="AJ385" i="12"/>
  <c r="AI386" i="12" s="1"/>
  <c r="BY385" i="12"/>
  <c r="BT385" i="12" s="1"/>
  <c r="BU386" i="12" s="1"/>
  <c r="AP404" i="12"/>
  <c r="AA367" i="12"/>
  <c r="V367" i="12" s="1"/>
  <c r="W368" i="12" s="1"/>
  <c r="B397" i="12"/>
  <c r="C398" i="12" s="1"/>
  <c r="F397" i="12"/>
  <c r="E398" i="12" s="1"/>
  <c r="DL395" i="12" l="1"/>
  <c r="DK396" i="12" s="1"/>
  <c r="BD378" i="12"/>
  <c r="BC379" i="12" s="1"/>
  <c r="DV394" i="12"/>
  <c r="DU395" i="12" s="1"/>
  <c r="CX369" i="12"/>
  <c r="CY370" i="12" s="1"/>
  <c r="DC370" i="12"/>
  <c r="DB370" i="12" s="1"/>
  <c r="DA371" i="12" s="1"/>
  <c r="CN369" i="12"/>
  <c r="CO370" i="12" s="1"/>
  <c r="CR369" i="12"/>
  <c r="CQ370" i="12" s="1"/>
  <c r="CS370" i="12" s="1"/>
  <c r="CR370" i="12" s="1"/>
  <c r="CQ371" i="12" s="1"/>
  <c r="CH371" i="12"/>
  <c r="CG372" i="12" s="1"/>
  <c r="BE379" i="12"/>
  <c r="AZ379" i="12" s="1"/>
  <c r="BA380" i="12" s="1"/>
  <c r="Q384" i="12"/>
  <c r="P384" i="12" s="1"/>
  <c r="O385" i="12" s="1"/>
  <c r="L383" i="12"/>
  <c r="M384" i="12" s="1"/>
  <c r="L384" i="12" s="1"/>
  <c r="M385" i="12" s="1"/>
  <c r="AK386" i="12"/>
  <c r="AF386" i="12" s="1"/>
  <c r="AG387" i="12" s="1"/>
  <c r="BX385" i="12"/>
  <c r="BW386" i="12" s="1"/>
  <c r="BY386" i="12" s="1"/>
  <c r="BX386" i="12" s="1"/>
  <c r="BW387" i="12" s="1"/>
  <c r="Z367" i="12"/>
  <c r="Y368" i="12" s="1"/>
  <c r="G398" i="12"/>
  <c r="B398" i="12" s="1"/>
  <c r="C399" i="12" s="1"/>
  <c r="DM396" i="12" l="1"/>
  <c r="DH396" i="12" s="1"/>
  <c r="DI397" i="12" s="1"/>
  <c r="DW395" i="12"/>
  <c r="DR395" i="12" s="1"/>
  <c r="DS396" i="12" s="1"/>
  <c r="DC371" i="12"/>
  <c r="DB371" i="12" s="1"/>
  <c r="DA372" i="12" s="1"/>
  <c r="CX370" i="12"/>
  <c r="CY371" i="12" s="1"/>
  <c r="CS371" i="12"/>
  <c r="CR371" i="12" s="1"/>
  <c r="CQ372" i="12" s="1"/>
  <c r="CN370" i="12"/>
  <c r="CO371" i="12" s="1"/>
  <c r="CI372" i="12"/>
  <c r="CD372" i="12" s="1"/>
  <c r="CE373" i="12" s="1"/>
  <c r="BD379" i="12"/>
  <c r="BC380" i="12" s="1"/>
  <c r="Q385" i="12"/>
  <c r="P385" i="12" s="1"/>
  <c r="O386" i="12" s="1"/>
  <c r="AJ386" i="12"/>
  <c r="AI387" i="12" s="1"/>
  <c r="BT386" i="12"/>
  <c r="BU387" i="12" s="1"/>
  <c r="BY387" i="12"/>
  <c r="BX387" i="12" s="1"/>
  <c r="BW388" i="12" s="1"/>
  <c r="AA368" i="12"/>
  <c r="V368" i="12" s="1"/>
  <c r="W369" i="12" s="1"/>
  <c r="F398" i="12"/>
  <c r="E399" i="12" s="1"/>
  <c r="DL396" i="12" l="1"/>
  <c r="DK397" i="12" s="1"/>
  <c r="DV395" i="12"/>
  <c r="DU396" i="12" s="1"/>
  <c r="CX371" i="12"/>
  <c r="CY372" i="12" s="1"/>
  <c r="DC372" i="12"/>
  <c r="DB372" i="12" s="1"/>
  <c r="DA373" i="12" s="1"/>
  <c r="CS372" i="12"/>
  <c r="CR372" i="12" s="1"/>
  <c r="CQ373" i="12" s="1"/>
  <c r="CN371" i="12"/>
  <c r="CO372" i="12" s="1"/>
  <c r="CH372" i="12"/>
  <c r="CG373" i="12" s="1"/>
  <c r="BE380" i="12"/>
  <c r="AZ380" i="12" s="1"/>
  <c r="BA381" i="12" s="1"/>
  <c r="L385" i="12"/>
  <c r="M386" i="12" s="1"/>
  <c r="Q386" i="12"/>
  <c r="P386" i="12" s="1"/>
  <c r="O387" i="12" s="1"/>
  <c r="AK387" i="12"/>
  <c r="AF387" i="12" s="1"/>
  <c r="AG388" i="12" s="1"/>
  <c r="BT387" i="12"/>
  <c r="BU388" i="12" s="1"/>
  <c r="BY388" i="12"/>
  <c r="BX388" i="12" s="1"/>
  <c r="BW389" i="12" s="1"/>
  <c r="Z368" i="12"/>
  <c r="Y369" i="12" s="1"/>
  <c r="G399" i="12"/>
  <c r="B399" i="12" s="1"/>
  <c r="C400" i="12" s="1"/>
  <c r="DM397" i="12" l="1"/>
  <c r="DH397" i="12" s="1"/>
  <c r="DI398" i="12" s="1"/>
  <c r="DW396" i="12"/>
  <c r="DR396" i="12" s="1"/>
  <c r="DS397" i="12" s="1"/>
  <c r="CX372" i="12"/>
  <c r="CY373" i="12" s="1"/>
  <c r="DC373" i="12"/>
  <c r="DB373" i="12" s="1"/>
  <c r="DA374" i="12" s="1"/>
  <c r="CN372" i="12"/>
  <c r="CO373" i="12" s="1"/>
  <c r="CS373" i="12"/>
  <c r="CR373" i="12" s="1"/>
  <c r="CQ374" i="12" s="1"/>
  <c r="CI373" i="12"/>
  <c r="CD373" i="12" s="1"/>
  <c r="CE374" i="12" s="1"/>
  <c r="BD380" i="12"/>
  <c r="BC381" i="12" s="1"/>
  <c r="L386" i="12"/>
  <c r="M387" i="12" s="1"/>
  <c r="Q387" i="12"/>
  <c r="P387" i="12" s="1"/>
  <c r="O388" i="12" s="1"/>
  <c r="AJ387" i="12"/>
  <c r="AI388" i="12" s="1"/>
  <c r="BT388" i="12"/>
  <c r="BU389" i="12" s="1"/>
  <c r="BY389" i="12"/>
  <c r="BX389" i="12" s="1"/>
  <c r="BW390" i="12" s="1"/>
  <c r="AA369" i="12"/>
  <c r="V369" i="12" s="1"/>
  <c r="W370" i="12" s="1"/>
  <c r="F399" i="12"/>
  <c r="E400" i="12" s="1"/>
  <c r="DL397" i="12" l="1"/>
  <c r="DK398" i="12" s="1"/>
  <c r="DV396" i="12"/>
  <c r="DU397" i="12" s="1"/>
  <c r="DW397" i="12" s="1"/>
  <c r="DV397" i="12" s="1"/>
  <c r="DU398" i="12" s="1"/>
  <c r="DC374" i="12"/>
  <c r="DB374" i="12" s="1"/>
  <c r="DA375" i="12" s="1"/>
  <c r="CX373" i="12"/>
  <c r="CY374" i="12" s="1"/>
  <c r="CS374" i="12"/>
  <c r="CR374" i="12" s="1"/>
  <c r="CQ375" i="12" s="1"/>
  <c r="CN373" i="12"/>
  <c r="CO374" i="12" s="1"/>
  <c r="CH373" i="12"/>
  <c r="CG374" i="12" s="1"/>
  <c r="CI374" i="12" s="1"/>
  <c r="CH374" i="12" s="1"/>
  <c r="CG375" i="12" s="1"/>
  <c r="BE381" i="12"/>
  <c r="AZ381" i="12" s="1"/>
  <c r="BA382" i="12" s="1"/>
  <c r="Q388" i="12"/>
  <c r="P388" i="12" s="1"/>
  <c r="O389" i="12" s="1"/>
  <c r="L387" i="12"/>
  <c r="M388" i="12" s="1"/>
  <c r="AK388" i="12"/>
  <c r="AF388" i="12" s="1"/>
  <c r="AG389" i="12" s="1"/>
  <c r="BY390" i="12"/>
  <c r="BX390" i="12" s="1"/>
  <c r="BW391" i="12" s="1"/>
  <c r="BT389" i="12"/>
  <c r="BU390" i="12" s="1"/>
  <c r="Z369" i="12"/>
  <c r="Y370" i="12" s="1"/>
  <c r="G400" i="12"/>
  <c r="B400" i="12" s="1"/>
  <c r="DM398" i="12" l="1"/>
  <c r="DH398" i="12" s="1"/>
  <c r="DI399" i="12" s="1"/>
  <c r="DW398" i="12"/>
  <c r="DV398" i="12" s="1"/>
  <c r="DU399" i="12" s="1"/>
  <c r="DR397" i="12"/>
  <c r="DS398" i="12" s="1"/>
  <c r="CX374" i="12"/>
  <c r="CY375" i="12" s="1"/>
  <c r="DC375" i="12"/>
  <c r="DB375" i="12" s="1"/>
  <c r="DA376" i="12" s="1"/>
  <c r="CN374" i="12"/>
  <c r="CO375" i="12" s="1"/>
  <c r="CS375" i="12"/>
  <c r="CR375" i="12" s="1"/>
  <c r="CQ376" i="12" s="1"/>
  <c r="CI375" i="12"/>
  <c r="CH375" i="12" s="1"/>
  <c r="CG376" i="12" s="1"/>
  <c r="CD374" i="12"/>
  <c r="CE375" i="12" s="1"/>
  <c r="BD381" i="12"/>
  <c r="BC382" i="12" s="1"/>
  <c r="L388" i="12"/>
  <c r="M389" i="12" s="1"/>
  <c r="Q389" i="12"/>
  <c r="P389" i="12" s="1"/>
  <c r="O390" i="12" s="1"/>
  <c r="AJ388" i="12"/>
  <c r="AI389" i="12" s="1"/>
  <c r="BT390" i="12"/>
  <c r="BU391" i="12" s="1"/>
  <c r="BY391" i="12"/>
  <c r="BX391" i="12" s="1"/>
  <c r="BW392" i="12" s="1"/>
  <c r="AA370" i="12"/>
  <c r="V370" i="12" s="1"/>
  <c r="W371" i="12" s="1"/>
  <c r="F400" i="12"/>
  <c r="C401" i="12"/>
  <c r="C405" i="12"/>
  <c r="DL398" i="12" l="1"/>
  <c r="DK399" i="12" s="1"/>
  <c r="DR398" i="12"/>
  <c r="DS399" i="12" s="1"/>
  <c r="DW399" i="12"/>
  <c r="DC376" i="12"/>
  <c r="DB376" i="12" s="1"/>
  <c r="DA377" i="12" s="1"/>
  <c r="CX375" i="12"/>
  <c r="CY376" i="12" s="1"/>
  <c r="CS376" i="12"/>
  <c r="CR376" i="12" s="1"/>
  <c r="CQ377" i="12" s="1"/>
  <c r="CN375" i="12"/>
  <c r="CO376" i="12" s="1"/>
  <c r="CD375" i="12"/>
  <c r="CE376" i="12" s="1"/>
  <c r="CI376" i="12"/>
  <c r="CH376" i="12" s="1"/>
  <c r="CG377" i="12" s="1"/>
  <c r="BE382" i="12"/>
  <c r="AZ382" i="12" s="1"/>
  <c r="BA383" i="12" s="1"/>
  <c r="L389" i="12"/>
  <c r="M390" i="12" s="1"/>
  <c r="Q390" i="12"/>
  <c r="P390" i="12" s="1"/>
  <c r="O391" i="12" s="1"/>
  <c r="AK389" i="12"/>
  <c r="AF389" i="12" s="1"/>
  <c r="AG390" i="12" s="1"/>
  <c r="BY392" i="12"/>
  <c r="BX392" i="12" s="1"/>
  <c r="BW393" i="12" s="1"/>
  <c r="BT391" i="12"/>
  <c r="BU392" i="12" s="1"/>
  <c r="Z370" i="12"/>
  <c r="Y371" i="12" s="1"/>
  <c r="E401" i="12"/>
  <c r="E405" i="12"/>
  <c r="DM399" i="12" l="1"/>
  <c r="DH399" i="12" s="1"/>
  <c r="DI400" i="12" s="1"/>
  <c r="DR399" i="12"/>
  <c r="DS400" i="12" s="1"/>
  <c r="DV399" i="12"/>
  <c r="DU400" i="12" s="1"/>
  <c r="DW400" i="12" s="1"/>
  <c r="CX376" i="12"/>
  <c r="CY377" i="12" s="1"/>
  <c r="DC377" i="12"/>
  <c r="DB377" i="12" s="1"/>
  <c r="DA378" i="12" s="1"/>
  <c r="CN376" i="12"/>
  <c r="CO377" i="12" s="1"/>
  <c r="CS377" i="12"/>
  <c r="CR377" i="12" s="1"/>
  <c r="CQ378" i="12" s="1"/>
  <c r="CD376" i="12"/>
  <c r="CE377" i="12" s="1"/>
  <c r="CI377" i="12"/>
  <c r="CH377" i="12" s="1"/>
  <c r="CG378" i="12" s="1"/>
  <c r="BD382" i="12"/>
  <c r="BC383" i="12" s="1"/>
  <c r="Q391" i="12"/>
  <c r="P391" i="12" s="1"/>
  <c r="O392" i="12" s="1"/>
  <c r="L390" i="12"/>
  <c r="M391" i="12" s="1"/>
  <c r="AJ389" i="12"/>
  <c r="AI390" i="12" s="1"/>
  <c r="BT392" i="12"/>
  <c r="BU393" i="12" s="1"/>
  <c r="BY393" i="12"/>
  <c r="BX393" i="12" s="1"/>
  <c r="BW394" i="12" s="1"/>
  <c r="AA371" i="12"/>
  <c r="V371" i="12" s="1"/>
  <c r="W372" i="12" s="1"/>
  <c r="G405" i="12"/>
  <c r="C406" i="12" s="1"/>
  <c r="G401" i="12"/>
  <c r="B401" i="12" s="1"/>
  <c r="C402" i="12" s="1"/>
  <c r="DL399" i="12" l="1"/>
  <c r="DK400" i="12" s="1"/>
  <c r="DR400" i="12"/>
  <c r="DS401" i="12" s="1"/>
  <c r="DV400" i="12"/>
  <c r="DU401" i="12" s="1"/>
  <c r="CX377" i="12"/>
  <c r="CY378" i="12" s="1"/>
  <c r="DC378" i="12"/>
  <c r="DB378" i="12" s="1"/>
  <c r="DA379" i="12" s="1"/>
  <c r="CS378" i="12"/>
  <c r="CR378" i="12" s="1"/>
  <c r="CQ379" i="12" s="1"/>
  <c r="CN377" i="12"/>
  <c r="CO378" i="12" s="1"/>
  <c r="CD377" i="12"/>
  <c r="CE378" i="12" s="1"/>
  <c r="CI378" i="12"/>
  <c r="CH378" i="12" s="1"/>
  <c r="CG379" i="12" s="1"/>
  <c r="BE383" i="12"/>
  <c r="AZ383" i="12" s="1"/>
  <c r="BA384" i="12" s="1"/>
  <c r="L391" i="12"/>
  <c r="M392" i="12" s="1"/>
  <c r="Q392" i="12"/>
  <c r="P392" i="12" s="1"/>
  <c r="O393" i="12" s="1"/>
  <c r="AK390" i="12"/>
  <c r="AF390" i="12" s="1"/>
  <c r="AG391" i="12" s="1"/>
  <c r="BY394" i="12"/>
  <c r="BX394" i="12" s="1"/>
  <c r="BW395" i="12" s="1"/>
  <c r="BT393" i="12"/>
  <c r="BU394" i="12" s="1"/>
  <c r="Z371" i="12"/>
  <c r="Y372" i="12" s="1"/>
  <c r="F401" i="12"/>
  <c r="E402" i="12" s="1"/>
  <c r="F405" i="12"/>
  <c r="E406" i="12" s="1"/>
  <c r="G406" i="12" s="1"/>
  <c r="F406" i="12" s="1"/>
  <c r="E407" i="12" s="1"/>
  <c r="DM400" i="12" l="1"/>
  <c r="DH400" i="12" s="1"/>
  <c r="DI401" i="12" s="1"/>
  <c r="DW401" i="12"/>
  <c r="DR401" i="12" s="1"/>
  <c r="DS402" i="12" s="1"/>
  <c r="DC379" i="12"/>
  <c r="DB379" i="12" s="1"/>
  <c r="DA380" i="12" s="1"/>
  <c r="CX378" i="12"/>
  <c r="CY379" i="12" s="1"/>
  <c r="CS379" i="12"/>
  <c r="CR379" i="12" s="1"/>
  <c r="CQ380" i="12" s="1"/>
  <c r="CN378" i="12"/>
  <c r="CO379" i="12" s="1"/>
  <c r="CI379" i="12"/>
  <c r="CH379" i="12" s="1"/>
  <c r="CG380" i="12" s="1"/>
  <c r="CD378" i="12"/>
  <c r="CE379" i="12" s="1"/>
  <c r="BD383" i="12"/>
  <c r="BC384" i="12" s="1"/>
  <c r="L392" i="12"/>
  <c r="M393" i="12" s="1"/>
  <c r="Q393" i="12"/>
  <c r="P393" i="12" s="1"/>
  <c r="O394" i="12" s="1"/>
  <c r="AJ390" i="12"/>
  <c r="AI391" i="12" s="1"/>
  <c r="BT394" i="12"/>
  <c r="BU395" i="12" s="1"/>
  <c r="BY395" i="12"/>
  <c r="BX395" i="12" s="1"/>
  <c r="BW396" i="12" s="1"/>
  <c r="AA372" i="12"/>
  <c r="V372" i="12" s="1"/>
  <c r="W373" i="12" s="1"/>
  <c r="G402" i="12"/>
  <c r="B402" i="12" s="1"/>
  <c r="C403" i="12" s="1"/>
  <c r="G407" i="12"/>
  <c r="F407" i="12" s="1"/>
  <c r="E408" i="12" s="1"/>
  <c r="G408" i="12" s="1"/>
  <c r="F408" i="12" s="1"/>
  <c r="C407" i="12"/>
  <c r="C408" i="12" s="1"/>
  <c r="DL400" i="12" l="1"/>
  <c r="DK401" i="12" s="1"/>
  <c r="DV401" i="12"/>
  <c r="DU402" i="12" s="1"/>
  <c r="CX379" i="12"/>
  <c r="CY380" i="12" s="1"/>
  <c r="DC380" i="12"/>
  <c r="DB380" i="12" s="1"/>
  <c r="DA381" i="12" s="1"/>
  <c r="CN379" i="12"/>
  <c r="CO380" i="12" s="1"/>
  <c r="CS380" i="12"/>
  <c r="CR380" i="12" s="1"/>
  <c r="CQ381" i="12" s="1"/>
  <c r="CD379" i="12"/>
  <c r="CE380" i="12" s="1"/>
  <c r="CI380" i="12"/>
  <c r="CH380" i="12" s="1"/>
  <c r="CG381" i="12" s="1"/>
  <c r="BE384" i="12"/>
  <c r="AZ384" i="12" s="1"/>
  <c r="BA385" i="12" s="1"/>
  <c r="Q394" i="12"/>
  <c r="P394" i="12" s="1"/>
  <c r="O395" i="12" s="1"/>
  <c r="L393" i="12"/>
  <c r="M394" i="12" s="1"/>
  <c r="AK391" i="12"/>
  <c r="AF391" i="12" s="1"/>
  <c r="AG392" i="12" s="1"/>
  <c r="BY396" i="12"/>
  <c r="BX396" i="12" s="1"/>
  <c r="BW397" i="12" s="1"/>
  <c r="BT395" i="12"/>
  <c r="BU396" i="12" s="1"/>
  <c r="Z372" i="12"/>
  <c r="Y373" i="12" s="1"/>
  <c r="F402" i="12"/>
  <c r="E403" i="12" s="1"/>
  <c r="DM401" i="12" l="1"/>
  <c r="DH401" i="12" s="1"/>
  <c r="DI402" i="12" s="1"/>
  <c r="DW402" i="12"/>
  <c r="DR402" i="12" s="1"/>
  <c r="DS403" i="12" s="1"/>
  <c r="L394" i="12"/>
  <c r="M395" i="12" s="1"/>
  <c r="CX380" i="12"/>
  <c r="CY381" i="12" s="1"/>
  <c r="DC381" i="12"/>
  <c r="DB381" i="12" s="1"/>
  <c r="DA382" i="12" s="1"/>
  <c r="CN380" i="12"/>
  <c r="CO381" i="12" s="1"/>
  <c r="CS381" i="12"/>
  <c r="CR381" i="12" s="1"/>
  <c r="CQ382" i="12" s="1"/>
  <c r="CD380" i="12"/>
  <c r="CE381" i="12" s="1"/>
  <c r="CI381" i="12"/>
  <c r="BD384" i="12"/>
  <c r="BC385" i="12" s="1"/>
  <c r="Q395" i="12"/>
  <c r="P395" i="12" s="1"/>
  <c r="O396" i="12" s="1"/>
  <c r="AJ391" i="12"/>
  <c r="AI392" i="12" s="1"/>
  <c r="BT396" i="12"/>
  <c r="BU397" i="12" s="1"/>
  <c r="BY397" i="12"/>
  <c r="BX397" i="12" s="1"/>
  <c r="BW398" i="12" s="1"/>
  <c r="AA373" i="12"/>
  <c r="V373" i="12" s="1"/>
  <c r="W374" i="12" s="1"/>
  <c r="G403" i="12"/>
  <c r="B403" i="12" s="1"/>
  <c r="C404" i="12" s="1"/>
  <c r="DL401" i="12" l="1"/>
  <c r="DK402" i="12" s="1"/>
  <c r="DV402" i="12"/>
  <c r="DU403" i="12" s="1"/>
  <c r="DC382" i="12"/>
  <c r="DB382" i="12" s="1"/>
  <c r="DA383" i="12" s="1"/>
  <c r="CX381" i="12"/>
  <c r="CY382" i="12" s="1"/>
  <c r="CN381" i="12"/>
  <c r="CO382" i="12" s="1"/>
  <c r="CS382" i="12"/>
  <c r="CR382" i="12" s="1"/>
  <c r="CQ383" i="12" s="1"/>
  <c r="CD381" i="12"/>
  <c r="CE382" i="12" s="1"/>
  <c r="CH381" i="12"/>
  <c r="CG382" i="12" s="1"/>
  <c r="BE385" i="12"/>
  <c r="AZ385" i="12" s="1"/>
  <c r="BA386" i="12" s="1"/>
  <c r="L395" i="12"/>
  <c r="M396" i="12" s="1"/>
  <c r="Q396" i="12"/>
  <c r="P396" i="12" s="1"/>
  <c r="O397" i="12" s="1"/>
  <c r="AK392" i="12"/>
  <c r="AF392" i="12" s="1"/>
  <c r="AG393" i="12" s="1"/>
  <c r="BY398" i="12"/>
  <c r="BX398" i="12" s="1"/>
  <c r="BW399" i="12" s="1"/>
  <c r="BT397" i="12"/>
  <c r="BU398" i="12" s="1"/>
  <c r="Z373" i="12"/>
  <c r="Y374" i="12" s="1"/>
  <c r="AA374" i="12" s="1"/>
  <c r="Z374" i="12" s="1"/>
  <c r="Y375" i="12" s="1"/>
  <c r="F403" i="12"/>
  <c r="E404" i="12" s="1"/>
  <c r="DM402" i="12" l="1"/>
  <c r="DH402" i="12" s="1"/>
  <c r="DI403" i="12" s="1"/>
  <c r="DW403" i="12"/>
  <c r="DR403" i="12" s="1"/>
  <c r="DS404" i="12" s="1"/>
  <c r="CX382" i="12"/>
  <c r="CY383" i="12" s="1"/>
  <c r="DC383" i="12"/>
  <c r="DB383" i="12" s="1"/>
  <c r="DA384" i="12" s="1"/>
  <c r="CS383" i="12"/>
  <c r="CR383" i="12" s="1"/>
  <c r="CQ384" i="12" s="1"/>
  <c r="CN382" i="12"/>
  <c r="CO383" i="12" s="1"/>
  <c r="CI382" i="12"/>
  <c r="CD382" i="12" s="1"/>
  <c r="CE383" i="12" s="1"/>
  <c r="BD385" i="12"/>
  <c r="BC386" i="12" s="1"/>
  <c r="L396" i="12"/>
  <c r="M397" i="12" s="1"/>
  <c r="Q397" i="12"/>
  <c r="P397" i="12" s="1"/>
  <c r="O398" i="12" s="1"/>
  <c r="AJ392" i="12"/>
  <c r="AI393" i="12" s="1"/>
  <c r="BT398" i="12"/>
  <c r="BU399" i="12" s="1"/>
  <c r="BY399" i="12"/>
  <c r="BX399" i="12" s="1"/>
  <c r="BW400" i="12" s="1"/>
  <c r="AA375" i="12"/>
  <c r="Z375" i="12" s="1"/>
  <c r="Y376" i="12" s="1"/>
  <c r="V374" i="12"/>
  <c r="W375" i="12" s="1"/>
  <c r="G404" i="12"/>
  <c r="B404" i="12" s="1"/>
  <c r="DL402" i="12" l="1"/>
  <c r="DK403" i="12" s="1"/>
  <c r="DV403" i="12"/>
  <c r="DU404" i="12" s="1"/>
  <c r="CX383" i="12"/>
  <c r="CY384" i="12" s="1"/>
  <c r="DC384" i="12"/>
  <c r="DB384" i="12" s="1"/>
  <c r="DA385" i="12" s="1"/>
  <c r="CS384" i="12"/>
  <c r="CR384" i="12" s="1"/>
  <c r="CQ385" i="12" s="1"/>
  <c r="CN383" i="12"/>
  <c r="CO384" i="12" s="1"/>
  <c r="CH382" i="12"/>
  <c r="CG383" i="12" s="1"/>
  <c r="BE386" i="12"/>
  <c r="AZ386" i="12" s="1"/>
  <c r="BA387" i="12" s="1"/>
  <c r="L397" i="12"/>
  <c r="M398" i="12" s="1"/>
  <c r="Q398" i="12"/>
  <c r="P398" i="12" s="1"/>
  <c r="O399" i="12" s="1"/>
  <c r="AK393" i="12"/>
  <c r="AF393" i="12" s="1"/>
  <c r="AG394" i="12" s="1"/>
  <c r="BT399" i="12"/>
  <c r="BU400" i="12" s="1"/>
  <c r="BY400" i="12"/>
  <c r="BX400" i="12" s="1"/>
  <c r="V375" i="12"/>
  <c r="W376" i="12" s="1"/>
  <c r="AA376" i="12"/>
  <c r="Z376" i="12" s="1"/>
  <c r="Y377" i="12" s="1"/>
  <c r="F404" i="12"/>
  <c r="DM403" i="12" l="1"/>
  <c r="DH403" i="12" s="1"/>
  <c r="DI404" i="12" s="1"/>
  <c r="DW404" i="12"/>
  <c r="DR404" i="12" s="1"/>
  <c r="CX384" i="12"/>
  <c r="CY385" i="12" s="1"/>
  <c r="DC385" i="12"/>
  <c r="DB385" i="12" s="1"/>
  <c r="DA386" i="12" s="1"/>
  <c r="CN384" i="12"/>
  <c r="CO385" i="12" s="1"/>
  <c r="CS385" i="12"/>
  <c r="CR385" i="12" s="1"/>
  <c r="CQ386" i="12" s="1"/>
  <c r="CI383" i="12"/>
  <c r="CD383" i="12" s="1"/>
  <c r="CE384" i="12" s="1"/>
  <c r="BD386" i="12"/>
  <c r="BC387" i="12" s="1"/>
  <c r="Q399" i="12"/>
  <c r="P399" i="12" s="1"/>
  <c r="O400" i="12" s="1"/>
  <c r="L398" i="12"/>
  <c r="M399" i="12" s="1"/>
  <c r="AJ393" i="12"/>
  <c r="AI394" i="12" s="1"/>
  <c r="BT400" i="12"/>
  <c r="BU401" i="12" s="1"/>
  <c r="BW401" i="12"/>
  <c r="BW405" i="12"/>
  <c r="AA377" i="12"/>
  <c r="Z377" i="12" s="1"/>
  <c r="Y378" i="12" s="1"/>
  <c r="V376" i="12"/>
  <c r="W377" i="12" s="1"/>
  <c r="DL403" i="12" l="1"/>
  <c r="DK404" i="12" s="1"/>
  <c r="DV404" i="12"/>
  <c r="CX385" i="12"/>
  <c r="CY386" i="12" s="1"/>
  <c r="DC386" i="12"/>
  <c r="DB386" i="12" s="1"/>
  <c r="DA387" i="12" s="1"/>
  <c r="CN385" i="12"/>
  <c r="CO386" i="12" s="1"/>
  <c r="CS386" i="12"/>
  <c r="CR386" i="12" s="1"/>
  <c r="CQ387" i="12" s="1"/>
  <c r="CH383" i="12"/>
  <c r="CG384" i="12" s="1"/>
  <c r="BE387" i="12"/>
  <c r="AZ387" i="12" s="1"/>
  <c r="BA388" i="12" s="1"/>
  <c r="L399" i="12"/>
  <c r="M400" i="12" s="1"/>
  <c r="Q400" i="12"/>
  <c r="P400" i="12" s="1"/>
  <c r="V377" i="12"/>
  <c r="W378" i="12" s="1"/>
  <c r="AK394" i="12"/>
  <c r="AF394" i="12" s="1"/>
  <c r="AG395" i="12" s="1"/>
  <c r="BU405" i="12"/>
  <c r="BY405" i="12"/>
  <c r="BX405" i="12" s="1"/>
  <c r="BW406" i="12" s="1"/>
  <c r="BY401" i="12"/>
  <c r="BT401" i="12" s="1"/>
  <c r="BU402" i="12" s="1"/>
  <c r="AA378" i="12"/>
  <c r="Z378" i="12" s="1"/>
  <c r="Y379" i="12" s="1"/>
  <c r="DM404" i="12" l="1"/>
  <c r="DH404" i="12" s="1"/>
  <c r="CX386" i="12"/>
  <c r="CY387" i="12" s="1"/>
  <c r="DC387" i="12"/>
  <c r="DB387" i="12" s="1"/>
  <c r="DA388" i="12" s="1"/>
  <c r="CS387" i="12"/>
  <c r="CR387" i="12" s="1"/>
  <c r="CQ388" i="12" s="1"/>
  <c r="CN386" i="12"/>
  <c r="CO387" i="12" s="1"/>
  <c r="CI384" i="12"/>
  <c r="CD384" i="12" s="1"/>
  <c r="CE385" i="12" s="1"/>
  <c r="BD387" i="12"/>
  <c r="BC388" i="12" s="1"/>
  <c r="O401" i="12"/>
  <c r="O405" i="12"/>
  <c r="L400" i="12"/>
  <c r="AJ394" i="12"/>
  <c r="AI395" i="12" s="1"/>
  <c r="BY406" i="12"/>
  <c r="BX406" i="12" s="1"/>
  <c r="BW407" i="12" s="1"/>
  <c r="BX401" i="12"/>
  <c r="BW402" i="12" s="1"/>
  <c r="AA379" i="12"/>
  <c r="Z379" i="12" s="1"/>
  <c r="Y380" i="12" s="1"/>
  <c r="V378" i="12"/>
  <c r="W379" i="12" s="1"/>
  <c r="DL404" i="12" l="1"/>
  <c r="CX387" i="12"/>
  <c r="CY388" i="12" s="1"/>
  <c r="DC388" i="12"/>
  <c r="DB388" i="12" s="1"/>
  <c r="DA389" i="12" s="1"/>
  <c r="CS388" i="12"/>
  <c r="CR388" i="12" s="1"/>
  <c r="CQ389" i="12" s="1"/>
  <c r="CN387" i="12"/>
  <c r="CO388" i="12" s="1"/>
  <c r="CH384" i="12"/>
  <c r="CG385" i="12" s="1"/>
  <c r="BE388" i="12"/>
  <c r="AZ388" i="12" s="1"/>
  <c r="BA389" i="12" s="1"/>
  <c r="Q405" i="12"/>
  <c r="P405" i="12" s="1"/>
  <c r="O406" i="12" s="1"/>
  <c r="M401" i="12"/>
  <c r="M405" i="12"/>
  <c r="Q401" i="12"/>
  <c r="P401" i="12" s="1"/>
  <c r="O402" i="12" s="1"/>
  <c r="AK395" i="12"/>
  <c r="AF395" i="12" s="1"/>
  <c r="AG396" i="12" s="1"/>
  <c r="BY407" i="12"/>
  <c r="BX407" i="12" s="1"/>
  <c r="BW408" i="12" s="1"/>
  <c r="BY402" i="12"/>
  <c r="BT402" i="12" s="1"/>
  <c r="BU403" i="12" s="1"/>
  <c r="V379" i="12"/>
  <c r="W380" i="12" s="1"/>
  <c r="AA380" i="12"/>
  <c r="Z380" i="12" s="1"/>
  <c r="Y381" i="12" s="1"/>
  <c r="CX388" i="12" l="1"/>
  <c r="CY389" i="12" s="1"/>
  <c r="DC389" i="12"/>
  <c r="DB389" i="12" s="1"/>
  <c r="DA390" i="12" s="1"/>
  <c r="CS389" i="12"/>
  <c r="CR389" i="12" s="1"/>
  <c r="CQ390" i="12" s="1"/>
  <c r="CN388" i="12"/>
  <c r="CO389" i="12" s="1"/>
  <c r="CI385" i="12"/>
  <c r="CD385" i="12" s="1"/>
  <c r="CE386" i="12" s="1"/>
  <c r="BD388" i="12"/>
  <c r="BC389" i="12" s="1"/>
  <c r="Q402" i="12"/>
  <c r="P402" i="12" s="1"/>
  <c r="O403" i="12" s="1"/>
  <c r="Q406" i="12"/>
  <c r="P406" i="12" s="1"/>
  <c r="O407" i="12" s="1"/>
  <c r="L401" i="12"/>
  <c r="M402" i="12" s="1"/>
  <c r="AJ395" i="12"/>
  <c r="AI396" i="12" s="1"/>
  <c r="BY408" i="12"/>
  <c r="BX408" i="12" s="1"/>
  <c r="BX402" i="12"/>
  <c r="BW403" i="12" s="1"/>
  <c r="AA381" i="12"/>
  <c r="Z381" i="12" s="1"/>
  <c r="Y382" i="12" s="1"/>
  <c r="V380" i="12"/>
  <c r="W381" i="12" s="1"/>
  <c r="L402" i="12" l="1"/>
  <c r="M403" i="12" s="1"/>
  <c r="CX389" i="12"/>
  <c r="CY390" i="12" s="1"/>
  <c r="DC390" i="12"/>
  <c r="CN389" i="12"/>
  <c r="CO390" i="12" s="1"/>
  <c r="CS390" i="12"/>
  <c r="CR390" i="12" s="1"/>
  <c r="CQ391" i="12" s="1"/>
  <c r="CH385" i="12"/>
  <c r="CG386" i="12" s="1"/>
  <c r="CI386" i="12" s="1"/>
  <c r="CH386" i="12" s="1"/>
  <c r="CG387" i="12" s="1"/>
  <c r="BE389" i="12"/>
  <c r="AZ389" i="12" s="1"/>
  <c r="BA390" i="12" s="1"/>
  <c r="Q407" i="12"/>
  <c r="P407" i="12" s="1"/>
  <c r="O408" i="12" s="1"/>
  <c r="Q403" i="12"/>
  <c r="P403" i="12" s="1"/>
  <c r="O404" i="12" s="1"/>
  <c r="AK396" i="12"/>
  <c r="AF396" i="12" s="1"/>
  <c r="AG397" i="12" s="1"/>
  <c r="BY403" i="12"/>
  <c r="BT403" i="12" s="1"/>
  <c r="BU404" i="12" s="1"/>
  <c r="V381" i="12"/>
  <c r="W382" i="12" s="1"/>
  <c r="AA382" i="12"/>
  <c r="Z382" i="12" s="1"/>
  <c r="Y383" i="12" s="1"/>
  <c r="CX390" i="12" l="1"/>
  <c r="CY391" i="12" s="1"/>
  <c r="DB390" i="12"/>
  <c r="DA391" i="12" s="1"/>
  <c r="DC391" i="12" s="1"/>
  <c r="CN390" i="12"/>
  <c r="CO391" i="12" s="1"/>
  <c r="CS391" i="12"/>
  <c r="CR391" i="12" s="1"/>
  <c r="CQ392" i="12" s="1"/>
  <c r="CI387" i="12"/>
  <c r="CH387" i="12" s="1"/>
  <c r="CG388" i="12" s="1"/>
  <c r="CD386" i="12"/>
  <c r="CE387" i="12" s="1"/>
  <c r="BD389" i="12"/>
  <c r="BC390" i="12" s="1"/>
  <c r="Q404" i="12"/>
  <c r="P404" i="12" s="1"/>
  <c r="Q408" i="12"/>
  <c r="P408" i="12" s="1"/>
  <c r="L403" i="12"/>
  <c r="M404" i="12" s="1"/>
  <c r="AJ396" i="12"/>
  <c r="AI397" i="12" s="1"/>
  <c r="BX403" i="12"/>
  <c r="BW404" i="12" s="1"/>
  <c r="AA383" i="12"/>
  <c r="Z383" i="12" s="1"/>
  <c r="Y384" i="12" s="1"/>
  <c r="V382" i="12"/>
  <c r="W383" i="12" s="1"/>
  <c r="L404" i="12" l="1"/>
  <c r="CX391" i="12"/>
  <c r="CY392" i="12" s="1"/>
  <c r="DB391" i="12"/>
  <c r="DA392" i="12" s="1"/>
  <c r="CN391" i="12"/>
  <c r="CO392" i="12" s="1"/>
  <c r="CS392" i="12"/>
  <c r="CR392" i="12" s="1"/>
  <c r="CQ393" i="12" s="1"/>
  <c r="CD387" i="12"/>
  <c r="CE388" i="12" s="1"/>
  <c r="CI388" i="12"/>
  <c r="BE390" i="12"/>
  <c r="AZ390" i="12" s="1"/>
  <c r="BA391" i="12" s="1"/>
  <c r="AK397" i="12"/>
  <c r="AF397" i="12" s="1"/>
  <c r="AG398" i="12" s="1"/>
  <c r="BY404" i="12"/>
  <c r="BT404" i="12" s="1"/>
  <c r="V383" i="12"/>
  <c r="W384" i="12" s="1"/>
  <c r="AA384" i="12"/>
  <c r="Z384" i="12" s="1"/>
  <c r="Y385" i="12" s="1"/>
  <c r="DC392" i="12" l="1"/>
  <c r="CX392" i="12" s="1"/>
  <c r="CY393" i="12" s="1"/>
  <c r="CN392" i="12"/>
  <c r="CO393" i="12" s="1"/>
  <c r="CS393" i="12"/>
  <c r="CR393" i="12" s="1"/>
  <c r="CQ394" i="12" s="1"/>
  <c r="CD388" i="12"/>
  <c r="CE389" i="12" s="1"/>
  <c r="CH388" i="12"/>
  <c r="CG389" i="12" s="1"/>
  <c r="BD390" i="12"/>
  <c r="BC391" i="12" s="1"/>
  <c r="AJ397" i="12"/>
  <c r="AI398" i="12" s="1"/>
  <c r="BX404" i="12"/>
  <c r="AA385" i="12"/>
  <c r="Z385" i="12" s="1"/>
  <c r="Y386" i="12" s="1"/>
  <c r="V384" i="12"/>
  <c r="W385" i="12" s="1"/>
  <c r="DB392" i="12" l="1"/>
  <c r="DA393" i="12" s="1"/>
  <c r="DC393" i="12" s="1"/>
  <c r="DB393" i="12" s="1"/>
  <c r="DA394" i="12" s="1"/>
  <c r="CS394" i="12"/>
  <c r="CR394" i="12" s="1"/>
  <c r="CQ395" i="12" s="1"/>
  <c r="CN393" i="12"/>
  <c r="CO394" i="12" s="1"/>
  <c r="CI389" i="12"/>
  <c r="CD389" i="12" s="1"/>
  <c r="CE390" i="12" s="1"/>
  <c r="BE391" i="12"/>
  <c r="AZ391" i="12" s="1"/>
  <c r="BA392" i="12" s="1"/>
  <c r="AK398" i="12"/>
  <c r="AF398" i="12" s="1"/>
  <c r="AG399" i="12" s="1"/>
  <c r="V385" i="12"/>
  <c r="W386" i="12" s="1"/>
  <c r="AA386" i="12"/>
  <c r="Z386" i="12" s="1"/>
  <c r="Y387" i="12" s="1"/>
  <c r="DC394" i="12" l="1"/>
  <c r="DB394" i="12" s="1"/>
  <c r="DA395" i="12" s="1"/>
  <c r="CX393" i="12"/>
  <c r="CY394" i="12" s="1"/>
  <c r="CN394" i="12"/>
  <c r="CO395" i="12" s="1"/>
  <c r="CS395" i="12"/>
  <c r="CR395" i="12" s="1"/>
  <c r="CQ396" i="12" s="1"/>
  <c r="CH389" i="12"/>
  <c r="CG390" i="12" s="1"/>
  <c r="BD391" i="12"/>
  <c r="BC392" i="12" s="1"/>
  <c r="AJ398" i="12"/>
  <c r="AI399" i="12" s="1"/>
  <c r="AA387" i="12"/>
  <c r="Z387" i="12" s="1"/>
  <c r="Y388" i="12" s="1"/>
  <c r="V386" i="12"/>
  <c r="W387" i="12" s="1"/>
  <c r="CX394" i="12" l="1"/>
  <c r="CY395" i="12" s="1"/>
  <c r="DC395" i="12"/>
  <c r="DB395" i="12" s="1"/>
  <c r="DA396" i="12" s="1"/>
  <c r="CN395" i="12"/>
  <c r="CO396" i="12" s="1"/>
  <c r="CS396" i="12"/>
  <c r="CR396" i="12" s="1"/>
  <c r="CQ397" i="12" s="1"/>
  <c r="CI390" i="12"/>
  <c r="CD390" i="12" s="1"/>
  <c r="CE391" i="12" s="1"/>
  <c r="BE392" i="12"/>
  <c r="AZ392" i="12" s="1"/>
  <c r="BA393" i="12" s="1"/>
  <c r="AK399" i="12"/>
  <c r="AF399" i="12" s="1"/>
  <c r="AG400" i="12" s="1"/>
  <c r="V387" i="12"/>
  <c r="W388" i="12" s="1"/>
  <c r="AA388" i="12"/>
  <c r="Z388" i="12" s="1"/>
  <c r="Y389" i="12" s="1"/>
  <c r="DC396" i="12" l="1"/>
  <c r="DB396" i="12" s="1"/>
  <c r="DA397" i="12" s="1"/>
  <c r="CX395" i="12"/>
  <c r="CY396" i="12" s="1"/>
  <c r="CS397" i="12"/>
  <c r="CR397" i="12" s="1"/>
  <c r="CQ398" i="12" s="1"/>
  <c r="CN396" i="12"/>
  <c r="CO397" i="12" s="1"/>
  <c r="CH390" i="12"/>
  <c r="CG391" i="12" s="1"/>
  <c r="BD392" i="12"/>
  <c r="BC393" i="12" s="1"/>
  <c r="AJ399" i="12"/>
  <c r="AI400" i="12" s="1"/>
  <c r="AA389" i="12"/>
  <c r="Z389" i="12" s="1"/>
  <c r="Y390" i="12" s="1"/>
  <c r="V388" i="12"/>
  <c r="W389" i="12" s="1"/>
  <c r="CX396" i="12" l="1"/>
  <c r="CY397" i="12" s="1"/>
  <c r="DC397" i="12"/>
  <c r="DB397" i="12" s="1"/>
  <c r="DA398" i="12" s="1"/>
  <c r="CN397" i="12"/>
  <c r="CO398" i="12" s="1"/>
  <c r="CS398" i="12"/>
  <c r="CR398" i="12" s="1"/>
  <c r="CQ399" i="12" s="1"/>
  <c r="CI391" i="12"/>
  <c r="CD391" i="12" s="1"/>
  <c r="CE392" i="12" s="1"/>
  <c r="BE393" i="12"/>
  <c r="AZ393" i="12" s="1"/>
  <c r="BA394" i="12" s="1"/>
  <c r="AK400" i="12"/>
  <c r="AF400" i="12" s="1"/>
  <c r="V389" i="12"/>
  <c r="W390" i="12" s="1"/>
  <c r="AA390" i="12"/>
  <c r="Z390" i="12" s="1"/>
  <c r="Y391" i="12" s="1"/>
  <c r="DC398" i="12" l="1"/>
  <c r="DB398" i="12" s="1"/>
  <c r="DA399" i="12" s="1"/>
  <c r="CX397" i="12"/>
  <c r="CY398" i="12" s="1"/>
  <c r="CS399" i="12"/>
  <c r="CR399" i="12" s="1"/>
  <c r="CQ400" i="12" s="1"/>
  <c r="CN398" i="12"/>
  <c r="CO399" i="12" s="1"/>
  <c r="CH391" i="12"/>
  <c r="CG392" i="12" s="1"/>
  <c r="BD393" i="12"/>
  <c r="BC394" i="12" s="1"/>
  <c r="AJ400" i="12"/>
  <c r="AG401" i="12"/>
  <c r="AG405" i="12"/>
  <c r="AA391" i="12"/>
  <c r="Z391" i="12" s="1"/>
  <c r="Y392" i="12" s="1"/>
  <c r="V390" i="12"/>
  <c r="W391" i="12" s="1"/>
  <c r="CX398" i="12" l="1"/>
  <c r="CY399" i="12" s="1"/>
  <c r="DC399" i="12"/>
  <c r="DB399" i="12" s="1"/>
  <c r="DA400" i="12" s="1"/>
  <c r="CS400" i="12"/>
  <c r="CR400" i="12" s="1"/>
  <c r="CQ401" i="12" s="1"/>
  <c r="CN399" i="12"/>
  <c r="CO400" i="12" s="1"/>
  <c r="CI392" i="12"/>
  <c r="CD392" i="12" s="1"/>
  <c r="CE393" i="12" s="1"/>
  <c r="BE394" i="12"/>
  <c r="AZ394" i="12" s="1"/>
  <c r="BA395" i="12" s="1"/>
  <c r="AI401" i="12"/>
  <c r="AI405" i="12"/>
  <c r="V391" i="12"/>
  <c r="W392" i="12" s="1"/>
  <c r="AA392" i="12"/>
  <c r="Z392" i="12" s="1"/>
  <c r="Y393" i="12" s="1"/>
  <c r="CX399" i="12" l="1"/>
  <c r="CY400" i="12" s="1"/>
  <c r="DC400" i="12"/>
  <c r="DB400" i="12" s="1"/>
  <c r="DA401" i="12" s="1"/>
  <c r="CS401" i="12"/>
  <c r="CR401" i="12" s="1"/>
  <c r="CQ402" i="12" s="1"/>
  <c r="CN400" i="12"/>
  <c r="CO401" i="12" s="1"/>
  <c r="CH392" i="12"/>
  <c r="CG393" i="12" s="1"/>
  <c r="CI393" i="12" s="1"/>
  <c r="CH393" i="12" s="1"/>
  <c r="CG394" i="12" s="1"/>
  <c r="BD394" i="12"/>
  <c r="BC395" i="12" s="1"/>
  <c r="AK405" i="12"/>
  <c r="AJ405" i="12" s="1"/>
  <c r="AI406" i="12" s="1"/>
  <c r="AK401" i="12"/>
  <c r="AF401" i="12" s="1"/>
  <c r="AG402" i="12" s="1"/>
  <c r="AA393" i="12"/>
  <c r="Z393" i="12" s="1"/>
  <c r="Y394" i="12" s="1"/>
  <c r="V392" i="12"/>
  <c r="W393" i="12" s="1"/>
  <c r="CX400" i="12" l="1"/>
  <c r="CY401" i="12" s="1"/>
  <c r="DC401" i="12"/>
  <c r="DB401" i="12" s="1"/>
  <c r="DA402" i="12" s="1"/>
  <c r="CS402" i="12"/>
  <c r="CR402" i="12" s="1"/>
  <c r="CQ403" i="12" s="1"/>
  <c r="CN401" i="12"/>
  <c r="CO402" i="12" s="1"/>
  <c r="CI394" i="12"/>
  <c r="CH394" i="12" s="1"/>
  <c r="CG395" i="12" s="1"/>
  <c r="CD393" i="12"/>
  <c r="CE394" i="12" s="1"/>
  <c r="BE395" i="12"/>
  <c r="AZ395" i="12" s="1"/>
  <c r="BA396" i="12" s="1"/>
  <c r="V393" i="12"/>
  <c r="W394" i="12" s="1"/>
  <c r="AK406" i="12"/>
  <c r="AJ406" i="12" s="1"/>
  <c r="AI407" i="12" s="1"/>
  <c r="AJ401" i="12"/>
  <c r="AI402" i="12" s="1"/>
  <c r="AA394" i="12"/>
  <c r="Z394" i="12" s="1"/>
  <c r="Y395" i="12" s="1"/>
  <c r="DC402" i="12" l="1"/>
  <c r="DB402" i="12" s="1"/>
  <c r="DA403" i="12" s="1"/>
  <c r="CX401" i="12"/>
  <c r="CY402" i="12" s="1"/>
  <c r="CN402" i="12"/>
  <c r="CO403" i="12" s="1"/>
  <c r="BD395" i="12"/>
  <c r="BC396" i="12" s="1"/>
  <c r="CS403" i="12"/>
  <c r="CR403" i="12" s="1"/>
  <c r="CQ404" i="12" s="1"/>
  <c r="CD394" i="12"/>
  <c r="CE395" i="12" s="1"/>
  <c r="CI395" i="12"/>
  <c r="CH395" i="12" s="1"/>
  <c r="CG396" i="12" s="1"/>
  <c r="BE396" i="12"/>
  <c r="BD396" i="12" s="1"/>
  <c r="BC397" i="12" s="1"/>
  <c r="AK407" i="12"/>
  <c r="AJ407" i="12" s="1"/>
  <c r="AI408" i="12" s="1"/>
  <c r="AK402" i="12"/>
  <c r="AF402" i="12" s="1"/>
  <c r="AG403" i="12" s="1"/>
  <c r="AA395" i="12"/>
  <c r="Z395" i="12" s="1"/>
  <c r="Y396" i="12" s="1"/>
  <c r="V394" i="12"/>
  <c r="W395" i="12" s="1"/>
  <c r="CX402" i="12" l="1"/>
  <c r="CY403" i="12" s="1"/>
  <c r="DC403" i="12"/>
  <c r="DB403" i="12" s="1"/>
  <c r="DA404" i="12" s="1"/>
  <c r="CN403" i="12"/>
  <c r="CO404" i="12" s="1"/>
  <c r="CS404" i="12"/>
  <c r="CR404" i="12" s="1"/>
  <c r="CI396" i="12"/>
  <c r="CH396" i="12" s="1"/>
  <c r="CG397" i="12" s="1"/>
  <c r="CD395" i="12"/>
  <c r="CE396" i="12" s="1"/>
  <c r="BE397" i="12"/>
  <c r="BD397" i="12" s="1"/>
  <c r="BC398" i="12" s="1"/>
  <c r="AZ396" i="12"/>
  <c r="BA397" i="12" s="1"/>
  <c r="AK408" i="12"/>
  <c r="AJ408" i="12" s="1"/>
  <c r="AJ402" i="12"/>
  <c r="AI403" i="12" s="1"/>
  <c r="V395" i="12"/>
  <c r="W396" i="12" s="1"/>
  <c r="AA396" i="12"/>
  <c r="Z396" i="12" s="1"/>
  <c r="Y397" i="12" s="1"/>
  <c r="CX403" i="12" l="1"/>
  <c r="CY404" i="12" s="1"/>
  <c r="DC404" i="12"/>
  <c r="DB404" i="12" s="1"/>
  <c r="CN404" i="12"/>
  <c r="CD396" i="12"/>
  <c r="CE397" i="12" s="1"/>
  <c r="CI397" i="12"/>
  <c r="CH397" i="12" s="1"/>
  <c r="CG398" i="12" s="1"/>
  <c r="BE398" i="12"/>
  <c r="BD398" i="12" s="1"/>
  <c r="BC399" i="12" s="1"/>
  <c r="AZ397" i="12"/>
  <c r="BA398" i="12" s="1"/>
  <c r="AK403" i="12"/>
  <c r="AF403" i="12" s="1"/>
  <c r="AG404" i="12" s="1"/>
  <c r="AA397" i="12"/>
  <c r="Z397" i="12" s="1"/>
  <c r="Y398" i="12" s="1"/>
  <c r="V396" i="12"/>
  <c r="W397" i="12" s="1"/>
  <c r="AZ398" i="12" l="1"/>
  <c r="BA399" i="12" s="1"/>
  <c r="CX404" i="12"/>
  <c r="CI398" i="12"/>
  <c r="CH398" i="12" s="1"/>
  <c r="CG399" i="12" s="1"/>
  <c r="CD397" i="12"/>
  <c r="CE398" i="12" s="1"/>
  <c r="BE399" i="12"/>
  <c r="BD399" i="12" s="1"/>
  <c r="BC400" i="12" s="1"/>
  <c r="AJ403" i="12"/>
  <c r="AI404" i="12" s="1"/>
  <c r="V397" i="12"/>
  <c r="W398" i="12" s="1"/>
  <c r="AA398" i="12"/>
  <c r="Z398" i="12" s="1"/>
  <c r="Y399" i="12" s="1"/>
  <c r="CI399" i="12" l="1"/>
  <c r="CH399" i="12" s="1"/>
  <c r="CG400" i="12" s="1"/>
  <c r="CD398" i="12"/>
  <c r="CE399" i="12" s="1"/>
  <c r="BE400" i="12"/>
  <c r="BD400" i="12" s="1"/>
  <c r="AZ399" i="12"/>
  <c r="BA400" i="12" s="1"/>
  <c r="AK404" i="12"/>
  <c r="AF404" i="12" s="1"/>
  <c r="AA399" i="12"/>
  <c r="Z399" i="12" s="1"/>
  <c r="Y400" i="12" s="1"/>
  <c r="V398" i="12"/>
  <c r="W399" i="12" s="1"/>
  <c r="AZ400" i="12" l="1"/>
  <c r="BA401" i="12" s="1"/>
  <c r="CD399" i="12"/>
  <c r="CE400" i="12" s="1"/>
  <c r="CI400" i="12"/>
  <c r="CH400" i="12" s="1"/>
  <c r="BC401" i="12"/>
  <c r="BC405" i="12"/>
  <c r="AJ404" i="12"/>
  <c r="V399" i="12"/>
  <c r="W400" i="12" s="1"/>
  <c r="AA400" i="12"/>
  <c r="Z400" i="12" s="1"/>
  <c r="BA405" i="12" l="1"/>
  <c r="CD400" i="12"/>
  <c r="CE401" i="12" s="1"/>
  <c r="CG401" i="12"/>
  <c r="BE405" i="12"/>
  <c r="BD405" i="12" s="1"/>
  <c r="BC406" i="12" s="1"/>
  <c r="BE401" i="12"/>
  <c r="AZ401" i="12" s="1"/>
  <c r="BA402" i="12" s="1"/>
  <c r="Y401" i="12"/>
  <c r="Y405" i="12"/>
  <c r="V400" i="12"/>
  <c r="CI401" i="12" l="1"/>
  <c r="CH401" i="12" s="1"/>
  <c r="CG402" i="12" s="1"/>
  <c r="BE406" i="12"/>
  <c r="BD406" i="12" s="1"/>
  <c r="BC407" i="12" s="1"/>
  <c r="BD401" i="12"/>
  <c r="BC402" i="12" s="1"/>
  <c r="AA405" i="12"/>
  <c r="Z405" i="12" s="1"/>
  <c r="Y406" i="12" s="1"/>
  <c r="W401" i="12"/>
  <c r="W405" i="12"/>
  <c r="AA401" i="12"/>
  <c r="Z401" i="12" s="1"/>
  <c r="Y402" i="12" s="1"/>
  <c r="CI402" i="12" l="1"/>
  <c r="CH402" i="12" s="1"/>
  <c r="CG403" i="12" s="1"/>
  <c r="CD401" i="12"/>
  <c r="CE402" i="12" s="1"/>
  <c r="BE407" i="12"/>
  <c r="BD407" i="12" s="1"/>
  <c r="BC408" i="12" s="1"/>
  <c r="BE402" i="12"/>
  <c r="AZ402" i="12" s="1"/>
  <c r="BA403" i="12" s="1"/>
  <c r="AA402" i="12"/>
  <c r="Z402" i="12" s="1"/>
  <c r="Y403" i="12" s="1"/>
  <c r="AA406" i="12"/>
  <c r="Z406" i="12" s="1"/>
  <c r="Y407" i="12" s="1"/>
  <c r="V401" i="12"/>
  <c r="W402" i="12" s="1"/>
  <c r="CD402" i="12" l="1"/>
  <c r="CE403" i="12" s="1"/>
  <c r="CI403" i="12"/>
  <c r="BE408" i="12"/>
  <c r="BD408" i="12" s="1"/>
  <c r="BD402" i="12"/>
  <c r="BC403" i="12" s="1"/>
  <c r="V402" i="12"/>
  <c r="W403" i="12" s="1"/>
  <c r="AA407" i="12"/>
  <c r="Z407" i="12" s="1"/>
  <c r="Y408" i="12" s="1"/>
  <c r="AA403" i="12"/>
  <c r="CD403" i="12" l="1"/>
  <c r="CE404" i="12" s="1"/>
  <c r="CH403" i="12"/>
  <c r="CG404" i="12" s="1"/>
  <c r="V403" i="12"/>
  <c r="W404" i="12" s="1"/>
  <c r="BE403" i="12"/>
  <c r="AZ403" i="12" s="1"/>
  <c r="BA404" i="12" s="1"/>
  <c r="Z403" i="12"/>
  <c r="Y404" i="12" s="1"/>
  <c r="AA404" i="12" s="1"/>
  <c r="AA408" i="12"/>
  <c r="Z408" i="12" s="1"/>
  <c r="CI404" i="12" l="1"/>
  <c r="CD404" i="12" s="1"/>
  <c r="V404" i="12"/>
  <c r="BD403" i="12"/>
  <c r="BC404" i="12" s="1"/>
  <c r="Z404" i="12"/>
  <c r="CH404" i="12" l="1"/>
  <c r="BE404" i="12"/>
  <c r="AZ404" i="12" s="1"/>
  <c r="BD404" i="12" l="1"/>
</calcChain>
</file>

<file path=xl/comments1.xml><?xml version="1.0" encoding="utf-8"?>
<comments xmlns="http://schemas.openxmlformats.org/spreadsheetml/2006/main">
  <authors>
    <author>Colin Heer</author>
  </authors>
  <commentList>
    <comment ref="D1" authorId="0" shapeId="0">
      <text>
        <r>
          <rPr>
            <b/>
            <sz val="9"/>
            <color indexed="81"/>
            <rFont val="Segoe UI"/>
            <family val="2"/>
          </rPr>
          <t>Energy Cost</t>
        </r>
      </text>
    </comment>
    <comment ref="E1" authorId="0" shapeId="0">
      <text>
        <r>
          <rPr>
            <b/>
            <sz val="9"/>
            <color indexed="81"/>
            <rFont val="Segoe UI"/>
            <family val="2"/>
          </rPr>
          <t>Accumulative Energy Cost</t>
        </r>
      </text>
    </comment>
    <comment ref="H1" authorId="0" shapeId="0">
      <text>
        <r>
          <rPr>
            <b/>
            <sz val="9"/>
            <color indexed="81"/>
            <rFont val="Segoe UI"/>
            <family val="2"/>
          </rPr>
          <t>Energy Cost</t>
        </r>
      </text>
    </comment>
    <comment ref="I1" authorId="0" shapeId="0">
      <text>
        <r>
          <rPr>
            <b/>
            <sz val="9"/>
            <color indexed="81"/>
            <rFont val="Segoe UI"/>
            <family val="2"/>
          </rPr>
          <t>Accumulative Energy Cost</t>
        </r>
      </text>
    </comment>
    <comment ref="O1" authorId="0" shapeId="0">
      <text>
        <r>
          <rPr>
            <b/>
            <sz val="9"/>
            <color indexed="81"/>
            <rFont val="Segoe UI"/>
            <family val="2"/>
          </rPr>
          <t>Energy Cost</t>
        </r>
      </text>
    </comment>
    <comment ref="P1" authorId="0" shapeId="0">
      <text>
        <r>
          <rPr>
            <b/>
            <sz val="9"/>
            <color indexed="81"/>
            <rFont val="Segoe UI"/>
            <family val="2"/>
          </rPr>
          <t>Accumulative Energy Cost</t>
        </r>
      </text>
    </comment>
    <comment ref="S1" authorId="0" shapeId="0">
      <text>
        <r>
          <rPr>
            <b/>
            <sz val="9"/>
            <color indexed="81"/>
            <rFont val="Segoe UI"/>
            <family val="2"/>
          </rPr>
          <t>Energy Cost</t>
        </r>
      </text>
    </comment>
    <comment ref="T1" authorId="0" shapeId="0">
      <text>
        <r>
          <rPr>
            <b/>
            <sz val="9"/>
            <color indexed="81"/>
            <rFont val="Segoe UI"/>
            <family val="2"/>
          </rPr>
          <t>Accumulative Energy Cost</t>
        </r>
      </text>
    </comment>
  </commentList>
</comments>
</file>

<file path=xl/sharedStrings.xml><?xml version="1.0" encoding="utf-8"?>
<sst xmlns="http://schemas.openxmlformats.org/spreadsheetml/2006/main" count="1492" uniqueCount="261">
  <si>
    <t>Player 1 "TOP"</t>
  </si>
  <si>
    <t>Player 2 "BOT"</t>
  </si>
  <si>
    <t>Player 3 "CARRY"</t>
  </si>
  <si>
    <t>Player 4 "SUP"</t>
  </si>
  <si>
    <t>→</t>
  </si>
  <si>
    <t>Attack</t>
  </si>
  <si>
    <t>↑</t>
  </si>
  <si>
    <t>↓</t>
  </si>
  <si>
    <t>Delete</t>
  </si>
  <si>
    <t>CG</t>
  </si>
  <si>
    <t>↑ Decomposer</t>
  </si>
  <si>
    <t>Decompose</t>
  </si>
  <si>
    <t>↓ T1</t>
  </si>
  <si>
    <t>Spawn / Build / Cast</t>
  </si>
  <si>
    <t>Move to / at Location</t>
  </si>
  <si>
    <t>Activate</t>
  </si>
  <si>
    <t>↓ Decomposer</t>
  </si>
  <si>
    <t>AEC</t>
  </si>
  <si>
    <t>EC</t>
  </si>
  <si>
    <t>↓ Wall</t>
  </si>
  <si>
    <t>Time [s]</t>
  </si>
  <si>
    <t>50*</t>
  </si>
  <si>
    <t>P</t>
  </si>
  <si>
    <t>p0</t>
  </si>
  <si>
    <t>v0</t>
  </si>
  <si>
    <t>t</t>
  </si>
  <si>
    <t>Sunderer01</t>
  </si>
  <si>
    <t>Sunderer02</t>
  </si>
  <si>
    <t>Lightblade01</t>
  </si>
  <si>
    <t>Lightblade02</t>
  </si>
  <si>
    <t>Lightblade03</t>
  </si>
  <si>
    <t>Lightblade04</t>
  </si>
  <si>
    <t>Northguard01</t>
  </si>
  <si>
    <t>Northguard03</t>
  </si>
  <si>
    <t>Northguard02</t>
  </si>
  <si>
    <t>Decomposer</t>
  </si>
  <si>
    <t>v1</t>
  </si>
  <si>
    <t>Spalte1</t>
  </si>
  <si>
    <t>voidgain</t>
  </si>
  <si>
    <t>voidaddition</t>
  </si>
  <si>
    <t>poweradd</t>
  </si>
  <si>
    <t>Description</t>
  </si>
  <si>
    <t>Dreadcharcher01 / T2</t>
  </si>
  <si>
    <t>Constructionhut Refund</t>
  </si>
  <si>
    <t>Voodoo Shack02</t>
  </si>
  <si>
    <t>Infernal Machine</t>
  </si>
  <si>
    <t>V2.2</t>
  </si>
  <si>
    <t>V2.1</t>
  </si>
  <si>
    <t>Lightblade05</t>
  </si>
  <si>
    <t>Sunstriders01</t>
  </si>
  <si>
    <t>Sunstriders02</t>
  </si>
  <si>
    <t>V3</t>
  </si>
  <si>
    <t>Embalmer (DC02+22)</t>
  </si>
  <si>
    <t>Sunderer01 (Decom+20)</t>
  </si>
  <si>
    <t>Dreadcharcher01 - T2</t>
  </si>
  <si>
    <t>Dreadcharcher02 - Sup</t>
  </si>
  <si>
    <t>V2.3</t>
  </si>
  <si>
    <t>Dreadcharcher03  - Bot</t>
  </si>
  <si>
    <t>Embalmer / T3 (Emb+20)</t>
  </si>
  <si>
    <t>V1.1</t>
  </si>
  <si>
    <t>V1.2</t>
  </si>
  <si>
    <t>Voodoo Shack01 (T3+30)</t>
  </si>
  <si>
    <t>Dec, Dc01, Dc02 - Embalmer too late</t>
  </si>
  <si>
    <t>Dc02, Dc01, Dec - T2/T3 hustle, Decomposer too late</t>
  </si>
  <si>
    <t>V2.4</t>
  </si>
  <si>
    <t>Ice Guardian01</t>
  </si>
  <si>
    <t>Construction Hut01</t>
  </si>
  <si>
    <t>Ice Barrier X</t>
  </si>
  <si>
    <t>Ice Barrier Y</t>
  </si>
  <si>
    <t>Ice Barrier01</t>
  </si>
  <si>
    <t>Ice Barrier02</t>
  </si>
  <si>
    <t>Ice Barrier03</t>
  </si>
  <si>
    <t>Ice Barrier04</t>
  </si>
  <si>
    <t>Ice Barrier05</t>
  </si>
  <si>
    <t>Ice Barrier06</t>
  </si>
  <si>
    <t>Ice Barrier07</t>
  </si>
  <si>
    <t>Ice Barrier08</t>
  </si>
  <si>
    <t>Ice Barrier09</t>
  </si>
  <si>
    <t>V1</t>
  </si>
  <si>
    <t>V1/2</t>
  </si>
  <si>
    <t>V1/2/3</t>
  </si>
  <si>
    <t>VX</t>
  </si>
  <si>
    <t>2</t>
  </si>
  <si>
    <t>4</t>
  </si>
  <si>
    <t>V2/3</t>
  </si>
  <si>
    <t>↓ Embalmer</t>
  </si>
  <si>
    <r>
      <rPr>
        <sz val="11"/>
        <color rgb="FFFF0000"/>
        <rFont val="Calibri"/>
        <family val="2"/>
        <scheme val="minor"/>
      </rPr>
      <t>↓</t>
    </r>
    <r>
      <rPr>
        <sz val="11"/>
        <color theme="1"/>
        <rFont val="Calibri"/>
        <family val="2"/>
        <scheme val="minor"/>
      </rPr>
      <t xml:space="preserve"> Northguard03</t>
    </r>
  </si>
  <si>
    <r>
      <rPr>
        <sz val="11"/>
        <color rgb="FFFF0000"/>
        <rFont val="Calibri"/>
        <family val="2"/>
        <scheme val="minor"/>
      </rPr>
      <t>↓</t>
    </r>
    <r>
      <rPr>
        <sz val="11"/>
        <color theme="1"/>
        <rFont val="Calibri"/>
        <family val="2"/>
        <scheme val="minor"/>
      </rPr>
      <t xml:space="preserve"> Sunstriders02</t>
    </r>
  </si>
  <si>
    <t>↓ Dreadcharcher01</t>
  </si>
  <si>
    <t>↑ T2</t>
  </si>
  <si>
    <r>
      <rPr>
        <sz val="11"/>
        <color rgb="FFFF0000"/>
        <rFont val="Calibri"/>
        <family val="2"/>
        <scheme val="minor"/>
      </rPr>
      <t>↓</t>
    </r>
    <r>
      <rPr>
        <sz val="11"/>
        <color theme="1"/>
        <rFont val="Calibri"/>
        <family val="2"/>
        <scheme val="minor"/>
      </rPr>
      <t xml:space="preserve"> Sunderer02</t>
    </r>
  </si>
  <si>
    <r>
      <rPr>
        <sz val="11"/>
        <color rgb="FFFF0000"/>
        <rFont val="Calibri"/>
        <family val="2"/>
        <scheme val="minor"/>
      </rPr>
      <t>↓</t>
    </r>
    <r>
      <rPr>
        <sz val="11"/>
        <color theme="1"/>
        <rFont val="Calibri"/>
        <family val="2"/>
        <scheme val="minor"/>
      </rPr>
      <t xml:space="preserve"> Sunstriders01</t>
    </r>
  </si>
  <si>
    <r>
      <rPr>
        <sz val="11"/>
        <color rgb="FFFF0000"/>
        <rFont val="Calibri"/>
        <family val="2"/>
        <scheme val="minor"/>
      </rPr>
      <t>↓</t>
    </r>
    <r>
      <rPr>
        <sz val="11"/>
        <color theme="1"/>
        <rFont val="Calibri"/>
        <family val="2"/>
        <scheme val="minor"/>
      </rPr>
      <t xml:space="preserve"> Sunderer01 (Decom+20)</t>
    </r>
  </si>
  <si>
    <t>↑ Dreadcharcher03  - Bot</t>
  </si>
  <si>
    <t>↑ Embalmer (DC02+22)</t>
  </si>
  <si>
    <t>→ Dreadcharcher02 - Top</t>
  </si>
  <si>
    <t>↑ Dreadcharcher02 - Sup</t>
  </si>
  <si>
    <t>↑ Dreadcharcher01 - T2</t>
  </si>
  <si>
    <t>↑ Sunderer01</t>
  </si>
  <si>
    <t>↑ Sunderer02</t>
  </si>
  <si>
    <t>↑ Sunstriders01</t>
  </si>
  <si>
    <t>↑ Sunstriders02</t>
  </si>
  <si>
    <t>↑ Lightblade01</t>
  </si>
  <si>
    <t>↑ Lightblade02</t>
  </si>
  <si>
    <t>↑ Ice Guardian01</t>
  </si>
  <si>
    <t>↑ Northguard01</t>
  </si>
  <si>
    <t>↑ Northguard02</t>
  </si>
  <si>
    <t>↑ Construction Hut01</t>
  </si>
  <si>
    <t>↑ Voodoo Shack01 (T3+30)</t>
  </si>
  <si>
    <t>↑ Voodoo Shack02</t>
  </si>
  <si>
    <t>↑ Infernal Machine</t>
  </si>
  <si>
    <t>↑ Ice Barrier01</t>
  </si>
  <si>
    <t>↑ Ice Barrier02</t>
  </si>
  <si>
    <t>↑ Ice Barrier03</t>
  </si>
  <si>
    <t>↑ Ice Barrier04</t>
  </si>
  <si>
    <t>↑ Ice Barrier05</t>
  </si>
  <si>
    <t>↑ Ice Barrier06</t>
  </si>
  <si>
    <t>↑ Ice Barrier07</t>
  </si>
  <si>
    <t>↑ Ice Barrier08</t>
  </si>
  <si>
    <t>↑ Ice Barrier09</t>
  </si>
  <si>
    <t>Ice Barrier10</t>
  </si>
  <si>
    <t>↓ Construction Hut01</t>
  </si>
  <si>
    <r>
      <rPr>
        <sz val="11"/>
        <color rgb="FF0070C0"/>
        <rFont val="Calibri"/>
        <family val="2"/>
        <scheme val="minor"/>
      </rPr>
      <t xml:space="preserve">↓ </t>
    </r>
    <r>
      <rPr>
        <sz val="11"/>
        <color theme="1"/>
        <rFont val="Calibri"/>
        <family val="2"/>
        <scheme val="minor"/>
      </rPr>
      <t>Infernal Machine</t>
    </r>
  </si>
  <si>
    <r>
      <rPr>
        <sz val="11"/>
        <color rgb="FF0070C0"/>
        <rFont val="Calibri"/>
        <family val="2"/>
        <scheme val="minor"/>
      </rPr>
      <t>↓</t>
    </r>
    <r>
      <rPr>
        <sz val="11"/>
        <color theme="1"/>
        <rFont val="Calibri"/>
        <family val="2"/>
        <scheme val="minor"/>
      </rPr>
      <t xml:space="preserve"> Voodoo Shack01</t>
    </r>
  </si>
  <si>
    <r>
      <rPr>
        <sz val="11"/>
        <color rgb="FF0070C0"/>
        <rFont val="Calibri"/>
        <family val="2"/>
        <scheme val="minor"/>
      </rPr>
      <t xml:space="preserve">↓ </t>
    </r>
    <r>
      <rPr>
        <sz val="11"/>
        <color theme="1"/>
        <rFont val="Calibri"/>
        <family val="2"/>
        <scheme val="minor"/>
      </rPr>
      <t>Voodoo Shack02</t>
    </r>
  </si>
  <si>
    <r>
      <rPr>
        <sz val="11"/>
        <color rgb="FFFF0000"/>
        <rFont val="Calibri"/>
        <family val="2"/>
        <scheme val="minor"/>
      </rPr>
      <t xml:space="preserve">↓ </t>
    </r>
    <r>
      <rPr>
        <sz val="11"/>
        <color theme="1"/>
        <rFont val="Calibri"/>
        <family val="2"/>
        <scheme val="minor"/>
      </rPr>
      <t>Lightblade01</t>
    </r>
  </si>
  <si>
    <r>
      <rPr>
        <sz val="11"/>
        <color rgb="FFFF0000"/>
        <rFont val="Calibri"/>
        <family val="2"/>
        <scheme val="minor"/>
      </rPr>
      <t>↓</t>
    </r>
    <r>
      <rPr>
        <sz val="11"/>
        <color theme="1"/>
        <rFont val="Calibri"/>
        <family val="2"/>
        <scheme val="minor"/>
      </rPr>
      <t xml:space="preserve"> Lightblade02</t>
    </r>
  </si>
  <si>
    <r>
      <rPr>
        <sz val="11"/>
        <color rgb="FFFF0000"/>
        <rFont val="Calibri"/>
        <family val="2"/>
        <scheme val="minor"/>
      </rPr>
      <t xml:space="preserve">↓ </t>
    </r>
    <r>
      <rPr>
        <sz val="11"/>
        <color theme="1"/>
        <rFont val="Calibri"/>
        <family val="2"/>
        <scheme val="minor"/>
      </rPr>
      <t>Lightblade03</t>
    </r>
  </si>
  <si>
    <r>
      <rPr>
        <sz val="11"/>
        <color rgb="FFFF0000"/>
        <rFont val="Calibri"/>
        <family val="2"/>
        <scheme val="minor"/>
      </rPr>
      <t xml:space="preserve">↓ </t>
    </r>
    <r>
      <rPr>
        <sz val="11"/>
        <color theme="1"/>
        <rFont val="Calibri"/>
        <family val="2"/>
        <scheme val="minor"/>
      </rPr>
      <t>Lightblade04</t>
    </r>
  </si>
  <si>
    <r>
      <rPr>
        <sz val="11"/>
        <color rgb="FFFF0000"/>
        <rFont val="Calibri"/>
        <family val="2"/>
        <scheme val="minor"/>
      </rPr>
      <t>↓</t>
    </r>
    <r>
      <rPr>
        <sz val="11"/>
        <color theme="1"/>
        <rFont val="Calibri"/>
        <family val="2"/>
        <scheme val="minor"/>
      </rPr>
      <t xml:space="preserve"> Northguard01</t>
    </r>
  </si>
  <si>
    <r>
      <rPr>
        <sz val="11"/>
        <color rgb="FFFF0000"/>
        <rFont val="Calibri"/>
        <family val="2"/>
        <scheme val="minor"/>
      </rPr>
      <t>↓</t>
    </r>
    <r>
      <rPr>
        <sz val="11"/>
        <color theme="1"/>
        <rFont val="Calibri"/>
        <family val="2"/>
        <scheme val="minor"/>
      </rPr>
      <t xml:space="preserve"> Northguard02</t>
    </r>
  </si>
  <si>
    <t>↑ T3 (Emb+20)</t>
  </si>
  <si>
    <t>↓ T3</t>
  </si>
  <si>
    <t>slower</t>
  </si>
  <si>
    <t>faster</t>
  </si>
  <si>
    <t>Hut</t>
  </si>
  <si>
    <t>no Wells</t>
  </si>
  <si>
    <t>no Wells + Hut</t>
  </si>
  <si>
    <t>U3</t>
  </si>
  <si>
    <t>longer</t>
  </si>
  <si>
    <t>Time = 1/((1/base)*(1+Bonus))</t>
  </si>
  <si>
    <t>Time = 1/({1/[base * (1+Malus)]}*{1+Bonus})</t>
  </si>
  <si>
    <t>Time = base * (1+Malus)</t>
  </si>
  <si>
    <t>Keyword</t>
  </si>
  <si>
    <t>shorter</t>
  </si>
  <si>
    <t>Time = base * (1-Bonus)</t>
  </si>
  <si>
    <t>Time = 1/((1/base)*(1-Malus))</t>
  </si>
  <si>
    <t>Base Constructiontime</t>
  </si>
  <si>
    <t>U0-2</t>
  </si>
  <si>
    <t>Time = base * (1-Bonus+Malus)</t>
  </si>
  <si>
    <t>Ingame stats</t>
  </si>
  <si>
    <t>↑ Ice Barrier X</t>
  </si>
  <si>
    <t>↑ Ice Barrier Y</t>
  </si>
  <si>
    <t>↓ Ice Barrier Y</t>
  </si>
  <si>
    <t>↓ Ice Barrier X</t>
  </si>
  <si>
    <t>w</t>
  </si>
  <si>
    <t>Lightblade</t>
  </si>
  <si>
    <t>Dreadcharcher T3</t>
  </si>
  <si>
    <t>Dreadcharcher Bot</t>
  </si>
  <si>
    <t>Dreadcharcher Top</t>
  </si>
  <si>
    <t>WR</t>
  </si>
  <si>
    <t>Player1</t>
  </si>
  <si>
    <t>Player2</t>
  </si>
  <si>
    <t>Player3</t>
  </si>
  <si>
    <t>Dreadcharcher T2</t>
  </si>
  <si>
    <t>T2</t>
  </si>
  <si>
    <t>T3</t>
  </si>
  <si>
    <t>Voodoo Shack Bot</t>
  </si>
  <si>
    <t>Voodoo Shack Top</t>
  </si>
  <si>
    <t>Voodoo Shack Bot T3+30</t>
  </si>
  <si>
    <t>Voodoo Shack Bot VSB+16</t>
  </si>
  <si>
    <t>T3 - NoDelay</t>
  </si>
  <si>
    <t>T3 8s Delayed</t>
  </si>
  <si>
    <t>Construction Hut</t>
  </si>
  <si>
    <t>Wrathblades</t>
  </si>
  <si>
    <t>Energyrefund Maintenance</t>
  </si>
  <si>
    <t>Dreadcharcher Top -&gt; T3</t>
  </si>
  <si>
    <t>Embalmer shrine</t>
  </si>
  <si>
    <t>Morklay Trap</t>
  </si>
  <si>
    <t>Fire Bomb</t>
  </si>
  <si>
    <t>Furnace of Flesh</t>
  </si>
  <si>
    <t>Ice Barrier</t>
  </si>
  <si>
    <t>Northguards1</t>
  </si>
  <si>
    <t>Northguards2</t>
  </si>
  <si>
    <t>Northguards3</t>
  </si>
  <si>
    <t>Ice Guardian1</t>
  </si>
  <si>
    <t>Ice Guardian2</t>
  </si>
  <si>
    <t>Northguards4</t>
  </si>
  <si>
    <t>Northguards5</t>
  </si>
  <si>
    <t>Northguards6</t>
  </si>
  <si>
    <t>Furnace of Flesh Voidtransfer</t>
  </si>
  <si>
    <t>Northguards7</t>
  </si>
  <si>
    <t>Northguards8</t>
  </si>
  <si>
    <t>Northguards9</t>
  </si>
  <si>
    <t>Ice Barrier+1</t>
  </si>
  <si>
    <t>Ice Barrier+2</t>
  </si>
  <si>
    <t>Ice Barrier+3</t>
  </si>
  <si>
    <t>Voodoo Shack Bot VSB+30</t>
  </si>
  <si>
    <t>Voodoo Shack Top VST+30</t>
  </si>
  <si>
    <t>Embalmer shrine+1</t>
  </si>
  <si>
    <t>Embalmer shrine+2</t>
  </si>
  <si>
    <t>Energy well</t>
  </si>
  <si>
    <t>Embalmer shrine+3</t>
  </si>
  <si>
    <t>Voodoo Shack Top T3+30</t>
  </si>
  <si>
    <t>V1.3</t>
  </si>
  <si>
    <t>Furnace of Flesh T2+30</t>
  </si>
  <si>
    <t>V2</t>
  </si>
  <si>
    <t>Power well</t>
  </si>
  <si>
    <t>Scavenger T2</t>
  </si>
  <si>
    <t>Mine</t>
  </si>
  <si>
    <t>Banner of Glory</t>
  </si>
  <si>
    <t>Power well +1</t>
  </si>
  <si>
    <t>Power well +2</t>
  </si>
  <si>
    <t>Power well +3</t>
  </si>
  <si>
    <t>Power well +4</t>
  </si>
  <si>
    <t>Power well +5</t>
  </si>
  <si>
    <t>Scavenger Bot</t>
  </si>
  <si>
    <t>Scavenger Bot -&gt; T3</t>
  </si>
  <si>
    <t>Scavenger T3 -&gt; Top 63s</t>
  </si>
  <si>
    <t>Wrecker</t>
  </si>
  <si>
    <t>Wrecker T2</t>
  </si>
  <si>
    <t>Wrecker T2 -&gt; Bot</t>
  </si>
  <si>
    <t>Wrecker Bot</t>
  </si>
  <si>
    <t>Scavenger Top</t>
  </si>
  <si>
    <t>Ice Barrier +1</t>
  </si>
  <si>
    <t>Ice Barrier +2</t>
  </si>
  <si>
    <t>Ice Barrier +3</t>
  </si>
  <si>
    <t>Ice Barrier +5</t>
  </si>
  <si>
    <t>Ice Barrier +4</t>
  </si>
  <si>
    <t>Ice Barrier +6</t>
  </si>
  <si>
    <t>Ice Barrier Top</t>
  </si>
  <si>
    <t>V2.0.1</t>
  </si>
  <si>
    <t>V1.0.1</t>
  </si>
  <si>
    <t>V1.0.0</t>
  </si>
  <si>
    <t>V1.1.0</t>
  </si>
  <si>
    <t>V1.1.1</t>
  </si>
  <si>
    <t>V2.1.0</t>
  </si>
  <si>
    <t>V2.1.1</t>
  </si>
  <si>
    <t>Northguards8 / Decomposer</t>
  </si>
  <si>
    <t>latest Voodoo Shack Bot</t>
  </si>
  <si>
    <t>latest Voodoo Shack Top</t>
  </si>
  <si>
    <t>Wrathblades Bot</t>
  </si>
  <si>
    <t>Wrathblades Bot -&gt; Shack</t>
  </si>
  <si>
    <t>Executor Top</t>
  </si>
  <si>
    <t>Ice Blade2</t>
  </si>
  <si>
    <t>Ice Blade1</t>
  </si>
  <si>
    <t>Frost Mage</t>
  </si>
  <si>
    <t>Ice Guardian</t>
  </si>
  <si>
    <t>Frost Bite</t>
  </si>
  <si>
    <t>Scavenger T2+30</t>
  </si>
  <si>
    <t>Scavenger Top -&gt; T3</t>
  </si>
  <si>
    <t>Scavenger T3</t>
  </si>
  <si>
    <t>Ice Barrier +7</t>
  </si>
  <si>
    <t>Scavenger T2+30 T3</t>
  </si>
  <si>
    <t>Frost Mage -&gt; Top</t>
  </si>
  <si>
    <t>Glacial Shield</t>
  </si>
  <si>
    <t>Shield Building</t>
  </si>
  <si>
    <t>Ice Barrier T2</t>
  </si>
  <si>
    <t>Northguards</t>
  </si>
  <si>
    <t>Glacier Shell</t>
  </si>
  <si>
    <t>Executor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</si>
</sst>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6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8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color indexed="81"/>
      <name val="Segoe UI"/>
      <family val="2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8"/>
      <name val="Calibri"/>
      <family val="2"/>
      <scheme val="minor"/>
    </font>
    <font>
      <i/>
      <sz val="11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8" tint="0.79998168889431442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47">
    <xf numFmtId="0" fontId="0" fillId="0" borderId="0" xfId="0"/>
    <xf numFmtId="0" fontId="2" fillId="0" borderId="0" xfId="0" applyFont="1"/>
    <xf numFmtId="0" fontId="0" fillId="0" borderId="0" xfId="0" applyFont="1"/>
    <xf numFmtId="0" fontId="8" fillId="0" borderId="0" xfId="0" applyFont="1"/>
    <xf numFmtId="0" fontId="0" fillId="0" borderId="1" xfId="0" applyFill="1" applyBorder="1"/>
    <xf numFmtId="0" fontId="11" fillId="0" borderId="2" xfId="0" applyFont="1" applyBorder="1" applyAlignment="1">
      <alignment horizontal="center"/>
    </xf>
    <xf numFmtId="49" fontId="11" fillId="0" borderId="2" xfId="0" applyNumberFormat="1" applyFont="1" applyFill="1" applyBorder="1" applyAlignment="1">
      <alignment horizontal="center"/>
    </xf>
    <xf numFmtId="0" fontId="0" fillId="0" borderId="0" xfId="0" applyFont="1" applyBorder="1"/>
    <xf numFmtId="0" fontId="11" fillId="0" borderId="0" xfId="0" applyFont="1" applyBorder="1" applyAlignment="1">
      <alignment horizontal="center"/>
    </xf>
    <xf numFmtId="49" fontId="11" fillId="0" borderId="0" xfId="0" applyNumberFormat="1" applyFont="1" applyBorder="1" applyAlignment="1">
      <alignment horizontal="center"/>
    </xf>
    <xf numFmtId="0" fontId="0" fillId="0" borderId="1" xfId="0" applyFont="1" applyFill="1" applyBorder="1"/>
    <xf numFmtId="0" fontId="0" fillId="0" borderId="0" xfId="0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0" fillId="0" borderId="0" xfId="0" applyBorder="1"/>
    <xf numFmtId="0" fontId="2" fillId="0" borderId="0" xfId="0" applyFont="1" applyBorder="1"/>
    <xf numFmtId="0" fontId="0" fillId="0" borderId="0" xfId="0" applyFill="1" applyBorder="1"/>
    <xf numFmtId="0" fontId="11" fillId="6" borderId="0" xfId="0" applyFont="1" applyFill="1" applyBorder="1" applyAlignment="1">
      <alignment horizontal="center" vertical="center"/>
    </xf>
    <xf numFmtId="0" fontId="7" fillId="0" borderId="0" xfId="0" applyFont="1" applyBorder="1"/>
    <xf numFmtId="0" fontId="5" fillId="0" borderId="0" xfId="0" applyFont="1" applyBorder="1"/>
    <xf numFmtId="0" fontId="8" fillId="0" borderId="0" xfId="0" applyFont="1" applyBorder="1"/>
    <xf numFmtId="0" fontId="11" fillId="0" borderId="2" xfId="0" applyFont="1" applyFill="1" applyBorder="1" applyAlignment="1">
      <alignment horizontal="center" vertical="center"/>
    </xf>
    <xf numFmtId="0" fontId="11" fillId="6" borderId="2" xfId="0" applyFont="1" applyFill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1" fillId="0" borderId="2" xfId="0" applyFont="1" applyBorder="1"/>
    <xf numFmtId="0" fontId="11" fillId="0" borderId="0" xfId="0" applyFont="1" applyBorder="1"/>
    <xf numFmtId="0" fontId="10" fillId="0" borderId="0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0" fillId="7" borderId="10" xfId="0" applyFont="1" applyFill="1" applyBorder="1"/>
    <xf numFmtId="1" fontId="0" fillId="0" borderId="0" xfId="0" applyNumberFormat="1"/>
    <xf numFmtId="1" fontId="0" fillId="7" borderId="10" xfId="0" applyNumberFormat="1" applyFont="1" applyFill="1" applyBorder="1"/>
    <xf numFmtId="0" fontId="13" fillId="0" borderId="12" xfId="0" applyFont="1" applyFill="1" applyBorder="1"/>
    <xf numFmtId="1" fontId="13" fillId="0" borderId="12" xfId="0" applyNumberFormat="1" applyFont="1" applyFill="1" applyBorder="1"/>
    <xf numFmtId="0" fontId="0" fillId="0" borderId="10" xfId="0" applyFont="1" applyFill="1" applyBorder="1"/>
    <xf numFmtId="1" fontId="0" fillId="0" borderId="10" xfId="0" applyNumberFormat="1" applyFont="1" applyFill="1" applyBorder="1"/>
    <xf numFmtId="0" fontId="0" fillId="0" borderId="13" xfId="0" applyFont="1" applyFill="1" applyBorder="1"/>
    <xf numFmtId="1" fontId="0" fillId="0" borderId="13" xfId="0" applyNumberFormat="1" applyFont="1" applyFill="1" applyBorder="1"/>
    <xf numFmtId="0" fontId="0" fillId="0" borderId="11" xfId="0" applyFont="1" applyFill="1" applyBorder="1"/>
    <xf numFmtId="1" fontId="3" fillId="0" borderId="0" xfId="0" applyNumberFormat="1" applyFont="1" applyFill="1" applyBorder="1"/>
    <xf numFmtId="0" fontId="3" fillId="0" borderId="0" xfId="0" applyFont="1" applyFill="1" applyBorder="1"/>
    <xf numFmtId="0" fontId="0" fillId="0" borderId="0" xfId="0" applyNumberFormat="1"/>
    <xf numFmtId="0" fontId="13" fillId="0" borderId="12" xfId="0" applyNumberFormat="1" applyFont="1" applyFill="1" applyBorder="1"/>
    <xf numFmtId="0" fontId="0" fillId="0" borderId="10" xfId="0" applyNumberFormat="1" applyFont="1" applyFill="1" applyBorder="1"/>
    <xf numFmtId="0" fontId="0" fillId="0" borderId="13" xfId="0" applyNumberFormat="1" applyFont="1" applyFill="1" applyBorder="1"/>
    <xf numFmtId="0" fontId="0" fillId="0" borderId="0" xfId="0" applyNumberFormat="1" applyFont="1" applyFill="1" applyBorder="1"/>
    <xf numFmtId="0" fontId="3" fillId="0" borderId="0" xfId="0" applyNumberFormat="1" applyFont="1" applyFill="1" applyBorder="1"/>
    <xf numFmtId="0" fontId="0" fillId="0" borderId="0" xfId="0" applyFont="1" applyFill="1" applyBorder="1"/>
    <xf numFmtId="2" fontId="0" fillId="0" borderId="0" xfId="0" applyNumberFormat="1"/>
    <xf numFmtId="2" fontId="3" fillId="0" borderId="0" xfId="0" applyNumberFormat="1" applyFont="1" applyFill="1" applyBorder="1"/>
    <xf numFmtId="2" fontId="0" fillId="7" borderId="10" xfId="0" applyNumberFormat="1" applyFont="1" applyFill="1" applyBorder="1"/>
    <xf numFmtId="2" fontId="13" fillId="0" borderId="12" xfId="0" applyNumberFormat="1" applyFont="1" applyFill="1" applyBorder="1"/>
    <xf numFmtId="2" fontId="0" fillId="0" borderId="10" xfId="0" applyNumberFormat="1" applyFont="1" applyFill="1" applyBorder="1"/>
    <xf numFmtId="2" fontId="0" fillId="0" borderId="13" xfId="0" applyNumberFormat="1" applyFont="1" applyFill="1" applyBorder="1"/>
    <xf numFmtId="0" fontId="0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1" fontId="0" fillId="0" borderId="0" xfId="0" applyNumberFormat="1" applyFont="1" applyAlignment="1">
      <alignment horizontal="center" vertical="center"/>
    </xf>
    <xf numFmtId="2" fontId="0" fillId="0" borderId="0" xfId="0" applyNumberFormat="1" applyFont="1" applyAlignment="1">
      <alignment horizontal="center" vertical="center"/>
    </xf>
    <xf numFmtId="0" fontId="0" fillId="0" borderId="0" xfId="0" applyNumberFormat="1" applyFont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Font="1" applyBorder="1" applyAlignment="1"/>
    <xf numFmtId="0" fontId="2" fillId="0" borderId="0" xfId="0" applyFont="1" applyBorder="1" applyAlignment="1"/>
    <xf numFmtId="0" fontId="0" fillId="0" borderId="0" xfId="0" applyFont="1" applyFill="1" applyBorder="1" applyAlignment="1"/>
    <xf numFmtId="0" fontId="3" fillId="0" borderId="0" xfId="0" applyFont="1" applyFill="1" applyBorder="1" applyAlignment="1">
      <alignment horizontal="center"/>
    </xf>
    <xf numFmtId="0" fontId="6" fillId="0" borderId="2" xfId="0" applyFont="1" applyFill="1" applyBorder="1" applyAlignment="1">
      <alignment horizontal="center" vertical="center"/>
    </xf>
    <xf numFmtId="0" fontId="0" fillId="0" borderId="2" xfId="0" applyFont="1" applyBorder="1" applyAlignment="1"/>
    <xf numFmtId="0" fontId="0" fillId="0" borderId="2" xfId="0" applyBorder="1"/>
    <xf numFmtId="0" fontId="2" fillId="0" borderId="2" xfId="0" applyFont="1" applyBorder="1" applyAlignment="1"/>
    <xf numFmtId="0" fontId="11" fillId="5" borderId="2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vertical="center"/>
    </xf>
    <xf numFmtId="0" fontId="0" fillId="0" borderId="2" xfId="0" applyFont="1" applyBorder="1"/>
    <xf numFmtId="49" fontId="10" fillId="0" borderId="2" xfId="0" applyNumberFormat="1" applyFont="1" applyFill="1" applyBorder="1" applyAlignment="1">
      <alignment horizontal="center"/>
    </xf>
    <xf numFmtId="0" fontId="2" fillId="9" borderId="5" xfId="0" applyFont="1" applyFill="1" applyBorder="1" applyAlignment="1">
      <alignment horizontal="center"/>
    </xf>
    <xf numFmtId="0" fontId="2" fillId="9" borderId="6" xfId="0" applyFont="1" applyFill="1" applyBorder="1" applyAlignment="1">
      <alignment horizontal="center"/>
    </xf>
    <xf numFmtId="0" fontId="10" fillId="9" borderId="6" xfId="0" applyFont="1" applyFill="1" applyBorder="1" applyAlignment="1">
      <alignment horizontal="center"/>
    </xf>
    <xf numFmtId="0" fontId="10" fillId="9" borderId="7" xfId="0" applyFont="1" applyFill="1" applyBorder="1" applyAlignment="1">
      <alignment horizontal="center"/>
    </xf>
    <xf numFmtId="0" fontId="2" fillId="10" borderId="5" xfId="0" applyFont="1" applyFill="1" applyBorder="1" applyAlignment="1">
      <alignment horizontal="center"/>
    </xf>
    <xf numFmtId="0" fontId="2" fillId="10" borderId="6" xfId="0" applyFont="1" applyFill="1" applyBorder="1" applyAlignment="1">
      <alignment horizontal="center"/>
    </xf>
    <xf numFmtId="0" fontId="10" fillId="10" borderId="6" xfId="0" applyFont="1" applyFill="1" applyBorder="1" applyAlignment="1">
      <alignment horizontal="center"/>
    </xf>
    <xf numFmtId="0" fontId="10" fillId="10" borderId="7" xfId="0" applyFont="1" applyFill="1" applyBorder="1" applyAlignment="1">
      <alignment horizontal="center"/>
    </xf>
    <xf numFmtId="0" fontId="2" fillId="5" borderId="6" xfId="0" applyFont="1" applyFill="1" applyBorder="1" applyAlignment="1">
      <alignment horizontal="center"/>
    </xf>
    <xf numFmtId="0" fontId="10" fillId="5" borderId="6" xfId="0" applyFont="1" applyFill="1" applyBorder="1" applyAlignment="1">
      <alignment horizontal="center" vertical="center"/>
    </xf>
    <xf numFmtId="49" fontId="10" fillId="5" borderId="7" xfId="0" applyNumberFormat="1" applyFont="1" applyFill="1" applyBorder="1" applyAlignment="1">
      <alignment horizontal="center"/>
    </xf>
    <xf numFmtId="0" fontId="7" fillId="11" borderId="5" xfId="0" applyFont="1" applyFill="1" applyBorder="1" applyAlignment="1">
      <alignment horizontal="center"/>
    </xf>
    <xf numFmtId="0" fontId="14" fillId="11" borderId="6" xfId="0" applyFont="1" applyFill="1" applyBorder="1" applyAlignment="1">
      <alignment horizontal="center"/>
    </xf>
    <xf numFmtId="0" fontId="14" fillId="11" borderId="7" xfId="0" applyFont="1" applyFill="1" applyBorder="1" applyAlignment="1">
      <alignment horizontal="center"/>
    </xf>
    <xf numFmtId="0" fontId="0" fillId="0" borderId="0" xfId="0" quotePrefix="1"/>
    <xf numFmtId="9" fontId="0" fillId="0" borderId="0" xfId="0" applyNumberFormat="1"/>
    <xf numFmtId="0" fontId="0" fillId="0" borderId="0" xfId="0" applyFill="1"/>
    <xf numFmtId="9" fontId="0" fillId="0" borderId="0" xfId="0" applyNumberFormat="1" applyFill="1"/>
    <xf numFmtId="0" fontId="2" fillId="0" borderId="0" xfId="0" applyFont="1" applyFill="1"/>
    <xf numFmtId="0" fontId="0" fillId="15" borderId="0" xfId="0" applyFill="1"/>
    <xf numFmtId="164" fontId="0" fillId="0" borderId="0" xfId="0" applyNumberFormat="1"/>
    <xf numFmtId="164" fontId="0" fillId="0" borderId="0" xfId="0" applyNumberFormat="1" applyFill="1"/>
    <xf numFmtId="0" fontId="8" fillId="0" borderId="0" xfId="0" quotePrefix="1" applyFont="1"/>
    <xf numFmtId="0" fontId="2" fillId="0" borderId="0" xfId="0" quotePrefix="1" applyFont="1"/>
    <xf numFmtId="0" fontId="0" fillId="0" borderId="0" xfId="0" quotePrefix="1" applyFill="1"/>
    <xf numFmtId="164" fontId="0" fillId="2" borderId="0" xfId="0" applyNumberFormat="1" applyFill="1"/>
    <xf numFmtId="0" fontId="2" fillId="16" borderId="0" xfId="0" applyFont="1" applyFill="1"/>
    <xf numFmtId="9" fontId="2" fillId="16" borderId="0" xfId="0" applyNumberFormat="1" applyFont="1" applyFill="1"/>
    <xf numFmtId="0" fontId="2" fillId="16" borderId="0" xfId="0" quotePrefix="1" applyFont="1" applyFill="1"/>
    <xf numFmtId="0" fontId="0" fillId="0" borderId="3" xfId="0" applyBorder="1"/>
    <xf numFmtId="0" fontId="0" fillId="0" borderId="4" xfId="0" applyFont="1" applyBorder="1"/>
    <xf numFmtId="0" fontId="2" fillId="16" borderId="4" xfId="0" applyFont="1" applyFill="1" applyBorder="1"/>
    <xf numFmtId="0" fontId="0" fillId="0" borderId="4" xfId="0" applyBorder="1"/>
    <xf numFmtId="0" fontId="8" fillId="0" borderId="4" xfId="0" applyFont="1" applyBorder="1"/>
    <xf numFmtId="0" fontId="0" fillId="0" borderId="4" xfId="0" applyFill="1" applyBorder="1"/>
    <xf numFmtId="0" fontId="0" fillId="0" borderId="0" xfId="0" applyFont="1" applyFill="1"/>
    <xf numFmtId="9" fontId="0" fillId="0" borderId="0" xfId="0" applyNumberFormat="1" applyFont="1" applyFill="1"/>
    <xf numFmtId="164" fontId="0" fillId="0" borderId="0" xfId="0" applyNumberFormat="1" applyFont="1" applyFill="1"/>
    <xf numFmtId="0" fontId="0" fillId="4" borderId="0" xfId="0" applyFill="1"/>
    <xf numFmtId="0" fontId="0" fillId="8" borderId="0" xfId="0" applyFill="1"/>
    <xf numFmtId="9" fontId="2" fillId="4" borderId="0" xfId="0" applyNumberFormat="1" applyFont="1" applyFill="1"/>
    <xf numFmtId="0" fontId="3" fillId="8" borderId="0" xfId="0" applyFont="1" applyFill="1"/>
    <xf numFmtId="0" fontId="3" fillId="8" borderId="4" xfId="0" applyFont="1" applyFill="1" applyBorder="1"/>
    <xf numFmtId="0" fontId="7" fillId="15" borderId="0" xfId="0" quotePrefix="1" applyFont="1" applyFill="1"/>
    <xf numFmtId="0" fontId="7" fillId="15" borderId="4" xfId="0" applyFont="1" applyFill="1" applyBorder="1"/>
    <xf numFmtId="0" fontId="7" fillId="15" borderId="0" xfId="0" applyFont="1" applyFill="1"/>
    <xf numFmtId="0" fontId="3" fillId="0" borderId="0" xfId="0" applyFont="1" applyFill="1"/>
    <xf numFmtId="0" fontId="3" fillId="0" borderId="4" xfId="0" applyFont="1" applyFill="1" applyBorder="1"/>
    <xf numFmtId="164" fontId="0" fillId="4" borderId="0" xfId="0" applyNumberFormat="1" applyFont="1" applyFill="1"/>
    <xf numFmtId="164" fontId="7" fillId="12" borderId="0" xfId="0" applyNumberFormat="1" applyFont="1" applyFill="1"/>
    <xf numFmtId="164" fontId="7" fillId="2" borderId="0" xfId="0" applyNumberFormat="1" applyFont="1" applyFill="1"/>
    <xf numFmtId="164" fontId="0" fillId="12" borderId="0" xfId="0" applyNumberFormat="1" applyFill="1"/>
    <xf numFmtId="164" fontId="0" fillId="15" borderId="0" xfId="0" applyNumberFormat="1" applyFont="1" applyFill="1"/>
    <xf numFmtId="164" fontId="0" fillId="15" borderId="0" xfId="0" applyNumberFormat="1" applyFill="1"/>
    <xf numFmtId="0" fontId="0" fillId="15" borderId="0" xfId="0" quotePrefix="1" applyFill="1"/>
    <xf numFmtId="0" fontId="0" fillId="15" borderId="4" xfId="0" applyFill="1" applyBorder="1"/>
    <xf numFmtId="0" fontId="0" fillId="8" borderId="0" xfId="0" quotePrefix="1" applyFill="1"/>
    <xf numFmtId="0" fontId="0" fillId="8" borderId="4" xfId="0" applyFill="1" applyBorder="1"/>
    <xf numFmtId="164" fontId="0" fillId="17" borderId="0" xfId="0" applyNumberFormat="1" applyFont="1" applyFill="1"/>
    <xf numFmtId="0" fontId="0" fillId="17" borderId="0" xfId="0" applyFill="1"/>
    <xf numFmtId="9" fontId="2" fillId="17" borderId="0" xfId="0" applyNumberFormat="1" applyFont="1" applyFill="1"/>
    <xf numFmtId="0" fontId="2" fillId="5" borderId="5" xfId="0" applyFont="1" applyFill="1" applyBorder="1" applyAlignment="1">
      <alignment horizontal="center"/>
    </xf>
    <xf numFmtId="0" fontId="2" fillId="0" borderId="15" xfId="0" applyNumberFormat="1" applyFont="1" applyFill="1" applyBorder="1" applyAlignment="1">
      <alignment horizontal="center" vertical="center"/>
    </xf>
    <xf numFmtId="0" fontId="0" fillId="0" borderId="4" xfId="0" applyFont="1" applyFill="1" applyBorder="1"/>
    <xf numFmtId="0" fontId="0" fillId="0" borderId="4" xfId="0" applyFill="1" applyBorder="1" applyAlignment="1">
      <alignment horizontal="center" vertical="center"/>
    </xf>
    <xf numFmtId="0" fontId="0" fillId="0" borderId="10" xfId="0" applyNumberFormat="1" applyFont="1" applyBorder="1"/>
    <xf numFmtId="0" fontId="0" fillId="0" borderId="11" xfId="0" applyFont="1" applyBorder="1"/>
    <xf numFmtId="1" fontId="13" fillId="18" borderId="10" xfId="0" applyNumberFormat="1" applyFont="1" applyFill="1" applyBorder="1"/>
    <xf numFmtId="0" fontId="13" fillId="18" borderId="10" xfId="0" applyNumberFormat="1" applyFont="1" applyFill="1" applyBorder="1"/>
    <xf numFmtId="0" fontId="13" fillId="18" borderId="11" xfId="0" applyFont="1" applyFill="1" applyBorder="1"/>
    <xf numFmtId="1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2" fontId="0" fillId="0" borderId="0" xfId="0" applyNumberFormat="1" applyFill="1"/>
    <xf numFmtId="0" fontId="0" fillId="0" borderId="0" xfId="0" applyNumberFormat="1" applyFont="1" applyFill="1"/>
    <xf numFmtId="0" fontId="0" fillId="0" borderId="0" xfId="0" applyAlignment="1">
      <alignment horizontal="left"/>
    </xf>
    <xf numFmtId="0" fontId="4" fillId="0" borderId="0" xfId="0" applyFont="1" applyFill="1"/>
    <xf numFmtId="0" fontId="4" fillId="0" borderId="0" xfId="0" applyFont="1"/>
    <xf numFmtId="0" fontId="0" fillId="3" borderId="0" xfId="0" applyNumberFormat="1" applyFont="1" applyFill="1" applyBorder="1"/>
    <xf numFmtId="0" fontId="0" fillId="3" borderId="0" xfId="0" applyFill="1"/>
    <xf numFmtId="0" fontId="0" fillId="6" borderId="0" xfId="0" applyFill="1"/>
    <xf numFmtId="1" fontId="0" fillId="6" borderId="10" xfId="0" applyNumberFormat="1" applyFont="1" applyFill="1" applyBorder="1"/>
    <xf numFmtId="2" fontId="0" fillId="6" borderId="10" xfId="0" applyNumberFormat="1" applyFont="1" applyFill="1" applyBorder="1"/>
    <xf numFmtId="0" fontId="0" fillId="6" borderId="0" xfId="0" applyNumberFormat="1" applyFont="1" applyFill="1" applyBorder="1"/>
    <xf numFmtId="0" fontId="0" fillId="14" borderId="0" xfId="0" applyFill="1"/>
    <xf numFmtId="1" fontId="0" fillId="14" borderId="10" xfId="0" applyNumberFormat="1" applyFont="1" applyFill="1" applyBorder="1"/>
    <xf numFmtId="2" fontId="0" fillId="14" borderId="10" xfId="0" applyNumberFormat="1" applyFont="1" applyFill="1" applyBorder="1"/>
    <xf numFmtId="0" fontId="0" fillId="14" borderId="0" xfId="0" applyNumberFormat="1" applyFont="1" applyFill="1" applyBorder="1"/>
    <xf numFmtId="1" fontId="0" fillId="17" borderId="10" xfId="0" applyNumberFormat="1" applyFont="1" applyFill="1" applyBorder="1"/>
    <xf numFmtId="2" fontId="0" fillId="17" borderId="10" xfId="0" applyNumberFormat="1" applyFont="1" applyFill="1" applyBorder="1"/>
    <xf numFmtId="0" fontId="0" fillId="17" borderId="0" xfId="0" applyNumberFormat="1" applyFont="1" applyFill="1" applyBorder="1"/>
    <xf numFmtId="0" fontId="2" fillId="14" borderId="4" xfId="0" applyFont="1" applyFill="1" applyBorder="1"/>
    <xf numFmtId="0" fontId="0" fillId="14" borderId="1" xfId="0" applyFont="1" applyFill="1" applyBorder="1"/>
    <xf numFmtId="0" fontId="0" fillId="14" borderId="0" xfId="0" applyFont="1" applyFill="1" applyBorder="1"/>
    <xf numFmtId="0" fontId="11" fillId="14" borderId="0" xfId="0" applyFont="1" applyFill="1" applyBorder="1" applyAlignment="1">
      <alignment horizontal="center" vertical="center"/>
    </xf>
    <xf numFmtId="0" fontId="11" fillId="14" borderId="2" xfId="0" applyFont="1" applyFill="1" applyBorder="1" applyAlignment="1">
      <alignment horizontal="center" vertical="center"/>
    </xf>
    <xf numFmtId="0" fontId="0" fillId="14" borderId="1" xfId="0" applyFill="1" applyBorder="1"/>
    <xf numFmtId="0" fontId="0" fillId="14" borderId="0" xfId="0" applyFont="1" applyFill="1" applyBorder="1" applyAlignment="1"/>
    <xf numFmtId="0" fontId="0" fillId="14" borderId="0" xfId="0" applyFill="1" applyBorder="1"/>
    <xf numFmtId="49" fontId="11" fillId="14" borderId="2" xfId="0" applyNumberFormat="1" applyFont="1" applyFill="1" applyBorder="1" applyAlignment="1">
      <alignment horizontal="center"/>
    </xf>
    <xf numFmtId="0" fontId="0" fillId="17" borderId="1" xfId="0" applyFont="1" applyFill="1" applyBorder="1"/>
    <xf numFmtId="0" fontId="0" fillId="17" borderId="0" xfId="0" applyFont="1" applyFill="1" applyBorder="1"/>
    <xf numFmtId="0" fontId="11" fillId="17" borderId="0" xfId="0" applyFont="1" applyFill="1" applyBorder="1" applyAlignment="1">
      <alignment horizontal="center" vertical="center"/>
    </xf>
    <xf numFmtId="0" fontId="11" fillId="17" borderId="2" xfId="0" applyFont="1" applyFill="1" applyBorder="1" applyAlignment="1">
      <alignment horizontal="center" vertical="center"/>
    </xf>
    <xf numFmtId="0" fontId="0" fillId="17" borderId="1" xfId="0" applyFill="1" applyBorder="1"/>
    <xf numFmtId="0" fontId="0" fillId="17" borderId="0" xfId="0" applyFill="1" applyBorder="1"/>
    <xf numFmtId="0" fontId="11" fillId="17" borderId="2" xfId="0" applyFont="1" applyFill="1" applyBorder="1"/>
    <xf numFmtId="0" fontId="2" fillId="17" borderId="4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ill="1" applyBorder="1"/>
    <xf numFmtId="2" fontId="0" fillId="0" borderId="0" xfId="0" applyNumberFormat="1" applyFont="1" applyFill="1" applyBorder="1"/>
    <xf numFmtId="2" fontId="0" fillId="0" borderId="0" xfId="0" applyNumberFormat="1" applyBorder="1"/>
    <xf numFmtId="1" fontId="0" fillId="0" borderId="0" xfId="0" applyNumberFormat="1" applyBorder="1"/>
    <xf numFmtId="0" fontId="0" fillId="17" borderId="0" xfId="0" applyNumberFormat="1" applyFont="1" applyFill="1"/>
    <xf numFmtId="0" fontId="0" fillId="14" borderId="0" xfId="0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17" borderId="0" xfId="0" applyFill="1" applyAlignment="1">
      <alignment horizontal="center" vertical="center"/>
    </xf>
    <xf numFmtId="0" fontId="7" fillId="14" borderId="0" xfId="0" applyFont="1" applyFill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12" fillId="0" borderId="0" xfId="0" applyNumberFormat="1" applyFont="1" applyFill="1"/>
    <xf numFmtId="0" fontId="12" fillId="0" borderId="0" xfId="0" applyFont="1"/>
    <xf numFmtId="0" fontId="0" fillId="6" borderId="0" xfId="0" applyFont="1" applyFill="1" applyAlignment="1">
      <alignment horizontal="center" vertical="center"/>
    </xf>
    <xf numFmtId="0" fontId="3" fillId="6" borderId="0" xfId="0" applyFont="1" applyFill="1" applyAlignment="1">
      <alignment horizontal="center" vertical="center"/>
    </xf>
    <xf numFmtId="0" fontId="0" fillId="3" borderId="0" xfId="0" applyNumberFormat="1" applyFont="1" applyFill="1"/>
    <xf numFmtId="0" fontId="0" fillId="14" borderId="0" xfId="0" applyNumberFormat="1" applyFont="1" applyFill="1"/>
    <xf numFmtId="0" fontId="0" fillId="8" borderId="0" xfId="0" applyNumberFormat="1" applyFont="1" applyFill="1" applyBorder="1"/>
    <xf numFmtId="0" fontId="0" fillId="7" borderId="11" xfId="0" applyFont="1" applyFill="1" applyBorder="1"/>
    <xf numFmtId="2" fontId="0" fillId="14" borderId="0" xfId="0" applyNumberFormat="1" applyFill="1"/>
    <xf numFmtId="0" fontId="15" fillId="0" borderId="0" xfId="0" applyFont="1" applyFill="1"/>
    <xf numFmtId="0" fontId="12" fillId="0" borderId="0" xfId="0" applyFont="1" applyFill="1"/>
    <xf numFmtId="0" fontId="0" fillId="0" borderId="0" xfId="0" applyFont="1" applyFill="1" applyAlignment="1">
      <alignment horizontal="center" vertical="center"/>
    </xf>
    <xf numFmtId="2" fontId="3" fillId="6" borderId="0" xfId="0" applyNumberFormat="1" applyFont="1" applyFill="1"/>
    <xf numFmtId="0" fontId="3" fillId="6" borderId="0" xfId="0" applyFont="1" applyFill="1"/>
    <xf numFmtId="0" fontId="3" fillId="6" borderId="0" xfId="0" applyFont="1" applyFill="1" applyBorder="1"/>
    <xf numFmtId="1" fontId="3" fillId="6" borderId="13" xfId="0" applyNumberFormat="1" applyFont="1" applyFill="1" applyBorder="1"/>
    <xf numFmtId="2" fontId="3" fillId="6" borderId="13" xfId="0" applyNumberFormat="1" applyFont="1" applyFill="1" applyBorder="1"/>
    <xf numFmtId="0" fontId="4" fillId="0" borderId="0" xfId="0" applyFont="1" applyFill="1" applyBorder="1"/>
    <xf numFmtId="0" fontId="0" fillId="19" borderId="0" xfId="0" applyFill="1" applyAlignment="1">
      <alignment horizontal="center" vertical="center"/>
    </xf>
    <xf numFmtId="1" fontId="0" fillId="19" borderId="10" xfId="0" applyNumberFormat="1" applyFont="1" applyFill="1" applyBorder="1"/>
    <xf numFmtId="2" fontId="0" fillId="19" borderId="0" xfId="0" applyNumberFormat="1" applyFill="1"/>
    <xf numFmtId="2" fontId="0" fillId="19" borderId="10" xfId="0" applyNumberFormat="1" applyFont="1" applyFill="1" applyBorder="1"/>
    <xf numFmtId="0" fontId="0" fillId="19" borderId="0" xfId="0" applyFill="1"/>
    <xf numFmtId="0" fontId="0" fillId="14" borderId="10" xfId="0" applyNumberFormat="1" applyFont="1" applyFill="1" applyBorder="1"/>
    <xf numFmtId="2" fontId="0" fillId="6" borderId="0" xfId="0" applyNumberFormat="1" applyFill="1"/>
    <xf numFmtId="0" fontId="0" fillId="6" borderId="0" xfId="0" applyFill="1" applyBorder="1"/>
    <xf numFmtId="0" fontId="4" fillId="6" borderId="0" xfId="0" applyFont="1" applyFill="1" applyBorder="1"/>
    <xf numFmtId="0" fontId="0" fillId="11" borderId="3" xfId="0" applyFill="1" applyBorder="1" applyAlignment="1">
      <alignment horizontal="center"/>
    </xf>
    <xf numFmtId="0" fontId="0" fillId="11" borderId="4" xfId="0" applyFill="1" applyBorder="1" applyAlignment="1">
      <alignment horizontal="center"/>
    </xf>
    <xf numFmtId="0" fontId="0" fillId="11" borderId="14" xfId="0" applyFill="1" applyBorder="1" applyAlignment="1">
      <alignment horizontal="center"/>
    </xf>
    <xf numFmtId="0" fontId="0" fillId="12" borderId="3" xfId="0" applyFont="1" applyFill="1" applyBorder="1" applyAlignment="1">
      <alignment horizontal="center"/>
    </xf>
    <xf numFmtId="0" fontId="0" fillId="12" borderId="4" xfId="0" applyFont="1" applyFill="1" applyBorder="1" applyAlignment="1">
      <alignment horizontal="center"/>
    </xf>
    <xf numFmtId="0" fontId="0" fillId="12" borderId="14" xfId="0" applyFont="1" applyFill="1" applyBorder="1" applyAlignment="1">
      <alignment horizontal="center"/>
    </xf>
    <xf numFmtId="0" fontId="0" fillId="13" borderId="3" xfId="0" applyFont="1" applyFill="1" applyBorder="1" applyAlignment="1">
      <alignment horizontal="center"/>
    </xf>
    <xf numFmtId="0" fontId="0" fillId="13" borderId="4" xfId="0" applyFont="1" applyFill="1" applyBorder="1" applyAlignment="1">
      <alignment horizontal="center"/>
    </xf>
    <xf numFmtId="0" fontId="0" fillId="13" borderId="1" xfId="0" applyFont="1" applyFill="1" applyBorder="1" applyAlignment="1">
      <alignment horizontal="center"/>
    </xf>
    <xf numFmtId="0" fontId="0" fillId="13" borderId="0" xfId="0" applyFont="1" applyFill="1" applyBorder="1" applyAlignment="1">
      <alignment horizontal="center"/>
    </xf>
    <xf numFmtId="0" fontId="0" fillId="13" borderId="8" xfId="0" applyFont="1" applyFill="1" applyBorder="1" applyAlignment="1">
      <alignment horizontal="center"/>
    </xf>
    <xf numFmtId="0" fontId="0" fillId="13" borderId="14" xfId="0" applyFont="1" applyFill="1" applyBorder="1" applyAlignment="1">
      <alignment horizontal="center"/>
    </xf>
    <xf numFmtId="0" fontId="0" fillId="13" borderId="9" xfId="0" applyFont="1" applyFill="1" applyBorder="1" applyAlignment="1">
      <alignment horizontal="center"/>
    </xf>
    <xf numFmtId="0" fontId="11" fillId="14" borderId="3" xfId="0" applyFont="1" applyFill="1" applyBorder="1" applyAlignment="1">
      <alignment horizontal="center" vertical="center"/>
    </xf>
    <xf numFmtId="0" fontId="11" fillId="14" borderId="4" xfId="0" applyFont="1" applyFill="1" applyBorder="1" applyAlignment="1">
      <alignment horizontal="center" vertical="center"/>
    </xf>
    <xf numFmtId="0" fontId="11" fillId="14" borderId="14" xfId="0" applyFont="1" applyFill="1" applyBorder="1" applyAlignment="1">
      <alignment horizontal="center" vertical="center"/>
    </xf>
    <xf numFmtId="0" fontId="0" fillId="8" borderId="4" xfId="0" applyFont="1" applyFill="1" applyBorder="1" applyAlignment="1">
      <alignment horizontal="center"/>
    </xf>
    <xf numFmtId="0" fontId="0" fillId="8" borderId="1" xfId="0" applyFont="1" applyFill="1" applyBorder="1" applyAlignment="1">
      <alignment horizontal="center"/>
    </xf>
    <xf numFmtId="0" fontId="0" fillId="8" borderId="9" xfId="0" applyFont="1" applyFill="1" applyBorder="1" applyAlignment="1">
      <alignment horizontal="center"/>
    </xf>
    <xf numFmtId="0" fontId="0" fillId="8" borderId="3" xfId="0" applyFont="1" applyFill="1" applyBorder="1" applyAlignment="1">
      <alignment horizontal="center"/>
    </xf>
    <xf numFmtId="0" fontId="0" fillId="8" borderId="14" xfId="0" applyFont="1" applyFill="1" applyBorder="1" applyAlignment="1">
      <alignment horizontal="center"/>
    </xf>
    <xf numFmtId="0" fontId="3" fillId="8" borderId="3" xfId="0" applyFont="1" applyFill="1" applyBorder="1" applyAlignment="1">
      <alignment horizontal="center"/>
    </xf>
    <xf numFmtId="0" fontId="3" fillId="8" borderId="4" xfId="0" applyFont="1" applyFill="1" applyBorder="1" applyAlignment="1">
      <alignment horizontal="center"/>
    </xf>
    <xf numFmtId="0" fontId="3" fillId="8" borderId="14" xfId="0" applyFont="1" applyFill="1" applyBorder="1" applyAlignment="1">
      <alignment horizontal="center"/>
    </xf>
  </cellXfs>
  <cellStyles count="1">
    <cellStyle name="Standard" xfId="0" builtinId="0"/>
  </cellStyles>
  <dxfs count="473"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numFmt numFmtId="2" formatCode="0.0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ill>
        <patternFill patternType="none">
          <fgColor indexed="64"/>
          <bgColor auto="1"/>
        </patternFill>
      </fill>
    </dxf>
    <dxf>
      <border outline="0">
        <top style="thin">
          <color rgb="FF9BC2E6"/>
        </top>
      </border>
    </dxf>
    <dxf>
      <border outline="0">
        <left style="thin">
          <color rgb="FF9BC2E6"/>
        </left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0.0"/>
      <fill>
        <patternFill patternType="none">
          <fgColor rgb="FF000000"/>
          <bgColor auto="1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4" formatCode="0.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numFmt numFmtId="2" formatCode="0.0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ill>
        <patternFill patternType="none">
          <fgColor indexed="64"/>
          <bgColor auto="1"/>
        </patternFill>
      </fill>
    </dxf>
    <dxf>
      <border outline="0">
        <top style="thin">
          <color rgb="FF9BC2E6"/>
        </top>
      </border>
    </dxf>
    <dxf>
      <border outline="0">
        <left style="thin">
          <color rgb="FF9BC2E6"/>
        </left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0.0"/>
      <fill>
        <patternFill patternType="none">
          <fgColor rgb="FF000000"/>
          <bgColor auto="1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4" formatCode="0.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numFmt numFmtId="2" formatCode="0.0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ill>
        <patternFill patternType="none">
          <fgColor indexed="64"/>
          <bgColor auto="1"/>
        </patternFill>
      </fill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"/>
      <fill>
        <patternFill patternType="none">
          <fgColor indexed="64"/>
          <bgColor auto="1"/>
        </patternFill>
      </fill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4" formatCode="0.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numFmt numFmtId="2" formatCode="0.0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ill>
        <patternFill patternType="none">
          <fgColor indexed="64"/>
          <bgColor auto="1"/>
        </patternFill>
      </fill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"/>
      <fill>
        <patternFill patternType="none">
          <fgColor indexed="64"/>
          <bgColor auto="1"/>
        </patternFill>
      </fill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4" formatCode="0.0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numFmt numFmtId="2" formatCode="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numFmt numFmtId="2" formatCode="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numFmt numFmtId="2" formatCode="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numFmt numFmtId="2" formatCode="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numFmt numFmtId="1" formatCode="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numFmt numFmtId="2" formatCode="0.0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ill>
        <patternFill patternType="none">
          <fgColor indexed="64"/>
          <bgColor auto="1"/>
        </patternFill>
      </fill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"/>
      <fill>
        <patternFill patternType="none">
          <fgColor indexed="64"/>
          <bgColor auto="1"/>
        </patternFill>
      </fill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4" formatCode="0.0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numFmt numFmtId="2" formatCode="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numFmt numFmtId="2" formatCode="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numFmt numFmtId="2" formatCode="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numFmt numFmtId="2" formatCode="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numFmt numFmtId="1" formatCode="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numFmt numFmtId="2" formatCode="0.0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ill>
        <patternFill patternType="none">
          <fgColor indexed="64"/>
          <bgColor auto="1"/>
        </patternFill>
      </fill>
    </dxf>
    <dxf>
      <border outline="0">
        <top style="thin">
          <color rgb="FF9BC2E6"/>
        </top>
      </border>
    </dxf>
    <dxf>
      <border outline="0">
        <left style="thin">
          <color rgb="FF9BC2E6"/>
        </left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0.0"/>
      <fill>
        <patternFill patternType="none">
          <fgColor rgb="FF000000"/>
          <bgColor auto="1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4" formatCode="0.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numFmt numFmtId="2" formatCode="0.0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ill>
        <patternFill patternType="none">
          <fgColor indexed="64"/>
          <bgColor auto="1"/>
        </patternFill>
      </fill>
    </dxf>
    <dxf>
      <border outline="0">
        <top style="thin">
          <color rgb="FF9BC2E6"/>
        </top>
      </border>
    </dxf>
    <dxf>
      <border outline="0">
        <left style="thin">
          <color rgb="FF9BC2E6"/>
        </left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0.0"/>
      <fill>
        <patternFill patternType="none">
          <fgColor rgb="FF000000"/>
          <bgColor auto="1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4" formatCode="0.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numFmt numFmtId="2" formatCode="0.0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ill>
        <patternFill patternType="none">
          <fgColor indexed="64"/>
          <bgColor auto="1"/>
        </patternFill>
      </fill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"/>
      <fill>
        <patternFill patternType="none">
          <fgColor indexed="64"/>
          <bgColor auto="1"/>
        </patternFill>
      </fill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4" formatCode="0.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numFmt numFmtId="2" formatCode="0.0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ill>
        <patternFill patternType="none">
          <fgColor indexed="64"/>
          <bgColor auto="1"/>
        </patternFill>
      </fill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"/>
      <fill>
        <patternFill patternType="none">
          <fgColor indexed="64"/>
          <bgColor auto="1"/>
        </patternFill>
      </fill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4" formatCode="0.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numFmt numFmtId="2" formatCode="0.0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"/>
      <fill>
        <patternFill patternType="none">
          <fgColor indexed="64"/>
          <bgColor auto="1"/>
        </patternFill>
      </fill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4" formatCode="0.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numFmt numFmtId="2" formatCode="0.0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"/>
      <fill>
        <patternFill patternType="none">
          <fgColor indexed="64"/>
          <bgColor auto="1"/>
        </patternFill>
      </fill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4" formatCode="0.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numFmt numFmtId="2" formatCode="0.0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"/>
      <fill>
        <patternFill patternType="none">
          <fgColor indexed="64"/>
          <bgColor auto="1"/>
        </patternFill>
      </fill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4" formatCode="0.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numFmt numFmtId="2" formatCode="0.0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"/>
      <fill>
        <patternFill patternType="none">
          <fgColor indexed="64"/>
          <bgColor auto="1"/>
        </patternFill>
      </fill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4" formatCode="0.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numFmt numFmtId="2" formatCode="0.0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"/>
      <fill>
        <patternFill patternType="none">
          <fgColor indexed="64"/>
          <bgColor auto="1"/>
        </patternFill>
      </fill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4" formatCode="0.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numFmt numFmtId="2" formatCode="0.0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"/>
      <fill>
        <patternFill patternType="none">
          <fgColor indexed="64"/>
          <bgColor auto="1"/>
        </patternFill>
      </fill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4" formatCode="0.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numFmt numFmtId="2" formatCode="0.0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"/>
      <fill>
        <patternFill patternType="none">
          <fgColor indexed="64"/>
          <bgColor auto="1"/>
        </patternFill>
      </fill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4" formatCode="0.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numFmt numFmtId="2" formatCode="0.0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"/>
      <fill>
        <patternFill patternType="none">
          <fgColor indexed="64"/>
          <bgColor auto="1"/>
        </patternFill>
      </fill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4" formatCode="0.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numFmt numFmtId="2" formatCode="0.0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"/>
      <fill>
        <patternFill patternType="none">
          <fgColor indexed="64"/>
          <bgColor auto="1"/>
        </patternFill>
      </fill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4" formatCode="0.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numFmt numFmtId="2" formatCode="0.0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"/>
      <fill>
        <patternFill patternType="none">
          <fgColor indexed="64"/>
          <bgColor auto="1"/>
        </patternFill>
      </fill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4" formatCode="0.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numFmt numFmtId="2" formatCode="0.0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"/>
      <fill>
        <patternFill patternType="none">
          <fgColor indexed="64"/>
          <bgColor auto="1"/>
        </patternFill>
      </fill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4" formatCode="0.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numFmt numFmtId="2" formatCode="0.0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"/>
      <fill>
        <patternFill patternType="none">
          <fgColor indexed="64"/>
          <bgColor auto="1"/>
        </patternFill>
      </fill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4" formatCode="0.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numFmt numFmtId="2" formatCode="0.0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"/>
      <fill>
        <patternFill patternType="none">
          <fgColor indexed="64"/>
          <bgColor auto="1"/>
        </patternFill>
      </fill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4" formatCode="0.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numFmt numFmtId="2" formatCode="0.0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"/>
      <fill>
        <patternFill patternType="none">
          <fgColor indexed="64"/>
          <bgColor auto="1"/>
        </patternFill>
      </fill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4" formatCode="0.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numFmt numFmtId="2" formatCode="0.0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"/>
      <fill>
        <patternFill patternType="none">
          <fgColor indexed="64"/>
          <bgColor auto="1"/>
        </patternFill>
      </fill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4" formatCode="0.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numFmt numFmtId="2" formatCode="0.0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"/>
      <fill>
        <patternFill patternType="none">
          <fgColor indexed="64"/>
          <bgColor auto="1"/>
        </patternFill>
      </fill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4" formatCode="0.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numFmt numFmtId="2" formatCode="0.0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"/>
      <fill>
        <patternFill patternType="none">
          <fgColor indexed="64"/>
          <bgColor auto="1"/>
        </patternFill>
      </fill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4" formatCode="0.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numFmt numFmtId="2" formatCode="0.0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"/>
      <fill>
        <patternFill patternType="none">
          <fgColor indexed="64"/>
          <bgColor auto="1"/>
        </patternFill>
      </fill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4" formatCode="0.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numFmt numFmtId="2" formatCode="0.0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"/>
      <fill>
        <patternFill patternType="none">
          <fgColor indexed="64"/>
          <bgColor auto="1"/>
        </patternFill>
      </fill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4" formatCode="0.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numFmt numFmtId="2" formatCode="0.0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"/>
      <fill>
        <patternFill patternType="none">
          <fgColor indexed="64"/>
          <bgColor auto="1"/>
        </patternFill>
      </fill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4" formatCode="0.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numFmt numFmtId="2" formatCode="0.0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"/>
      <fill>
        <patternFill patternType="none">
          <fgColor indexed="64"/>
          <bgColor auto="1"/>
        </patternFill>
      </fill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4" formatCode="0.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numFmt numFmtId="2" formatCode="0.0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"/>
      <fill>
        <patternFill patternType="none">
          <fgColor indexed="64"/>
          <bgColor auto="1"/>
        </patternFill>
      </fill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4" formatCode="0.0"/>
      <fill>
        <patternFill patternType="none">
          <fgColor indexed="64"/>
          <bgColor auto="1"/>
        </patternFill>
      </fill>
    </dxf>
  </dxfs>
  <tableStyles count="0" defaultTableStyle="TableStyleMedium2" defaultPivotStyle="PivotStyleLight16"/>
  <colors>
    <mruColors>
      <color rgb="FFFF9999"/>
      <color rgb="FF9999FF"/>
      <color rgb="FFFFDB69"/>
      <color rgb="FFA4CCA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442633</xdr:colOff>
      <xdr:row>16</xdr:row>
      <xdr:rowOff>108697</xdr:rowOff>
    </xdr:from>
    <xdr:to>
      <xdr:col>7</xdr:col>
      <xdr:colOff>346847</xdr:colOff>
      <xdr:row>18</xdr:row>
      <xdr:rowOff>32540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04515" y="3156697"/>
          <a:ext cx="4196067" cy="304843"/>
        </a:xfrm>
        <a:prstGeom prst="rect">
          <a:avLst/>
        </a:prstGeom>
      </xdr:spPr>
    </xdr:pic>
    <xdr:clientData/>
  </xdr:twoCellAnchor>
  <xdr:twoCellAnchor editAs="oneCell">
    <xdr:from>
      <xdr:col>1</xdr:col>
      <xdr:colOff>621366</xdr:colOff>
      <xdr:row>18</xdr:row>
      <xdr:rowOff>122144</xdr:rowOff>
    </xdr:from>
    <xdr:to>
      <xdr:col>9</xdr:col>
      <xdr:colOff>128527</xdr:colOff>
      <xdr:row>37</xdr:row>
      <xdr:rowOff>65491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52307" y="3551144"/>
          <a:ext cx="5591955" cy="3562847"/>
        </a:xfrm>
        <a:prstGeom prst="rect">
          <a:avLst/>
        </a:prstGeom>
      </xdr:spPr>
    </xdr:pic>
    <xdr:clientData/>
  </xdr:twoCellAnchor>
  <xdr:twoCellAnchor>
    <xdr:from>
      <xdr:col>7</xdr:col>
      <xdr:colOff>372717</xdr:colOff>
      <xdr:row>13</xdr:row>
      <xdr:rowOff>182218</xdr:rowOff>
    </xdr:from>
    <xdr:to>
      <xdr:col>12</xdr:col>
      <xdr:colOff>41413</xdr:colOff>
      <xdr:row>16</xdr:row>
      <xdr:rowOff>16565</xdr:rowOff>
    </xdr:to>
    <xdr:cxnSp macro="">
      <xdr:nvCxnSpPr>
        <xdr:cNvPr id="6" name="Gerade Verbindung mit Pfeil 5"/>
        <xdr:cNvCxnSpPr/>
      </xdr:nvCxnSpPr>
      <xdr:spPr>
        <a:xfrm flipH="1" flipV="1">
          <a:off x="6725478" y="2658718"/>
          <a:ext cx="1573696" cy="405847"/>
        </a:xfrm>
        <a:prstGeom prst="straightConnector1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190500</xdr:colOff>
      <xdr:row>5</xdr:row>
      <xdr:rowOff>19050</xdr:rowOff>
    </xdr:from>
    <xdr:to>
      <xdr:col>4</xdr:col>
      <xdr:colOff>190500</xdr:colOff>
      <xdr:row>10</xdr:row>
      <xdr:rowOff>28575</xdr:rowOff>
    </xdr:to>
    <xdr:cxnSp macro="">
      <xdr:nvCxnSpPr>
        <xdr:cNvPr id="8" name="Gerade Verbindung mit Pfeil 7"/>
        <xdr:cNvCxnSpPr/>
      </xdr:nvCxnSpPr>
      <xdr:spPr>
        <a:xfrm flipV="1">
          <a:off x="5400675" y="971550"/>
          <a:ext cx="0" cy="962025"/>
        </a:xfrm>
        <a:prstGeom prst="straightConnector1">
          <a:avLst/>
        </a:prstGeom>
        <a:ln>
          <a:tailEnd type="triangle"/>
        </a:ln>
      </xdr:spPr>
      <xdr:style>
        <a:lnRef idx="3">
          <a:schemeClr val="accent4"/>
        </a:lnRef>
        <a:fillRef idx="0">
          <a:schemeClr val="accent4"/>
        </a:fillRef>
        <a:effectRef idx="2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7</xdr:col>
      <xdr:colOff>190500</xdr:colOff>
      <xdr:row>5</xdr:row>
      <xdr:rowOff>28575</xdr:rowOff>
    </xdr:from>
    <xdr:to>
      <xdr:col>7</xdr:col>
      <xdr:colOff>200026</xdr:colOff>
      <xdr:row>10</xdr:row>
      <xdr:rowOff>0</xdr:rowOff>
    </xdr:to>
    <xdr:cxnSp macro="">
      <xdr:nvCxnSpPr>
        <xdr:cNvPr id="22" name="Gerade Verbindung mit Pfeil 21"/>
        <xdr:cNvCxnSpPr/>
      </xdr:nvCxnSpPr>
      <xdr:spPr>
        <a:xfrm flipH="1" flipV="1">
          <a:off x="6543675" y="981075"/>
          <a:ext cx="9526" cy="923925"/>
        </a:xfrm>
        <a:prstGeom prst="straightConnector1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364435</xdr:colOff>
      <xdr:row>10</xdr:row>
      <xdr:rowOff>182217</xdr:rowOff>
    </xdr:from>
    <xdr:to>
      <xdr:col>13</xdr:col>
      <xdr:colOff>16566</xdr:colOff>
      <xdr:row>16</xdr:row>
      <xdr:rowOff>1</xdr:rowOff>
    </xdr:to>
    <xdr:cxnSp macro="">
      <xdr:nvCxnSpPr>
        <xdr:cNvPr id="34" name="Gerade Verbindung mit Pfeil 33"/>
        <xdr:cNvCxnSpPr/>
      </xdr:nvCxnSpPr>
      <xdr:spPr>
        <a:xfrm flipH="1" flipV="1">
          <a:off x="5574196" y="2087217"/>
          <a:ext cx="3081131" cy="960784"/>
        </a:xfrm>
        <a:prstGeom prst="straightConnector1">
          <a:avLst/>
        </a:prstGeom>
        <a:ln>
          <a:tailEnd type="triangle"/>
        </a:ln>
      </xdr:spPr>
      <xdr:style>
        <a:lnRef idx="3">
          <a:schemeClr val="accent4"/>
        </a:lnRef>
        <a:fillRef idx="0">
          <a:schemeClr val="accent4"/>
        </a:fillRef>
        <a:effectRef idx="2">
          <a:schemeClr val="accent4"/>
        </a:effectRef>
        <a:fontRef idx="minor">
          <a:schemeClr val="tx1"/>
        </a:fontRef>
      </xdr:style>
    </xdr:cxnSp>
    <xdr:clientData/>
  </xdr:twoCellAnchor>
</xdr:wsDr>
</file>

<file path=xl/tables/table1.xml><?xml version="1.0" encoding="utf-8"?>
<table xmlns="http://schemas.openxmlformats.org/spreadsheetml/2006/main" id="5" name="Tabelle2126" displayName="Tabelle2126" ref="B3:I193" totalsRowShown="0" headerRowDxfId="472" dataDxfId="470" headerRowBorderDxfId="471" tableBorderDxfId="469" totalsRowBorderDxfId="468">
  <autoFilter ref="B3:I193"/>
  <tableColumns count="8">
    <tableColumn id="2" name="Player1" dataDxfId="467">
      <calculatedColumnFormula>C4+F4+2/2+Tabelle2126[[#This Row],[poweradd]]</calculatedColumnFormula>
    </tableColumn>
    <tableColumn id="3" name="p0" dataDxfId="466">
      <calculatedColumnFormula>B3</calculatedColumnFormula>
    </tableColumn>
    <tableColumn id="4" name="v0" dataDxfId="465"/>
    <tableColumn id="5" name="v1" dataDxfId="464">
      <calculatedColumnFormula>D4-F4</calculatedColumnFormula>
    </tableColumn>
    <tableColumn id="6" name="voidgain" dataDxfId="463">
      <calculatedColumnFormula>IF(D4/100&gt;10,10,ROUNDDOWN(D4/100,6))</calculatedColumnFormula>
    </tableColumn>
    <tableColumn id="9" name="poweradd" dataDxfId="462"/>
    <tableColumn id="8" name="voidaddition" dataDxfId="461"/>
    <tableColumn id="7" name="Spalte1" dataDxfId="460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id="24" name="Tabelle21268201025" displayName="Tabelle21268201025" ref="B3:J404" totalsRowShown="0" headerRowDxfId="349" dataDxfId="347" headerRowBorderDxfId="348" tableBorderDxfId="346" totalsRowBorderDxfId="345">
  <autoFilter ref="B3:J404"/>
  <tableColumns count="9">
    <tableColumn id="2" name="Player1" dataDxfId="344">
      <calculatedColumnFormula>C4+G4+Tabelle21268201025[[#This Row],[w]]/2+Tabelle21268201025[[#This Row],[poweradd]]</calculatedColumnFormula>
    </tableColumn>
    <tableColumn id="3" name="p0" dataDxfId="343">
      <calculatedColumnFormula>B3</calculatedColumnFormula>
    </tableColumn>
    <tableColumn id="10" name="w" dataDxfId="342"/>
    <tableColumn id="4" name="v0" dataDxfId="341"/>
    <tableColumn id="5" name="v1" dataDxfId="340">
      <calculatedColumnFormula>E4-G4</calculatedColumnFormula>
    </tableColumn>
    <tableColumn id="6" name="voidgain" dataDxfId="339">
      <calculatedColumnFormula>IF(E4/100&gt;10,10,ROUNDDOWN(E4/100,6))</calculatedColumnFormula>
    </tableColumn>
    <tableColumn id="9" name="poweradd" dataDxfId="338"/>
    <tableColumn id="8" name="voidaddition" dataDxfId="337"/>
    <tableColumn id="7" name="Spalte1" dataDxfId="336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id="25" name="Tabelle2126820102526" displayName="Tabelle2126820102526" ref="V3:AD404" totalsRowShown="0" headerRowDxfId="335" dataDxfId="333" headerRowBorderDxfId="334" tableBorderDxfId="332" totalsRowBorderDxfId="331">
  <autoFilter ref="V3:AD404"/>
  <tableColumns count="9">
    <tableColumn id="2" name="Player1" dataDxfId="330">
      <calculatedColumnFormula>W4+AA4+Tabelle2126820102526[[#This Row],[w]]/2+Tabelle2126820102526[[#This Row],[poweradd]]</calculatedColumnFormula>
    </tableColumn>
    <tableColumn id="3" name="p0" dataDxfId="329">
      <calculatedColumnFormula>V3</calculatedColumnFormula>
    </tableColumn>
    <tableColumn id="10" name="w" dataDxfId="328"/>
    <tableColumn id="4" name="v0" dataDxfId="327"/>
    <tableColumn id="5" name="v1" dataDxfId="326">
      <calculatedColumnFormula>Y4-AA4</calculatedColumnFormula>
    </tableColumn>
    <tableColumn id="6" name="voidgain" dataDxfId="325">
      <calculatedColumnFormula>IF(Y4/100&gt;10,10,ROUNDDOWN(Y4/100,6))</calculatedColumnFormula>
    </tableColumn>
    <tableColumn id="9" name="poweradd" dataDxfId="324"/>
    <tableColumn id="8" name="voidaddition" dataDxfId="323"/>
    <tableColumn id="7" name="Spalte1" dataDxfId="322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id="26" name="Tabelle212682010252627" displayName="Tabelle212682010252627" ref="AP3:AX404" totalsRowShown="0" headerRowDxfId="321" dataDxfId="319" headerRowBorderDxfId="320" tableBorderDxfId="318" totalsRowBorderDxfId="317">
  <autoFilter ref="AP3:AX404"/>
  <tableColumns count="9">
    <tableColumn id="2" name="Player1" dataDxfId="316">
      <calculatedColumnFormula>AQ4+AU4+Tabelle212682010252627[[#This Row],[w]]/2+Tabelle212682010252627[[#This Row],[poweradd]]</calculatedColumnFormula>
    </tableColumn>
    <tableColumn id="3" name="p0" dataDxfId="315">
      <calculatedColumnFormula>AP3</calculatedColumnFormula>
    </tableColumn>
    <tableColumn id="10" name="w" dataDxfId="314"/>
    <tableColumn id="4" name="v0" dataDxfId="313"/>
    <tableColumn id="5" name="v1" dataDxfId="312">
      <calculatedColumnFormula>AS4-AU4</calculatedColumnFormula>
    </tableColumn>
    <tableColumn id="6" name="voidgain" dataDxfId="311">
      <calculatedColumnFormula>IF(AS4/100&gt;10,10,ROUNDDOWN(AS4/100,6))</calculatedColumnFormula>
    </tableColumn>
    <tableColumn id="9" name="poweradd" dataDxfId="310"/>
    <tableColumn id="8" name="voidaddition" dataDxfId="309"/>
    <tableColumn id="7" name="Spalte1" dataDxfId="308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id="27" name="Tabelle21268201025262728" displayName="Tabelle21268201025262728" ref="BJ3:BR404" totalsRowShown="0" headerRowDxfId="307" dataDxfId="305" headerRowBorderDxfId="306" tableBorderDxfId="304" totalsRowBorderDxfId="303">
  <autoFilter ref="BJ3:BR404"/>
  <tableColumns count="9">
    <tableColumn id="2" name="Player1" dataDxfId="302">
      <calculatedColumnFormula>BK4+BO4+Tabelle21268201025262728[[#This Row],[w]]/2+Tabelle21268201025262728[[#This Row],[poweradd]]</calculatedColumnFormula>
    </tableColumn>
    <tableColumn id="3" name="p0" dataDxfId="301">
      <calculatedColumnFormula>BJ3</calculatedColumnFormula>
    </tableColumn>
    <tableColumn id="10" name="w" dataDxfId="300"/>
    <tableColumn id="4" name="v0" dataDxfId="299"/>
    <tableColumn id="5" name="v1" dataDxfId="298">
      <calculatedColumnFormula>BM4-BO4</calculatedColumnFormula>
    </tableColumn>
    <tableColumn id="6" name="voidgain" dataDxfId="297">
      <calculatedColumnFormula>IF(BM4/100&gt;10,10,ROUNDDOWN(BM4/100,6))</calculatedColumnFormula>
    </tableColumn>
    <tableColumn id="9" name="poweradd" dataDxfId="296"/>
    <tableColumn id="8" name="voidaddition" dataDxfId="295"/>
    <tableColumn id="7" name="Spalte1" dataDxfId="294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id="28" name="Tabelle21268201025262729" displayName="Tabelle21268201025262729" ref="BT3:CB404" totalsRowShown="0" headerRowDxfId="293" dataDxfId="291" headerRowBorderDxfId="292" tableBorderDxfId="290" totalsRowBorderDxfId="289">
  <autoFilter ref="BT3:CB404"/>
  <tableColumns count="9">
    <tableColumn id="2" name="Player1" dataDxfId="288">
      <calculatedColumnFormula>BU4+BY4+Tabelle21268201025262729[[#This Row],[w]]/2+Tabelle21268201025262729[[#This Row],[poweradd]]</calculatedColumnFormula>
    </tableColumn>
    <tableColumn id="3" name="p0" dataDxfId="287">
      <calculatedColumnFormula>BT3</calculatedColumnFormula>
    </tableColumn>
    <tableColumn id="10" name="w" dataDxfId="286"/>
    <tableColumn id="4" name="v0" dataDxfId="285"/>
    <tableColumn id="5" name="v1" dataDxfId="284">
      <calculatedColumnFormula>BW4-BY4</calculatedColumnFormula>
    </tableColumn>
    <tableColumn id="6" name="voidgain" dataDxfId="283">
      <calculatedColumnFormula>IF(BW4/100&gt;10,10,ROUNDDOWN(BW4/100,6))</calculatedColumnFormula>
    </tableColumn>
    <tableColumn id="9" name="poweradd" dataDxfId="282"/>
    <tableColumn id="8" name="voidaddition" dataDxfId="281"/>
    <tableColumn id="7" name="Spalte1" dataDxfId="280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id="29" name="Tabelle212682010252630" displayName="Tabelle212682010252630" ref="AF3:AN404" totalsRowShown="0" headerRowDxfId="279" dataDxfId="277" headerRowBorderDxfId="278" tableBorderDxfId="276" totalsRowBorderDxfId="275">
  <autoFilter ref="AF3:AN404"/>
  <tableColumns count="9">
    <tableColumn id="2" name="Player1" dataDxfId="274">
      <calculatedColumnFormula>AG4+AK4+Tabelle212682010252630[[#This Row],[w]]/2+Tabelle212682010252630[[#This Row],[poweradd]]</calculatedColumnFormula>
    </tableColumn>
    <tableColumn id="3" name="p0" dataDxfId="273">
      <calculatedColumnFormula>AF3</calculatedColumnFormula>
    </tableColumn>
    <tableColumn id="10" name="w" dataDxfId="272"/>
    <tableColumn id="4" name="v0" dataDxfId="271"/>
    <tableColumn id="5" name="v1" dataDxfId="270">
      <calculatedColumnFormula>AI4-AK4</calculatedColumnFormula>
    </tableColumn>
    <tableColumn id="6" name="voidgain" dataDxfId="269">
      <calculatedColumnFormula>IF(AI4/100&gt;10,10,ROUNDDOWN(AI4/100,6))</calculatedColumnFormula>
    </tableColumn>
    <tableColumn id="9" name="poweradd" dataDxfId="268"/>
    <tableColumn id="8" name="voidaddition" dataDxfId="267"/>
    <tableColumn id="7" name="Spalte1" dataDxfId="266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id="31" name="Tabelle212682010252632" displayName="Tabelle212682010252632" ref="L3:T404" totalsRowShown="0" headerRowDxfId="265" dataDxfId="263" headerRowBorderDxfId="264" tableBorderDxfId="262" totalsRowBorderDxfId="261">
  <autoFilter ref="L3:T404"/>
  <tableColumns count="9">
    <tableColumn id="2" name="Player1" dataDxfId="260">
      <calculatedColumnFormula>M4+Q4+Tabelle212682010252632[[#This Row],[w]]/2+Tabelle212682010252632[[#This Row],[poweradd]]</calculatedColumnFormula>
    </tableColumn>
    <tableColumn id="3" name="p0" dataDxfId="259">
      <calculatedColumnFormula>L3</calculatedColumnFormula>
    </tableColumn>
    <tableColumn id="10" name="w" dataDxfId="258"/>
    <tableColumn id="4" name="v0" dataDxfId="257"/>
    <tableColumn id="5" name="v1" dataDxfId="256">
      <calculatedColumnFormula>O4-Q4</calculatedColumnFormula>
    </tableColumn>
    <tableColumn id="6" name="voidgain" dataDxfId="255">
      <calculatedColumnFormula>IF(O4/100&gt;10,10,ROUNDDOWN(O4/100,6))</calculatedColumnFormula>
    </tableColumn>
    <tableColumn id="9" name="poweradd" dataDxfId="254"/>
    <tableColumn id="8" name="voidaddition" dataDxfId="253"/>
    <tableColumn id="7" name="Spalte1" dataDxfId="252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id="32" name="Tabelle2126820102526272933" displayName="Tabelle2126820102526272933" ref="AZ3:BH404" totalsRowShown="0" headerRowDxfId="251" dataDxfId="249" headerRowBorderDxfId="250" tableBorderDxfId="248" totalsRowBorderDxfId="247">
  <autoFilter ref="AZ3:BH404"/>
  <tableColumns count="9">
    <tableColumn id="2" name="Player1" dataDxfId="246">
      <calculatedColumnFormula>BA4+BE4+Tabelle2126820102526272933[[#This Row],[w]]/2+Tabelle2126820102526272933[[#This Row],[poweradd]]</calculatedColumnFormula>
    </tableColumn>
    <tableColumn id="3" name="p0" dataDxfId="245">
      <calculatedColumnFormula>AZ3</calculatedColumnFormula>
    </tableColumn>
    <tableColumn id="10" name="w" dataDxfId="244"/>
    <tableColumn id="4" name="v0" dataDxfId="243"/>
    <tableColumn id="5" name="v1" dataDxfId="242">
      <calculatedColumnFormula>BC4-BE4</calculatedColumnFormula>
    </tableColumn>
    <tableColumn id="6" name="voidgain" dataDxfId="241">
      <calculatedColumnFormula>IF(BC4/100&gt;10,10,ROUNDDOWN(BC4/100,6))</calculatedColumnFormula>
    </tableColumn>
    <tableColumn id="9" name="poweradd" dataDxfId="240"/>
    <tableColumn id="8" name="voidaddition" dataDxfId="239"/>
    <tableColumn id="7" name="Spalte1" dataDxfId="238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id="33" name="Tabelle2126820102526272934" displayName="Tabelle2126820102526272934" ref="CD3:CL404" totalsRowShown="0" headerRowDxfId="237" dataDxfId="235" headerRowBorderDxfId="236" tableBorderDxfId="234" totalsRowBorderDxfId="233">
  <autoFilter ref="CD3:CL404"/>
  <tableColumns count="9">
    <tableColumn id="2" name="Player1" dataDxfId="232">
      <calculatedColumnFormula>CE4+CI4+Tabelle2126820102526272934[[#This Row],[w]]/2+Tabelle2126820102526272934[[#This Row],[poweradd]]</calculatedColumnFormula>
    </tableColumn>
    <tableColumn id="3" name="p0" dataDxfId="231">
      <calculatedColumnFormula>CD3</calculatedColumnFormula>
    </tableColumn>
    <tableColumn id="10" name="w" dataDxfId="230"/>
    <tableColumn id="4" name="v0" dataDxfId="229"/>
    <tableColumn id="5" name="v1" dataDxfId="228">
      <calculatedColumnFormula>CG4-CI4</calculatedColumnFormula>
    </tableColumn>
    <tableColumn id="6" name="voidgain" dataDxfId="227">
      <calculatedColumnFormula>IF(CG4/100&gt;10,10,ROUNDDOWN(CG4/100,6))</calculatedColumnFormula>
    </tableColumn>
    <tableColumn id="9" name="poweradd" dataDxfId="226"/>
    <tableColumn id="8" name="voidaddition" dataDxfId="225"/>
    <tableColumn id="7" name="Spalte1" dataDxfId="224"/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id="34" name="Tabelle21268201025262729341135" displayName="Tabelle21268201025262729341135" ref="CN3:CV404" totalsRowShown="0" headerRowDxfId="223" dataDxfId="221" headerRowBorderDxfId="222" tableBorderDxfId="220" totalsRowBorderDxfId="219">
  <autoFilter ref="CN3:CV404"/>
  <tableColumns count="9">
    <tableColumn id="2" name="Player1" dataDxfId="218">
      <calculatedColumnFormula>CO4+CS4+Tabelle21268201025262729341135[[#This Row],[w]]/2+Tabelle21268201025262729341135[[#This Row],[poweradd]]</calculatedColumnFormula>
    </tableColumn>
    <tableColumn id="3" name="p0" dataDxfId="217">
      <calculatedColumnFormula>CN3</calculatedColumnFormula>
    </tableColumn>
    <tableColumn id="10" name="w" dataDxfId="216"/>
    <tableColumn id="4" name="v0" dataDxfId="215"/>
    <tableColumn id="5" name="v1" dataDxfId="214">
      <calculatedColumnFormula>CQ4-CS4</calculatedColumnFormula>
    </tableColumn>
    <tableColumn id="6" name="voidgain" dataDxfId="213">
      <calculatedColumnFormula>IF(CQ4/100&gt;10,10,ROUNDDOWN(CQ4/100,6))</calculatedColumnFormula>
    </tableColumn>
    <tableColumn id="9" name="poweradd" dataDxfId="212"/>
    <tableColumn id="8" name="voidaddition" dataDxfId="211"/>
    <tableColumn id="7" name="Spalte1" dataDxfId="210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7" name="Tabelle21268" displayName="Tabelle21268" ref="T3:AB193" totalsRowShown="0" headerRowDxfId="459" dataDxfId="457" headerRowBorderDxfId="458" tableBorderDxfId="456" totalsRowBorderDxfId="455">
  <autoFilter ref="T3:AB193"/>
  <tableColumns count="9">
    <tableColumn id="2" name="Player3" dataDxfId="454">
      <calculatedColumnFormula>U4+Y4+Tabelle21268[[#This Row],[w]]/2+Tabelle21268[[#This Row],[poweradd]]</calculatedColumnFormula>
    </tableColumn>
    <tableColumn id="3" name="p0" dataDxfId="453">
      <calculatedColumnFormula>T3</calculatedColumnFormula>
    </tableColumn>
    <tableColumn id="10" name="w" dataDxfId="452"/>
    <tableColumn id="4" name="v0" dataDxfId="451"/>
    <tableColumn id="5" name="v1" dataDxfId="450">
      <calculatedColumnFormula>W4-Y4</calculatedColumnFormula>
    </tableColumn>
    <tableColumn id="6" name="voidgain" dataDxfId="449">
      <calculatedColumnFormula>IF(W4/100&gt;10,10,ROUNDDOWN(W4/100,6))</calculatedColumnFormula>
    </tableColumn>
    <tableColumn id="9" name="poweradd" dataDxfId="448"/>
    <tableColumn id="8" name="voidaddition" dataDxfId="447"/>
    <tableColumn id="7" name="Spalte1" dataDxfId="446"/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id="35" name="Tabelle2126820102526272934113536" displayName="Tabelle2126820102526272934113536" ref="CX3:DF404" totalsRowShown="0" headerRowDxfId="209" dataDxfId="207" headerRowBorderDxfId="208" tableBorderDxfId="206" totalsRowBorderDxfId="205">
  <autoFilter ref="CX3:DF404"/>
  <tableColumns count="9">
    <tableColumn id="2" name="Player1" dataDxfId="204">
      <calculatedColumnFormula>CY4+DC4+Tabelle2126820102526272934113536[[#This Row],[w]]/2+Tabelle2126820102526272934113536[[#This Row],[poweradd]]</calculatedColumnFormula>
    </tableColumn>
    <tableColumn id="3" name="p0" dataDxfId="203">
      <calculatedColumnFormula>CX3</calculatedColumnFormula>
    </tableColumn>
    <tableColumn id="10" name="w" dataDxfId="202"/>
    <tableColumn id="4" name="v0" dataDxfId="201"/>
    <tableColumn id="5" name="v1" dataDxfId="200">
      <calculatedColumnFormula>DA4-DC4</calculatedColumnFormula>
    </tableColumn>
    <tableColumn id="6" name="voidgain" dataDxfId="199">
      <calculatedColumnFormula>IF(DA4/100&gt;10,10,ROUNDDOWN(DA4/100,6))</calculatedColumnFormula>
    </tableColumn>
    <tableColumn id="9" name="poweradd" dataDxfId="198"/>
    <tableColumn id="8" name="voidaddition" dataDxfId="197"/>
    <tableColumn id="7" name="Spalte1" dataDxfId="196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id="36" name="Tabelle212682010252627293411353637" displayName="Tabelle212682010252627293411353637" ref="DR3:DZ404" totalsRowShown="0" headerRowDxfId="195" dataDxfId="193" headerRowBorderDxfId="194" tableBorderDxfId="192" totalsRowBorderDxfId="191">
  <autoFilter ref="DR3:DZ404"/>
  <tableColumns count="9">
    <tableColumn id="2" name="Player1" dataDxfId="190">
      <calculatedColumnFormula>DS4+DW4+Tabelle212682010252627293411353637[[#This Row],[w]]/2+Tabelle212682010252627293411353637[[#This Row],[poweradd]]</calculatedColumnFormula>
    </tableColumn>
    <tableColumn id="3" name="p0" dataDxfId="189">
      <calculatedColumnFormula>DR3</calculatedColumnFormula>
    </tableColumn>
    <tableColumn id="10" name="w" dataDxfId="188"/>
    <tableColumn id="4" name="v0" dataDxfId="187"/>
    <tableColumn id="5" name="v1" dataDxfId="186">
      <calculatedColumnFormula>DU4-DW4</calculatedColumnFormula>
    </tableColumn>
    <tableColumn id="6" name="voidgain" dataDxfId="185">
      <calculatedColumnFormula>IF(DU4/100&gt;10,10,ROUNDDOWN(DU4/100,6))</calculatedColumnFormula>
    </tableColumn>
    <tableColumn id="9" name="poweradd" dataDxfId="184"/>
    <tableColumn id="8" name="voidaddition" dataDxfId="183"/>
    <tableColumn id="7" name="Spalte1" dataDxfId="182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id="30" name="Tabelle21268201025262729341135363731" displayName="Tabelle21268201025262729341135363731" ref="DH3:DP404" totalsRowShown="0" headerRowDxfId="181" dataDxfId="179" headerRowBorderDxfId="180" tableBorderDxfId="178" totalsRowBorderDxfId="177">
  <autoFilter ref="DH3:DP404"/>
  <tableColumns count="9">
    <tableColumn id="2" name="Player1" dataDxfId="176">
      <calculatedColumnFormula>DI4+DM4+Tabelle21268201025262729341135363731[[#This Row],[w]]/2+Tabelle21268201025262729341135363731[[#This Row],[poweradd]]</calculatedColumnFormula>
    </tableColumn>
    <tableColumn id="3" name="p0" dataDxfId="175">
      <calculatedColumnFormula>DH3</calculatedColumnFormula>
    </tableColumn>
    <tableColumn id="10" name="w" dataDxfId="174"/>
    <tableColumn id="4" name="v0" dataDxfId="173"/>
    <tableColumn id="5" name="v1" dataDxfId="172">
      <calculatedColumnFormula>DK4-DM4</calculatedColumnFormula>
    </tableColumn>
    <tableColumn id="6" name="voidgain" dataDxfId="171">
      <calculatedColumnFormula>IF(DK4/100&gt;10,10,ROUNDDOWN(DK4/100,6))</calculatedColumnFormula>
    </tableColumn>
    <tableColumn id="9" name="poweradd" dataDxfId="170"/>
    <tableColumn id="8" name="voidaddition" dataDxfId="169"/>
    <tableColumn id="7" name="Spalte1" dataDxfId="168"/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id="11" name="Tabelle212" displayName="Tabelle212" ref="B3:J141" totalsRowShown="0" headerRowDxfId="167" dataDxfId="165" headerRowBorderDxfId="166" tableBorderDxfId="164" totalsRowBorderDxfId="163">
  <autoFilter ref="B3:J141"/>
  <tableColumns count="9">
    <tableColumn id="1" name="t" dataDxfId="162"/>
    <tableColumn id="2" name="P" dataDxfId="161">
      <calculatedColumnFormula>D4+G4+2/2+Tabelle212[[#This Row],[poweradd]]</calculatedColumnFormula>
    </tableColumn>
    <tableColumn id="3" name="p0" dataDxfId="160">
      <calculatedColumnFormula>C3</calculatedColumnFormula>
    </tableColumn>
    <tableColumn id="4" name="v0" dataDxfId="159"/>
    <tableColumn id="5" name="v1" dataDxfId="158">
      <calculatedColumnFormula>E4-G4</calculatedColumnFormula>
    </tableColumn>
    <tableColumn id="6" name="voidgain" dataDxfId="157">
      <calculatedColumnFormula>IF(ROUNDDOWN(E4/50/2,0)&lt;1,1,IF(ROUNDDOWN(E4/50/2,0)&gt;20,20,ROUNDDOWN(E4/50/2,2)))</calculatedColumnFormula>
    </tableColumn>
    <tableColumn id="9" name="poweradd" dataDxfId="156"/>
    <tableColumn id="8" name="voidaddition" dataDxfId="155"/>
    <tableColumn id="7" name="Spalte1" dataDxfId="154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id="14" name="Tabelle21215" displayName="Tabelle21215" ref="L3:T141" totalsRowShown="0" headerRowDxfId="153" dataDxfId="151" headerRowBorderDxfId="152" tableBorderDxfId="150" totalsRowBorderDxfId="149">
  <autoFilter ref="L3:T141"/>
  <tableColumns count="9">
    <tableColumn id="1" name="t" dataDxfId="148"/>
    <tableColumn id="2" name="P" dataDxfId="147">
      <calculatedColumnFormula>N4+Q4+2/2+Tabelle21215[[#This Row],[poweradd]]</calculatedColumnFormula>
    </tableColumn>
    <tableColumn id="3" name="p0" dataDxfId="146">
      <calculatedColumnFormula>M3</calculatedColumnFormula>
    </tableColumn>
    <tableColumn id="4" name="v0" dataDxfId="145"/>
    <tableColumn id="5" name="v1" dataDxfId="144">
      <calculatedColumnFormula>O4-Q4</calculatedColumnFormula>
    </tableColumn>
    <tableColumn id="6" name="voidgain" dataDxfId="143">
      <calculatedColumnFormula>IF(ROUNDDOWN(O4/50/2,0)&lt;1,1,IF(ROUNDDOWN(O4/50/2,0)&gt;20,20,ROUNDDOWN(O4/50/2,2)))</calculatedColumnFormula>
    </tableColumn>
    <tableColumn id="9" name="poweradd" dataDxfId="142"/>
    <tableColumn id="8" name="voidaddition" dataDxfId="141"/>
    <tableColumn id="7" name="Spalte1" dataDxfId="140"/>
  </tableColumns>
  <tableStyleInfo name="TableStyleMedium2" showFirstColumn="0" showLastColumn="0" showRowStripes="1" showColumnStripes="0"/>
</table>
</file>

<file path=xl/tables/table25.xml><?xml version="1.0" encoding="utf-8"?>
<table xmlns="http://schemas.openxmlformats.org/spreadsheetml/2006/main" id="12" name="Tabelle21213" displayName="Tabelle21213" ref="B3:J141" totalsRowShown="0" headerRowDxfId="139" dataDxfId="137" headerRowBorderDxfId="138" tableBorderDxfId="136" totalsRowBorderDxfId="135">
  <autoFilter ref="B3:J141"/>
  <tableColumns count="9">
    <tableColumn id="1" name="t" dataDxfId="134"/>
    <tableColumn id="2" name="P" dataDxfId="133">
      <calculatedColumnFormula>D4+G4+2/2+Tabelle21213[[#This Row],[poweradd]]</calculatedColumnFormula>
    </tableColumn>
    <tableColumn id="3" name="p0" dataDxfId="132">
      <calculatedColumnFormula>C3</calculatedColumnFormula>
    </tableColumn>
    <tableColumn id="4" name="v0" dataDxfId="131"/>
    <tableColumn id="5" name="v1" dataDxfId="130">
      <calculatedColumnFormula>E4-G4</calculatedColumnFormula>
    </tableColumn>
    <tableColumn id="6" name="voidgain" dataDxfId="129">
      <calculatedColumnFormula>IF(ROUNDDOWN(E4/50/2,0)&lt;1,1,IF(ROUNDDOWN(E4/50/2,0)&gt;20,20,ROUNDDOWN(E4/50/2,2)))</calculatedColumnFormula>
    </tableColumn>
    <tableColumn id="9" name="poweradd" dataDxfId="128"/>
    <tableColumn id="8" name="voidaddition" dataDxfId="127"/>
    <tableColumn id="7" name="Spalte1" dataDxfId="126"/>
  </tableColumns>
  <tableStyleInfo name="TableStyleMedium2" showFirstColumn="0" showLastColumn="0" showRowStripes="1" showColumnStripes="0"/>
</table>
</file>

<file path=xl/tables/table26.xml><?xml version="1.0" encoding="utf-8"?>
<table xmlns="http://schemas.openxmlformats.org/spreadsheetml/2006/main" id="13" name="Tabelle2121314" displayName="Tabelle2121314" ref="L3:T141" totalsRowShown="0" headerRowDxfId="125" dataDxfId="123" headerRowBorderDxfId="124" tableBorderDxfId="122" totalsRowBorderDxfId="121">
  <autoFilter ref="L3:T141"/>
  <tableColumns count="9">
    <tableColumn id="1" name="t" dataDxfId="120"/>
    <tableColumn id="2" name="P" dataDxfId="119">
      <calculatedColumnFormula>N4+Q4+2/2+Tabelle2121314[[#This Row],[poweradd]]</calculatedColumnFormula>
    </tableColumn>
    <tableColumn id="3" name="p0" dataDxfId="118">
      <calculatedColumnFormula>M3</calculatedColumnFormula>
    </tableColumn>
    <tableColumn id="4" name="v0" dataDxfId="117"/>
    <tableColumn id="5" name="v1" dataDxfId="116">
      <calculatedColumnFormula>O4-Q4</calculatedColumnFormula>
    </tableColumn>
    <tableColumn id="6" name="voidgain" dataDxfId="115">
      <calculatedColumnFormula>IF(ROUNDDOWN(O4/50/2,0)&lt;1,1,IF(ROUNDDOWN(O4/50/2,0)&gt;20,20,ROUNDDOWN(O4/50/2,2)))</calculatedColumnFormula>
    </tableColumn>
    <tableColumn id="9" name="poweradd" dataDxfId="114"/>
    <tableColumn id="8" name="voidaddition" dataDxfId="113"/>
    <tableColumn id="7" name="Spalte1" dataDxfId="112"/>
  </tableColumns>
  <tableStyleInfo name="TableStyleMedium2" showFirstColumn="0" showLastColumn="0" showRowStripes="1" showColumnStripes="0"/>
</table>
</file>

<file path=xl/tables/table27.xml><?xml version="1.0" encoding="utf-8"?>
<table xmlns="http://schemas.openxmlformats.org/spreadsheetml/2006/main" id="1" name="Tabelle1" displayName="Tabelle1" ref="B3:J139" totalsRowShown="0">
  <autoFilter ref="B3:J139"/>
  <tableColumns count="9">
    <tableColumn id="8" name="t"/>
    <tableColumn id="2" name="P" dataDxfId="111">
      <calculatedColumnFormula>D4+G4+2/2+Tabelle1[[#This Row],[poweradd]]</calculatedColumnFormula>
    </tableColumn>
    <tableColumn id="3" name="p0" dataDxfId="110"/>
    <tableColumn id="4" name="v0" dataDxfId="109"/>
    <tableColumn id="6" name="v1" dataDxfId="108">
      <calculatedColumnFormula>E4-G4</calculatedColumnFormula>
    </tableColumn>
    <tableColumn id="1" name="voidgain" dataDxfId="107">
      <calculatedColumnFormula>IF(ROUNDDOWN(E4/50/2,2)&lt;0.5,0.5,IF(ROUNDDOWN(E4/50/2,2)&gt;10,10,ROUNDDOWN(E4/50/2,2)))</calculatedColumnFormula>
    </tableColumn>
    <tableColumn id="10" name="poweradd" dataDxfId="106"/>
    <tableColumn id="9" name="voidaddition" dataDxfId="105"/>
    <tableColumn id="5" name="Description"/>
  </tableColumns>
  <tableStyleInfo name="TableStyleMedium2" showFirstColumn="0" showLastColumn="0" showRowStripes="1" showColumnStripes="0"/>
</table>
</file>

<file path=xl/tables/table28.xml><?xml version="1.0" encoding="utf-8"?>
<table xmlns="http://schemas.openxmlformats.org/spreadsheetml/2006/main" id="2" name="Tabelle2" displayName="Tabelle2" ref="V3:AD113" totalsRowShown="0" headerRowDxfId="104" dataDxfId="102" headerRowBorderDxfId="103" tableBorderDxfId="101" totalsRowBorderDxfId="100">
  <autoFilter ref="V3:AD113"/>
  <tableColumns count="9">
    <tableColumn id="1" name="t" dataDxfId="99"/>
    <tableColumn id="2" name="P" dataDxfId="98">
      <calculatedColumnFormula>X4+AA4+2/2+Tabelle2[[#This Row],[poweradd]]</calculatedColumnFormula>
    </tableColumn>
    <tableColumn id="3" name="p0" dataDxfId="97">
      <calculatedColumnFormula>W3</calculatedColumnFormula>
    </tableColumn>
    <tableColumn id="4" name="v0" dataDxfId="96"/>
    <tableColumn id="5" name="v1" dataDxfId="95">
      <calculatedColumnFormula>Y4-AA4</calculatedColumnFormula>
    </tableColumn>
    <tableColumn id="6" name="voidgain" dataDxfId="94">
      <calculatedColumnFormula>IF(ROUNDDOWN(Y4/50/2,2)&lt;0.5,0.5,IF(ROUNDDOWN(Y4/50/2,2)&gt;10,10,ROUNDDOWN(Y4/50/2,2)))</calculatedColumnFormula>
    </tableColumn>
    <tableColumn id="9" name="poweradd" dataDxfId="93"/>
    <tableColumn id="8" name="voidaddition" dataDxfId="92"/>
    <tableColumn id="7" name="Spalte1" dataDxfId="91"/>
  </tableColumns>
  <tableStyleInfo name="TableStyleMedium2" showFirstColumn="0" showLastColumn="0" showRowStripes="1" showColumnStripes="0"/>
</table>
</file>

<file path=xl/tables/table29.xml><?xml version="1.0" encoding="utf-8"?>
<table xmlns="http://schemas.openxmlformats.org/spreadsheetml/2006/main" id="3" name="Tabelle3" displayName="Tabelle3" ref="AP3:AX113" totalsRowShown="0" headerRowDxfId="90" dataDxfId="88" headerRowBorderDxfId="89" tableBorderDxfId="87" totalsRowBorderDxfId="86">
  <autoFilter ref="AP3:AX113"/>
  <tableColumns count="9">
    <tableColumn id="1" name="t" dataDxfId="85"/>
    <tableColumn id="2" name="P" dataDxfId="84">
      <calculatedColumnFormula>AR4+AU4+2/2+Tabelle3[[#This Row],[poweradd]]</calculatedColumnFormula>
    </tableColumn>
    <tableColumn id="3" name="p0" dataDxfId="83">
      <calculatedColumnFormula>AQ4</calculatedColumnFormula>
    </tableColumn>
    <tableColumn id="4" name="v0" dataDxfId="82">
      <calculatedColumnFormula>AT4+AW4</calculatedColumnFormula>
    </tableColumn>
    <tableColumn id="5" name="v1" dataDxfId="81">
      <calculatedColumnFormula>AS4-AU4</calculatedColumnFormula>
    </tableColumn>
    <tableColumn id="6" name="voidgain" dataDxfId="80">
      <calculatedColumnFormula>IF(ROUNDDOWN(AS4/50/2,2)&lt;0.5,0.5,IF(ROUNDDOWN(AS4/50/2,2)&gt;10,10,ROUNDDOWN(AS4/50/2,2)))</calculatedColumnFormula>
    </tableColumn>
    <tableColumn id="7" name="poweradd" dataDxfId="79"/>
    <tableColumn id="8" name="voidaddition" dataDxfId="78"/>
    <tableColumn id="9" name="Spalte1" dataDxfId="77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18" name="Tabelle212619" displayName="Tabelle212619" ref="K3:R193" totalsRowShown="0" headerRowDxfId="445" dataDxfId="443" headerRowBorderDxfId="444" tableBorderDxfId="442" totalsRowBorderDxfId="441">
  <autoFilter ref="K3:R193"/>
  <tableColumns count="8">
    <tableColumn id="2" name="Player2" dataDxfId="440">
      <calculatedColumnFormula>L4+O4+2/2+Tabelle212619[[#This Row],[poweradd]]</calculatedColumnFormula>
    </tableColumn>
    <tableColumn id="3" name="p0" dataDxfId="439">
      <calculatedColumnFormula>K3</calculatedColumnFormula>
    </tableColumn>
    <tableColumn id="4" name="v0" dataDxfId="438"/>
    <tableColumn id="5" name="v1" dataDxfId="437">
      <calculatedColumnFormula>M4-O4</calculatedColumnFormula>
    </tableColumn>
    <tableColumn id="6" name="voidgain" dataDxfId="436">
      <calculatedColumnFormula>IF(M4/100&gt;10,10,ROUNDDOWN(M4/100,6))</calculatedColumnFormula>
    </tableColumn>
    <tableColumn id="9" name="poweradd" dataDxfId="435"/>
    <tableColumn id="8" name="voidaddition" dataDxfId="434"/>
    <tableColumn id="7" name="Spalte1" dataDxfId="433"/>
  </tableColumns>
  <tableStyleInfo name="TableStyleMedium2" showFirstColumn="0" showLastColumn="0" showRowStripes="1" showColumnStripes="0"/>
</table>
</file>

<file path=xl/tables/table30.xml><?xml version="1.0" encoding="utf-8"?>
<table xmlns="http://schemas.openxmlformats.org/spreadsheetml/2006/main" id="4" name="Tabelle35" displayName="Tabelle35" ref="AZ3:BH113" totalsRowShown="0" headerRowDxfId="76" dataDxfId="74" headerRowBorderDxfId="75" tableBorderDxfId="73" totalsRowBorderDxfId="72">
  <autoFilter ref="AZ3:BH113"/>
  <tableColumns count="9">
    <tableColumn id="1" name="t" dataDxfId="71"/>
    <tableColumn id="2" name="P" dataDxfId="70">
      <calculatedColumnFormula>BB4+BE4+2/2+Tabelle35[[#This Row],[poweradd]]</calculatedColumnFormula>
    </tableColumn>
    <tableColumn id="3" name="p0" dataDxfId="69">
      <calculatedColumnFormula>BA4</calculatedColumnFormula>
    </tableColumn>
    <tableColumn id="4" name="v0" dataDxfId="68">
      <calculatedColumnFormula>BD4+BG4</calculatedColumnFormula>
    </tableColumn>
    <tableColumn id="5" name="v1" dataDxfId="67">
      <calculatedColumnFormula>BC4-BE4</calculatedColumnFormula>
    </tableColumn>
    <tableColumn id="6" name="voidgain" dataDxfId="66">
      <calculatedColumnFormula>IF(ROUNDDOWN(BC4/50/2,2)&lt;0.5,0.5,IF(ROUNDDOWN(BC4/50/2,2)&gt;10,10,ROUNDDOWN(BC4/50/2,2)))</calculatedColumnFormula>
    </tableColumn>
    <tableColumn id="7" name="poweradd" dataDxfId="65"/>
    <tableColumn id="8" name="voidaddition" dataDxfId="64"/>
    <tableColumn id="9" name="Spalte1" dataDxfId="63"/>
  </tableColumns>
  <tableStyleInfo name="TableStyleMedium2" showFirstColumn="0" showLastColumn="0" showRowStripes="1" showColumnStripes="0"/>
</table>
</file>

<file path=xl/tables/table31.xml><?xml version="1.0" encoding="utf-8"?>
<table xmlns="http://schemas.openxmlformats.org/spreadsheetml/2006/main" id="6" name="Tabelle17" displayName="Tabelle17" ref="L3:T139" totalsRowShown="0">
  <autoFilter ref="L3:T139"/>
  <tableColumns count="9">
    <tableColumn id="8" name="t"/>
    <tableColumn id="2" name="P" dataDxfId="62">
      <calculatedColumnFormula>N4+Q4+2/2+Tabelle17[[#This Row],[poweradd]]</calculatedColumnFormula>
    </tableColumn>
    <tableColumn id="3" name="p0" dataDxfId="61"/>
    <tableColumn id="4" name="v0" dataDxfId="60"/>
    <tableColumn id="6" name="v1" dataDxfId="59">
      <calculatedColumnFormula>O4-Q4</calculatedColumnFormula>
    </tableColumn>
    <tableColumn id="1" name="voidgain" dataDxfId="58">
      <calculatedColumnFormula>IF(ROUNDDOWN(O4/50/2,2)&lt;0.5,0.5,IF(ROUNDDOWN(O4/50/2,2)&gt;10,10,ROUNDDOWN(O4/50/2,2)))</calculatedColumnFormula>
    </tableColumn>
    <tableColumn id="10" name="poweradd" dataDxfId="57"/>
    <tableColumn id="9" name="voidaddition" dataDxfId="56"/>
    <tableColumn id="5" name="Description"/>
  </tableColumns>
  <tableStyleInfo name="TableStyleMedium2" showFirstColumn="0" showLastColumn="0" showRowStripes="1" showColumnStripes="0"/>
</table>
</file>

<file path=xl/tables/table32.xml><?xml version="1.0" encoding="utf-8"?>
<table xmlns="http://schemas.openxmlformats.org/spreadsheetml/2006/main" id="8" name="Tabelle29" displayName="Tabelle29" ref="AF3:AN113" totalsRowShown="0" headerRowDxfId="55" dataDxfId="53" headerRowBorderDxfId="54" tableBorderDxfId="52" totalsRowBorderDxfId="51">
  <autoFilter ref="AF3:AN113"/>
  <tableColumns count="9">
    <tableColumn id="1" name="t" dataDxfId="50"/>
    <tableColumn id="2" name="P" dataDxfId="49">
      <calculatedColumnFormula>AH4+AK4+2/2+Tabelle29[[#This Row],[poweradd]]</calculatedColumnFormula>
    </tableColumn>
    <tableColumn id="3" name="p0" dataDxfId="48">
      <calculatedColumnFormula>AG3</calculatedColumnFormula>
    </tableColumn>
    <tableColumn id="4" name="v0" dataDxfId="47"/>
    <tableColumn id="5" name="v1" dataDxfId="46">
      <calculatedColumnFormula>AI4-AK4</calculatedColumnFormula>
    </tableColumn>
    <tableColumn id="6" name="voidgain" dataDxfId="45">
      <calculatedColumnFormula>IF(ROUNDDOWN(AI4/50/2,2)&lt;0.5,0.5,IF(ROUNDDOWN(AI4/50/2,2)&gt;10,10,ROUNDDOWN(AI4/50/2,2)))</calculatedColumnFormula>
    </tableColumn>
    <tableColumn id="9" name="poweradd" dataDxfId="44"/>
    <tableColumn id="8" name="voidaddition" dataDxfId="43"/>
    <tableColumn id="7" name="Spalte1" dataDxfId="42"/>
  </tableColumns>
  <tableStyleInfo name="TableStyleMedium2" showFirstColumn="0" showLastColumn="0" showRowStripes="1" showColumnStripes="0"/>
</table>
</file>

<file path=xl/tables/table33.xml><?xml version="1.0" encoding="utf-8"?>
<table xmlns="http://schemas.openxmlformats.org/spreadsheetml/2006/main" id="15" name="Tabelle216" displayName="Tabelle216" ref="BJ3:BR113" totalsRowShown="0" headerRowDxfId="41" dataDxfId="39" headerRowBorderDxfId="40" tableBorderDxfId="38" totalsRowBorderDxfId="37">
  <autoFilter ref="BJ3:BR113"/>
  <tableColumns count="9">
    <tableColumn id="1" name="t" dataDxfId="36"/>
    <tableColumn id="2" name="P" dataDxfId="35">
      <calculatedColumnFormula>BL4+BO4+2/2+Tabelle216[[#This Row],[poweradd]]</calculatedColumnFormula>
    </tableColumn>
    <tableColumn id="3" name="p0" dataDxfId="34">
      <calculatedColumnFormula>BK3</calculatedColumnFormula>
    </tableColumn>
    <tableColumn id="4" name="v0" dataDxfId="33"/>
    <tableColumn id="5" name="v1" dataDxfId="32">
      <calculatedColumnFormula>BM4-BO4</calculatedColumnFormula>
    </tableColumn>
    <tableColumn id="6" name="voidgain" dataDxfId="31">
      <calculatedColumnFormula>IF(ROUNDDOWN(BM4/50/2,2)&lt;0.5,0.5,IF(ROUNDDOWN(BM4/50/2,2)&gt;10,10,ROUNDDOWN(BM4/50/2,2)))</calculatedColumnFormula>
    </tableColumn>
    <tableColumn id="9" name="poweradd" dataDxfId="30"/>
    <tableColumn id="8" name="voidaddition" dataDxfId="29"/>
    <tableColumn id="7" name="Spalte1" dataDxfId="28"/>
  </tableColumns>
  <tableStyleInfo name="TableStyleMedium2" showFirstColumn="0" showLastColumn="0" showRowStripes="1" showColumnStripes="0"/>
</table>
</file>

<file path=xl/tables/table34.xml><?xml version="1.0" encoding="utf-8"?>
<table xmlns="http://schemas.openxmlformats.org/spreadsheetml/2006/main" id="16" name="Tabelle2121317" displayName="Tabelle2121317" ref="B3:J141" totalsRowShown="0" headerRowDxfId="27" dataDxfId="25" headerRowBorderDxfId="26" tableBorderDxfId="24" totalsRowBorderDxfId="23">
  <autoFilter ref="B3:J141"/>
  <tableColumns count="9">
    <tableColumn id="1" name="t" dataDxfId="22"/>
    <tableColumn id="2" name="P" dataDxfId="21">
      <calculatedColumnFormula>D4+G4+2/2+Tabelle2121317[[#This Row],[poweradd]]</calculatedColumnFormula>
    </tableColumn>
    <tableColumn id="3" name="p0" dataDxfId="20">
      <calculatedColumnFormula>C3</calculatedColumnFormula>
    </tableColumn>
    <tableColumn id="4" name="v0" dataDxfId="19"/>
    <tableColumn id="5" name="v1" dataDxfId="18">
      <calculatedColumnFormula>E4-G4</calculatedColumnFormula>
    </tableColumn>
    <tableColumn id="6" name="voidgain" dataDxfId="17">
      <calculatedColumnFormula>IF(ROUNDDOWN(E4/50/2,0)&lt;1,1,IF(ROUNDDOWN(E4/50/2,0)&gt;10,10,ROUNDDOWN(E4/50/2,2)))</calculatedColumnFormula>
    </tableColumn>
    <tableColumn id="9" name="poweradd" dataDxfId="16"/>
    <tableColumn id="8" name="voidaddition" dataDxfId="15"/>
    <tableColumn id="7" name="Spalte1" dataDxfId="14"/>
  </tableColumns>
  <tableStyleInfo name="TableStyleMedium2" showFirstColumn="0" showLastColumn="0" showRowStripes="1" showColumnStripes="0"/>
</table>
</file>

<file path=xl/tables/table35.xml><?xml version="1.0" encoding="utf-8"?>
<table xmlns="http://schemas.openxmlformats.org/spreadsheetml/2006/main" id="17" name="Tabelle212131418" displayName="Tabelle212131418" ref="L3:T141" totalsRowShown="0" headerRowDxfId="13" dataDxfId="11" headerRowBorderDxfId="12" tableBorderDxfId="10" totalsRowBorderDxfId="9">
  <autoFilter ref="L3:T141"/>
  <tableColumns count="9">
    <tableColumn id="1" name="t" dataDxfId="8"/>
    <tableColumn id="2" name="P" dataDxfId="7">
      <calculatedColumnFormula>N4+Q4+2/2+Tabelle212131418[[#This Row],[poweradd]]</calculatedColumnFormula>
    </tableColumn>
    <tableColumn id="3" name="p0" dataDxfId="6">
      <calculatedColumnFormula>M3</calculatedColumnFormula>
    </tableColumn>
    <tableColumn id="4" name="v0" dataDxfId="5"/>
    <tableColumn id="5" name="v1" dataDxfId="4">
      <calculatedColumnFormula>O4-Q4</calculatedColumnFormula>
    </tableColumn>
    <tableColumn id="6" name="voidgain" dataDxfId="3">
      <calculatedColumnFormula>IF(ROUNDDOWN(O4/50/2,0)&lt;1,1,IF(ROUNDDOWN(O4/50/2,0)&gt;10,10,ROUNDDOWN(O4/50/2,2)))</calculatedColumnFormula>
    </tableColumn>
    <tableColumn id="9" name="poweradd" dataDxfId="2"/>
    <tableColumn id="8" name="voidaddition" dataDxfId="1"/>
    <tableColumn id="7" name="Spalte1" dataDxfId="0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19" name="Tabelle2126820" displayName="Tabelle2126820" ref="K3:S243" totalsRowShown="0" headerRowDxfId="432" dataDxfId="430" headerRowBorderDxfId="431" tableBorderDxfId="429" totalsRowBorderDxfId="428">
  <autoFilter ref="K3:S243"/>
  <tableColumns count="9">
    <tableColumn id="2" name="Player2" dataDxfId="427">
      <calculatedColumnFormula>L4+P4+Tabelle2126820[[#This Row],[w]]/2+Tabelle2126820[[#This Row],[poweradd]]</calculatedColumnFormula>
    </tableColumn>
    <tableColumn id="3" name="p0" dataDxfId="426">
      <calculatedColumnFormula>K3</calculatedColumnFormula>
    </tableColumn>
    <tableColumn id="10" name="w" dataDxfId="425"/>
    <tableColumn id="4" name="v0" dataDxfId="424"/>
    <tableColumn id="5" name="v1" dataDxfId="423">
      <calculatedColumnFormula>N4-P4</calculatedColumnFormula>
    </tableColumn>
    <tableColumn id="6" name="voidgain" dataDxfId="422">
      <calculatedColumnFormula>IF(N4/100&gt;10,10,ROUNDDOWN(N4/100,6))</calculatedColumnFormula>
    </tableColumn>
    <tableColumn id="9" name="poweradd" dataDxfId="421"/>
    <tableColumn id="8" name="voidaddition" dataDxfId="420"/>
    <tableColumn id="7" name="Spalte1" dataDxfId="419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20" name="Tabelle21261921" displayName="Tabelle21261921" ref="B3:I243" totalsRowShown="0" headerRowDxfId="418" dataDxfId="416" headerRowBorderDxfId="417" tableBorderDxfId="415" totalsRowBorderDxfId="414">
  <autoFilter ref="B3:I243"/>
  <tableColumns count="8">
    <tableColumn id="2" name="Player1" dataDxfId="413">
      <calculatedColumnFormula>C4+F4+2/2+Tabelle21261921[[#This Row],[poweradd]]</calculatedColumnFormula>
    </tableColumn>
    <tableColumn id="3" name="p0" dataDxfId="412">
      <calculatedColumnFormula>B3</calculatedColumnFormula>
    </tableColumn>
    <tableColumn id="4" name="v0" dataDxfId="411"/>
    <tableColumn id="5" name="v1" dataDxfId="410">
      <calculatedColumnFormula>D4-F4</calculatedColumnFormula>
    </tableColumn>
    <tableColumn id="6" name="voidgain" dataDxfId="409">
      <calculatedColumnFormula>IF(D4/100&gt;10,10,ROUNDDOWN(D4/100,6))</calculatedColumnFormula>
    </tableColumn>
    <tableColumn id="9" name="poweradd" dataDxfId="408"/>
    <tableColumn id="8" name="voidaddition" dataDxfId="407"/>
    <tableColumn id="7" name="Spalte1" dataDxfId="406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21" name="Tabelle212682022" displayName="Tabelle212682022" ref="U3:AC243" totalsRowShown="0" headerRowDxfId="405" dataDxfId="403" headerRowBorderDxfId="404" tableBorderDxfId="402" totalsRowBorderDxfId="401">
  <autoFilter ref="U3:AC243"/>
  <tableColumns count="9">
    <tableColumn id="2" name="Player2" dataDxfId="400">
      <calculatedColumnFormula>V4+Z4+Tabelle212682022[[#This Row],[w]]/2+Tabelle212682022[[#This Row],[poweradd]]</calculatedColumnFormula>
    </tableColumn>
    <tableColumn id="3" name="p0" dataDxfId="399">
      <calculatedColumnFormula>U3</calculatedColumnFormula>
    </tableColumn>
    <tableColumn id="10" name="w" dataDxfId="398"/>
    <tableColumn id="4" name="v0" dataDxfId="397"/>
    <tableColumn id="5" name="v1" dataDxfId="396">
      <calculatedColumnFormula>X4-Z4</calculatedColumnFormula>
    </tableColumn>
    <tableColumn id="6" name="voidgain" dataDxfId="395">
      <calculatedColumnFormula>IF(X4/100&gt;10,10,ROUNDDOWN(X4/100,6))</calculatedColumnFormula>
    </tableColumn>
    <tableColumn id="9" name="poweradd" dataDxfId="394"/>
    <tableColumn id="8" name="voidaddition" dataDxfId="393"/>
    <tableColumn id="7" name="Spalte1" dataDxfId="392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id="22" name="Tabelle21268202223" displayName="Tabelle21268202223" ref="AE3:AM243" totalsRowShown="0" headerRowDxfId="391" dataDxfId="389" headerRowBorderDxfId="390" tableBorderDxfId="388" totalsRowBorderDxfId="387">
  <autoFilter ref="AE3:AM243"/>
  <tableColumns count="9">
    <tableColumn id="2" name="Player2" dataDxfId="386">
      <calculatedColumnFormula>AF4+AJ4+Tabelle21268202223[[#This Row],[w]]/2+Tabelle21268202223[[#This Row],[poweradd]]</calculatedColumnFormula>
    </tableColumn>
    <tableColumn id="3" name="p0" dataDxfId="385">
      <calculatedColumnFormula>AE3</calculatedColumnFormula>
    </tableColumn>
    <tableColumn id="10" name="w" dataDxfId="384"/>
    <tableColumn id="4" name="v0" dataDxfId="383"/>
    <tableColumn id="5" name="v1" dataDxfId="382">
      <calculatedColumnFormula>AH4-AJ4</calculatedColumnFormula>
    </tableColumn>
    <tableColumn id="6" name="voidgain" dataDxfId="381">
      <calculatedColumnFormula>IF(AH4/100&gt;10,10,ROUNDDOWN(AH4/100,6))</calculatedColumnFormula>
    </tableColumn>
    <tableColumn id="9" name="poweradd" dataDxfId="380"/>
    <tableColumn id="8" name="voidaddition" dataDxfId="379"/>
    <tableColumn id="7" name="Spalte1" dataDxfId="378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id="9" name="Tabelle212682010" displayName="Tabelle212682010" ref="B3:J243" totalsRowShown="0" headerRowDxfId="377" dataDxfId="375" headerRowBorderDxfId="376" tableBorderDxfId="374" totalsRowBorderDxfId="373">
  <autoFilter ref="B3:J243"/>
  <tableColumns count="9">
    <tableColumn id="2" name="Player1" dataDxfId="372">
      <calculatedColumnFormula>C4+G4+Tabelle212682010[[#This Row],[w]]/2+Tabelle212682010[[#This Row],[poweradd]]</calculatedColumnFormula>
    </tableColumn>
    <tableColumn id="3" name="p0" dataDxfId="371">
      <calculatedColumnFormula>B3</calculatedColumnFormula>
    </tableColumn>
    <tableColumn id="10" name="w" dataDxfId="370"/>
    <tableColumn id="4" name="v0" dataDxfId="369"/>
    <tableColumn id="5" name="v1" dataDxfId="368">
      <calculatedColumnFormula>E4-G4</calculatedColumnFormula>
    </tableColumn>
    <tableColumn id="6" name="voidgain" dataDxfId="367">
      <calculatedColumnFormula>IF(E4/100&gt;10,10,ROUNDDOWN(E4/100,6))</calculatedColumnFormula>
    </tableColumn>
    <tableColumn id="9" name="poweradd" dataDxfId="366"/>
    <tableColumn id="8" name="voidaddition" dataDxfId="365"/>
    <tableColumn id="7" name="Spalte1" dataDxfId="364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id="23" name="Tabelle21268202224" displayName="Tabelle21268202224" ref="L3:T243" totalsRowShown="0" headerRowDxfId="363" dataDxfId="361" headerRowBorderDxfId="362" tableBorderDxfId="360" totalsRowBorderDxfId="359">
  <autoFilter ref="L3:T243"/>
  <tableColumns count="9">
    <tableColumn id="2" name="Player2" dataDxfId="358">
      <calculatedColumnFormula>M4+Q4+Tabelle21268202224[[#This Row],[w]]/2+Tabelle21268202224[[#This Row],[poweradd]]</calculatedColumnFormula>
    </tableColumn>
    <tableColumn id="3" name="p0" dataDxfId="357">
      <calculatedColumnFormula>L3</calculatedColumnFormula>
    </tableColumn>
    <tableColumn id="10" name="w" dataDxfId="356"/>
    <tableColumn id="4" name="v0" dataDxfId="355"/>
    <tableColumn id="5" name="v1" dataDxfId="354">
      <calculatedColumnFormula>O4-Q4</calculatedColumnFormula>
    </tableColumn>
    <tableColumn id="6" name="voidgain" dataDxfId="353">
      <calculatedColumnFormula>IF(O4/100&gt;10,10,ROUNDDOWN(O4/100,6))</calculatedColumnFormula>
    </tableColumn>
    <tableColumn id="9" name="poweradd" dataDxfId="352"/>
    <tableColumn id="8" name="voidaddition" dataDxfId="351"/>
    <tableColumn id="7" name="Spalte1" dataDxfId="35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desmos.com/calculator/swslllonkk" TargetMode="External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Relationship Id="rId4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3.bin"/><Relationship Id="rId5" Type="http://schemas.openxmlformats.org/officeDocument/2006/relationships/table" Target="../tables/table7.xml"/><Relationship Id="rId4" Type="http://schemas.openxmlformats.org/officeDocument/2006/relationships/table" Target="../tables/table6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13" Type="http://schemas.openxmlformats.org/officeDocument/2006/relationships/table" Target="../tables/table21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12" Type="http://schemas.openxmlformats.org/officeDocument/2006/relationships/table" Target="../tables/table20.xml"/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11" Type="http://schemas.openxmlformats.org/officeDocument/2006/relationships/table" Target="../tables/table19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Relationship Id="rId14" Type="http://schemas.openxmlformats.org/officeDocument/2006/relationships/table" Target="../tables/table2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4.xml"/><Relationship Id="rId1" Type="http://schemas.openxmlformats.org/officeDocument/2006/relationships/table" Target="../tables/table2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6.xml"/><Relationship Id="rId1" Type="http://schemas.openxmlformats.org/officeDocument/2006/relationships/table" Target="../tables/table25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3.xml"/><Relationship Id="rId3" Type="http://schemas.openxmlformats.org/officeDocument/2006/relationships/table" Target="../tables/table28.xml"/><Relationship Id="rId7" Type="http://schemas.openxmlformats.org/officeDocument/2006/relationships/table" Target="../tables/table32.xml"/><Relationship Id="rId2" Type="http://schemas.openxmlformats.org/officeDocument/2006/relationships/table" Target="../tables/table27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31.xml"/><Relationship Id="rId5" Type="http://schemas.openxmlformats.org/officeDocument/2006/relationships/table" Target="../tables/table30.xml"/><Relationship Id="rId4" Type="http://schemas.openxmlformats.org/officeDocument/2006/relationships/table" Target="../tables/table29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5.xml"/><Relationship Id="rId1" Type="http://schemas.openxmlformats.org/officeDocument/2006/relationships/table" Target="../tables/table3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153"/>
  <sheetViews>
    <sheetView topLeftCell="A25" zoomScaleNormal="100" workbookViewId="0">
      <selection activeCell="J125" sqref="J125"/>
    </sheetView>
  </sheetViews>
  <sheetFormatPr baseColWidth="10" defaultRowHeight="15" x14ac:dyDescent="0.25"/>
  <cols>
    <col min="1" max="1" width="11.42578125" style="142"/>
    <col min="2" max="2" width="35.7109375" style="4" customWidth="1"/>
    <col min="3" max="3" width="3.28515625" style="17" customWidth="1"/>
    <col min="4" max="4" width="4.28515625" style="12" customWidth="1"/>
    <col min="5" max="5" width="4.28515625" style="24" customWidth="1"/>
    <col min="6" max="6" width="35.7109375" style="4" customWidth="1"/>
    <col min="7" max="7" width="3.28515625" style="17" customWidth="1"/>
    <col min="8" max="8" width="4.28515625" style="12" customWidth="1"/>
    <col min="9" max="9" width="4.28515625" style="24" customWidth="1"/>
    <col min="10" max="10" width="35.7109375" style="4" customWidth="1"/>
    <col min="11" max="14" width="3.28515625" style="17" customWidth="1"/>
    <col min="15" max="16" width="4.28515625" style="12" customWidth="1"/>
    <col min="17" max="17" width="4.28515625" style="25" customWidth="1"/>
    <col min="18" max="18" width="35.7109375" style="4" customWidth="1"/>
    <col min="19" max="19" width="4.28515625" style="12" customWidth="1"/>
    <col min="20" max="20" width="4.28515625" style="24" customWidth="1"/>
    <col min="21" max="16384" width="11.42578125" style="15"/>
  </cols>
  <sheetData>
    <row r="1" spans="1:24" ht="15.75" thickBot="1" x14ac:dyDescent="0.3">
      <c r="A1" s="140" t="s">
        <v>20</v>
      </c>
      <c r="B1" s="78" t="s">
        <v>0</v>
      </c>
      <c r="C1" s="79"/>
      <c r="D1" s="80" t="s">
        <v>18</v>
      </c>
      <c r="E1" s="81" t="s">
        <v>17</v>
      </c>
      <c r="F1" s="82" t="s">
        <v>1</v>
      </c>
      <c r="G1" s="83"/>
      <c r="H1" s="84" t="s">
        <v>18</v>
      </c>
      <c r="I1" s="85" t="s">
        <v>17</v>
      </c>
      <c r="J1" s="139" t="s">
        <v>2</v>
      </c>
      <c r="K1" s="86"/>
      <c r="L1" s="86"/>
      <c r="M1" s="86"/>
      <c r="N1" s="86"/>
      <c r="O1" s="87" t="s">
        <v>18</v>
      </c>
      <c r="P1" s="87" t="s">
        <v>17</v>
      </c>
      <c r="Q1" s="88" t="s">
        <v>9</v>
      </c>
      <c r="R1" s="89" t="s">
        <v>3</v>
      </c>
      <c r="S1" s="90" t="s">
        <v>18</v>
      </c>
      <c r="T1" s="91" t="s">
        <v>17</v>
      </c>
      <c r="V1" s="16"/>
      <c r="W1" s="16"/>
      <c r="X1" s="16"/>
    </row>
    <row r="2" spans="1:24" x14ac:dyDescent="0.25">
      <c r="A2" s="141">
        <v>1</v>
      </c>
      <c r="B2" s="10" t="s">
        <v>102</v>
      </c>
      <c r="C2" s="47"/>
      <c r="D2" s="13">
        <v>75</v>
      </c>
      <c r="E2" s="22">
        <v>75</v>
      </c>
      <c r="F2" s="10" t="s">
        <v>102</v>
      </c>
      <c r="G2" s="47"/>
      <c r="H2" s="13">
        <v>75</v>
      </c>
      <c r="I2" s="22">
        <v>75</v>
      </c>
      <c r="J2" s="10" t="s">
        <v>97</v>
      </c>
      <c r="K2" s="239"/>
      <c r="L2" s="47"/>
      <c r="M2" s="47"/>
      <c r="N2" s="47"/>
      <c r="O2" s="13">
        <v>60</v>
      </c>
      <c r="P2" s="13">
        <v>60</v>
      </c>
      <c r="Q2" s="6">
        <v>1</v>
      </c>
      <c r="R2" s="10"/>
      <c r="V2" s="19" t="s">
        <v>6</v>
      </c>
      <c r="W2" s="15" t="s">
        <v>13</v>
      </c>
    </row>
    <row r="3" spans="1:24" x14ac:dyDescent="0.25">
      <c r="A3" s="141">
        <v>2</v>
      </c>
      <c r="B3" s="10"/>
      <c r="C3" s="47"/>
      <c r="D3" s="13"/>
      <c r="E3" s="22"/>
      <c r="F3" s="10"/>
      <c r="G3" s="47"/>
      <c r="H3" s="13"/>
      <c r="I3" s="22"/>
      <c r="J3" s="10"/>
      <c r="K3" s="239"/>
      <c r="L3" s="47"/>
      <c r="M3" s="47"/>
      <c r="N3" s="40"/>
      <c r="Q3" s="6"/>
      <c r="R3" s="10"/>
      <c r="S3" s="13"/>
      <c r="T3" s="22"/>
      <c r="V3" s="16" t="s">
        <v>7</v>
      </c>
      <c r="W3" s="15" t="s">
        <v>8</v>
      </c>
    </row>
    <row r="4" spans="1:24" x14ac:dyDescent="0.25">
      <c r="A4" s="141">
        <v>3</v>
      </c>
      <c r="B4" s="10"/>
      <c r="C4" s="47"/>
      <c r="D4" s="13"/>
      <c r="E4" s="22"/>
      <c r="F4" s="10"/>
      <c r="G4" s="47"/>
      <c r="J4" s="10"/>
      <c r="K4" s="239"/>
      <c r="L4" s="47"/>
      <c r="M4" s="47"/>
      <c r="N4" s="40"/>
      <c r="Q4" s="6"/>
      <c r="R4" s="10" t="s">
        <v>98</v>
      </c>
      <c r="S4" s="13">
        <v>110</v>
      </c>
      <c r="T4" s="22">
        <v>110</v>
      </c>
      <c r="V4" s="16"/>
    </row>
    <row r="5" spans="1:24" ht="15.75" thickBot="1" x14ac:dyDescent="0.3">
      <c r="A5" s="141">
        <v>4</v>
      </c>
      <c r="B5" s="10"/>
      <c r="C5" s="47"/>
      <c r="D5" s="13"/>
      <c r="E5" s="22"/>
      <c r="F5" s="10"/>
      <c r="G5" s="47"/>
      <c r="H5" s="13"/>
      <c r="I5" s="22"/>
      <c r="J5" s="10"/>
      <c r="K5" s="239"/>
      <c r="L5" s="47"/>
      <c r="M5" s="47"/>
      <c r="N5" s="40"/>
      <c r="Q5" s="6"/>
      <c r="R5" s="10"/>
      <c r="S5" s="13"/>
      <c r="T5" s="22"/>
      <c r="V5" s="20" t="s">
        <v>7</v>
      </c>
      <c r="W5" s="15" t="s">
        <v>15</v>
      </c>
    </row>
    <row r="6" spans="1:24" x14ac:dyDescent="0.25">
      <c r="A6" s="141">
        <v>5</v>
      </c>
      <c r="B6" s="10"/>
      <c r="C6" s="47"/>
      <c r="F6" s="10"/>
      <c r="G6" s="47"/>
      <c r="J6" s="10" t="s">
        <v>96</v>
      </c>
      <c r="K6" s="239"/>
      <c r="L6" s="242"/>
      <c r="M6" s="47"/>
      <c r="N6" s="40"/>
      <c r="O6" s="13">
        <v>60</v>
      </c>
      <c r="P6" s="18">
        <v>120</v>
      </c>
      <c r="Q6" s="6" t="s">
        <v>82</v>
      </c>
      <c r="R6" s="10"/>
      <c r="S6" s="13"/>
      <c r="T6" s="22"/>
      <c r="V6" s="21" t="s">
        <v>7</v>
      </c>
      <c r="W6" s="15" t="s">
        <v>11</v>
      </c>
    </row>
    <row r="7" spans="1:24" x14ac:dyDescent="0.25">
      <c r="A7" s="141">
        <v>6</v>
      </c>
      <c r="B7" s="10" t="s">
        <v>104</v>
      </c>
      <c r="C7" s="47"/>
      <c r="D7" s="13">
        <v>50</v>
      </c>
      <c r="E7" s="23">
        <v>125</v>
      </c>
      <c r="F7" s="10" t="s">
        <v>104</v>
      </c>
      <c r="G7" s="47"/>
      <c r="H7" s="13">
        <v>50</v>
      </c>
      <c r="I7" s="23">
        <v>125</v>
      </c>
      <c r="J7" s="10"/>
      <c r="K7" s="239"/>
      <c r="L7" s="239"/>
      <c r="M7" s="47"/>
      <c r="N7" s="40"/>
      <c r="O7" s="17"/>
      <c r="P7" s="15"/>
      <c r="Q7" s="6"/>
      <c r="R7" s="10"/>
      <c r="S7" s="13"/>
      <c r="T7" s="22"/>
      <c r="V7" s="16" t="s">
        <v>4</v>
      </c>
      <c r="W7" s="15" t="s">
        <v>14</v>
      </c>
    </row>
    <row r="8" spans="1:24" x14ac:dyDescent="0.25">
      <c r="A8" s="141">
        <v>7</v>
      </c>
      <c r="B8" s="10"/>
      <c r="C8" s="47"/>
      <c r="D8" s="13"/>
      <c r="E8" s="22"/>
      <c r="F8" s="10"/>
      <c r="G8" s="47"/>
      <c r="H8" s="13"/>
      <c r="I8" s="22"/>
      <c r="J8" s="10"/>
      <c r="K8" s="239"/>
      <c r="L8" s="239"/>
      <c r="M8" s="47"/>
      <c r="N8" s="40"/>
      <c r="Q8" s="6"/>
      <c r="R8" s="10"/>
      <c r="V8" s="16"/>
    </row>
    <row r="9" spans="1:24" x14ac:dyDescent="0.25">
      <c r="A9" s="141">
        <v>8</v>
      </c>
      <c r="B9" s="10"/>
      <c r="C9" s="47"/>
      <c r="F9" s="10"/>
      <c r="G9" s="47"/>
      <c r="J9" s="10"/>
      <c r="K9" s="239"/>
      <c r="L9" s="239"/>
      <c r="M9" s="47"/>
      <c r="N9" s="40"/>
      <c r="Q9" s="6"/>
      <c r="R9" s="10"/>
      <c r="V9" s="16"/>
    </row>
    <row r="10" spans="1:24" x14ac:dyDescent="0.25">
      <c r="A10" s="141">
        <v>9</v>
      </c>
      <c r="B10" s="10"/>
      <c r="C10" s="47"/>
      <c r="F10" s="10"/>
      <c r="G10" s="47"/>
      <c r="J10" s="10"/>
      <c r="K10" s="239"/>
      <c r="L10" s="239"/>
      <c r="M10" s="47"/>
      <c r="N10" s="40"/>
      <c r="Q10" s="6"/>
      <c r="R10" s="10"/>
      <c r="V10" s="21" t="s">
        <v>4</v>
      </c>
      <c r="W10" s="15" t="s">
        <v>5</v>
      </c>
    </row>
    <row r="11" spans="1:24" x14ac:dyDescent="0.25">
      <c r="A11" s="141">
        <v>10</v>
      </c>
      <c r="B11" s="10"/>
      <c r="C11" s="47"/>
      <c r="D11" s="13"/>
      <c r="E11" s="22"/>
      <c r="F11" s="10"/>
      <c r="G11" s="47"/>
      <c r="J11" s="10"/>
      <c r="K11" s="239"/>
      <c r="L11" s="239"/>
      <c r="M11" s="47"/>
      <c r="N11" s="40"/>
      <c r="Q11" s="6"/>
      <c r="R11" s="10"/>
      <c r="W11" s="21"/>
    </row>
    <row r="12" spans="1:24" x14ac:dyDescent="0.25">
      <c r="A12" s="141">
        <v>11</v>
      </c>
      <c r="B12" s="10"/>
      <c r="C12" s="47"/>
      <c r="D12" s="13"/>
      <c r="E12" s="22"/>
      <c r="F12" s="10"/>
      <c r="G12" s="47"/>
      <c r="J12" s="10"/>
      <c r="K12" s="239"/>
      <c r="L12" s="239"/>
      <c r="M12" s="47"/>
      <c r="N12" s="40"/>
      <c r="Q12" s="6"/>
      <c r="R12" s="10"/>
      <c r="W12" s="16"/>
    </row>
    <row r="13" spans="1:24" x14ac:dyDescent="0.25">
      <c r="A13" s="141">
        <v>12</v>
      </c>
      <c r="B13" s="10"/>
      <c r="C13" s="47"/>
      <c r="F13" s="10"/>
      <c r="G13" s="47"/>
      <c r="J13" s="10"/>
      <c r="K13" s="239"/>
      <c r="L13" s="239"/>
      <c r="M13" s="47"/>
      <c r="N13" s="40"/>
      <c r="Q13" s="6"/>
      <c r="R13" s="10"/>
      <c r="W13" s="16"/>
    </row>
    <row r="14" spans="1:24" x14ac:dyDescent="0.25">
      <c r="A14" s="141">
        <v>13</v>
      </c>
      <c r="B14" s="10"/>
      <c r="C14" s="47"/>
      <c r="D14" s="13"/>
      <c r="E14" s="22"/>
      <c r="F14" s="10"/>
      <c r="G14" s="47"/>
      <c r="J14" s="10"/>
      <c r="K14" s="239"/>
      <c r="L14" s="239"/>
      <c r="M14" s="47"/>
      <c r="N14" s="40"/>
      <c r="Q14" s="6"/>
      <c r="R14" s="10"/>
      <c r="W14" s="16"/>
    </row>
    <row r="15" spans="1:24" s="7" customFormat="1" ht="15.75" thickBot="1" x14ac:dyDescent="0.3">
      <c r="A15" s="141">
        <v>14</v>
      </c>
      <c r="B15" s="10"/>
      <c r="C15" s="47"/>
      <c r="D15" s="13"/>
      <c r="E15" s="22"/>
      <c r="F15" s="10"/>
      <c r="G15" s="47"/>
      <c r="I15" s="76"/>
      <c r="J15" s="10"/>
      <c r="K15" s="239"/>
      <c r="L15" s="239"/>
      <c r="M15" s="47"/>
      <c r="N15" s="40"/>
      <c r="Q15" s="6"/>
      <c r="R15" s="10"/>
      <c r="T15" s="76"/>
    </row>
    <row r="16" spans="1:24" x14ac:dyDescent="0.25">
      <c r="A16" s="141">
        <v>15</v>
      </c>
      <c r="B16" s="10"/>
      <c r="C16" s="47"/>
      <c r="D16" s="13"/>
      <c r="E16" s="22"/>
      <c r="F16" s="10"/>
      <c r="G16" s="47"/>
      <c r="J16" s="10" t="s">
        <v>10</v>
      </c>
      <c r="K16" s="239"/>
      <c r="L16" s="239"/>
      <c r="M16" s="229"/>
      <c r="N16" s="69"/>
      <c r="O16" s="13">
        <v>50</v>
      </c>
      <c r="P16" s="18">
        <v>170</v>
      </c>
      <c r="Q16" s="77">
        <v>3</v>
      </c>
      <c r="R16" s="10"/>
      <c r="T16" s="22"/>
      <c r="W16" s="16"/>
    </row>
    <row r="17" spans="1:27" x14ac:dyDescent="0.25">
      <c r="A17" s="141">
        <v>16</v>
      </c>
      <c r="B17" s="10"/>
      <c r="C17" s="47"/>
      <c r="D17" s="13"/>
      <c r="E17" s="22"/>
      <c r="F17" s="10"/>
      <c r="G17" s="47"/>
      <c r="J17" s="10"/>
      <c r="K17" s="239"/>
      <c r="L17" s="239"/>
      <c r="M17" s="230"/>
      <c r="N17" s="69"/>
      <c r="Q17" s="6"/>
      <c r="R17" s="10"/>
      <c r="S17" s="13"/>
      <c r="T17" s="22"/>
      <c r="W17" s="16"/>
    </row>
    <row r="18" spans="1:27" x14ac:dyDescent="0.25">
      <c r="A18" s="141">
        <v>17</v>
      </c>
      <c r="B18" s="10"/>
      <c r="C18" s="47"/>
      <c r="D18" s="13"/>
      <c r="E18" s="22"/>
      <c r="F18" s="10"/>
      <c r="G18" s="47"/>
      <c r="J18" s="10"/>
      <c r="K18" s="239"/>
      <c r="L18" s="239"/>
      <c r="M18" s="230"/>
      <c r="N18" s="69"/>
      <c r="Q18" s="6"/>
      <c r="R18" s="10"/>
      <c r="S18" s="13"/>
      <c r="T18" s="22"/>
      <c r="W18" s="16"/>
    </row>
    <row r="19" spans="1:27" x14ac:dyDescent="0.25">
      <c r="A19" s="141">
        <v>18</v>
      </c>
      <c r="B19" s="10"/>
      <c r="C19" s="47"/>
      <c r="D19" s="13"/>
      <c r="E19" s="22"/>
      <c r="F19" s="10"/>
      <c r="G19" s="47"/>
      <c r="J19" s="10"/>
      <c r="K19" s="239"/>
      <c r="L19" s="239"/>
      <c r="M19" s="230"/>
      <c r="N19" s="69"/>
      <c r="Q19" s="6"/>
      <c r="R19" s="10"/>
      <c r="S19" s="13"/>
      <c r="T19" s="22"/>
      <c r="W19" s="16"/>
    </row>
    <row r="20" spans="1:27" x14ac:dyDescent="0.25">
      <c r="A20" s="141">
        <v>19</v>
      </c>
      <c r="B20" s="10"/>
      <c r="C20" s="47"/>
      <c r="F20" s="10"/>
      <c r="G20" s="47"/>
      <c r="J20" s="10"/>
      <c r="K20" s="239"/>
      <c r="L20" s="239"/>
      <c r="M20" s="230"/>
      <c r="N20" s="69"/>
      <c r="Q20" s="6"/>
      <c r="R20" s="10"/>
      <c r="S20" s="13"/>
      <c r="T20" s="22"/>
      <c r="W20" s="16"/>
    </row>
    <row r="21" spans="1:27" x14ac:dyDescent="0.25">
      <c r="A21" s="141">
        <v>20</v>
      </c>
      <c r="B21" s="10"/>
      <c r="C21" s="47"/>
      <c r="F21" s="10"/>
      <c r="G21" s="47"/>
      <c r="J21" s="10"/>
      <c r="K21" s="239"/>
      <c r="L21" s="239"/>
      <c r="M21" s="230"/>
      <c r="N21" s="69"/>
      <c r="Q21" s="6"/>
      <c r="R21" s="10"/>
      <c r="S21" s="13"/>
      <c r="T21" s="22"/>
      <c r="W21" s="16"/>
    </row>
    <row r="22" spans="1:27" x14ac:dyDescent="0.25">
      <c r="A22" s="141">
        <v>21</v>
      </c>
      <c r="B22" s="10"/>
      <c r="C22" s="47"/>
      <c r="F22" s="10"/>
      <c r="G22" s="47"/>
      <c r="J22" s="10"/>
      <c r="K22" s="239"/>
      <c r="L22" s="239"/>
      <c r="M22" s="230"/>
      <c r="N22" s="69"/>
      <c r="Q22" s="6"/>
      <c r="R22" s="10"/>
      <c r="T22" s="22"/>
      <c r="W22" s="16"/>
    </row>
    <row r="23" spans="1:27" x14ac:dyDescent="0.25">
      <c r="A23" s="141">
        <v>22</v>
      </c>
      <c r="B23" s="10" t="s">
        <v>103</v>
      </c>
      <c r="C23" s="47"/>
      <c r="D23" s="13">
        <v>75</v>
      </c>
      <c r="E23" s="23">
        <v>200</v>
      </c>
      <c r="F23" s="10" t="s">
        <v>103</v>
      </c>
      <c r="G23" s="47"/>
      <c r="H23" s="13">
        <v>75</v>
      </c>
      <c r="I23" s="23">
        <v>200</v>
      </c>
      <c r="J23" s="10"/>
      <c r="K23" s="239"/>
      <c r="L23" s="239"/>
      <c r="M23" s="230"/>
      <c r="N23" s="69"/>
      <c r="Q23" s="6"/>
      <c r="R23" s="10"/>
      <c r="S23" s="13"/>
      <c r="T23" s="22"/>
      <c r="W23" s="16"/>
    </row>
    <row r="24" spans="1:27" x14ac:dyDescent="0.25">
      <c r="A24" s="141">
        <v>23</v>
      </c>
      <c r="B24" s="10"/>
      <c r="C24" s="47"/>
      <c r="D24" s="14"/>
      <c r="E24" s="70"/>
      <c r="F24" s="10"/>
      <c r="G24" s="47"/>
      <c r="H24" s="14"/>
      <c r="I24" s="70"/>
      <c r="J24" s="10"/>
      <c r="K24" s="239"/>
      <c r="L24" s="239"/>
      <c r="M24" s="230"/>
      <c r="N24" s="69"/>
      <c r="Q24" s="6"/>
      <c r="R24" s="10"/>
      <c r="S24" s="13"/>
      <c r="T24" s="22"/>
      <c r="W24" s="16"/>
    </row>
    <row r="25" spans="1:27" x14ac:dyDescent="0.25">
      <c r="A25" s="141">
        <v>24</v>
      </c>
      <c r="B25" s="10"/>
      <c r="C25" s="47"/>
      <c r="D25" s="13"/>
      <c r="E25" s="22"/>
      <c r="F25" s="10"/>
      <c r="G25" s="47"/>
      <c r="H25" s="13"/>
      <c r="I25" s="22"/>
      <c r="J25" s="10"/>
      <c r="K25" s="239"/>
      <c r="L25" s="239"/>
      <c r="M25" s="230"/>
      <c r="N25" s="69"/>
      <c r="Q25" s="6"/>
      <c r="R25" s="10"/>
      <c r="S25" s="26"/>
      <c r="T25" s="25"/>
      <c r="W25" s="16"/>
    </row>
    <row r="26" spans="1:27" x14ac:dyDescent="0.25">
      <c r="A26" s="141">
        <v>25</v>
      </c>
      <c r="B26" s="10"/>
      <c r="C26" s="47"/>
      <c r="D26" s="13"/>
      <c r="E26" s="22"/>
      <c r="F26" s="10"/>
      <c r="G26" s="47"/>
      <c r="H26" s="13"/>
      <c r="I26" s="22"/>
      <c r="J26" s="10"/>
      <c r="K26" s="239"/>
      <c r="L26" s="239"/>
      <c r="M26" s="230"/>
      <c r="N26" s="69"/>
      <c r="Q26" s="6"/>
      <c r="R26" s="10"/>
      <c r="T26" s="22"/>
      <c r="W26" s="16"/>
    </row>
    <row r="27" spans="1:27" x14ac:dyDescent="0.25">
      <c r="A27" s="141">
        <v>26</v>
      </c>
      <c r="B27" s="10"/>
      <c r="C27" s="47"/>
      <c r="D27" s="13"/>
      <c r="E27" s="22"/>
      <c r="F27" s="10"/>
      <c r="G27" s="47"/>
      <c r="H27" s="13"/>
      <c r="I27" s="22"/>
      <c r="J27" s="10"/>
      <c r="K27" s="239"/>
      <c r="L27" s="239"/>
      <c r="M27" s="230"/>
      <c r="N27" s="69"/>
      <c r="Q27" s="6"/>
      <c r="R27" s="10"/>
      <c r="W27" s="16"/>
    </row>
    <row r="28" spans="1:27" ht="15.75" thickBot="1" x14ac:dyDescent="0.3">
      <c r="A28" s="141">
        <v>27</v>
      </c>
      <c r="B28" s="10"/>
      <c r="C28" s="47"/>
      <c r="D28" s="66"/>
      <c r="E28" s="71"/>
      <c r="F28" s="10"/>
      <c r="G28" s="47"/>
      <c r="H28" s="66"/>
      <c r="I28" s="71"/>
      <c r="J28" s="10" t="s">
        <v>92</v>
      </c>
      <c r="K28" s="239"/>
      <c r="L28" s="243"/>
      <c r="M28" s="230"/>
      <c r="N28" s="69"/>
      <c r="Q28" s="6"/>
      <c r="R28" s="10" t="s">
        <v>99</v>
      </c>
      <c r="S28" s="13">
        <v>110</v>
      </c>
      <c r="T28" s="23">
        <v>220</v>
      </c>
      <c r="W28" s="16"/>
    </row>
    <row r="29" spans="1:27" ht="15.75" thickBot="1" x14ac:dyDescent="0.3">
      <c r="A29" s="141">
        <v>28</v>
      </c>
      <c r="B29" s="10"/>
      <c r="C29" s="47"/>
      <c r="F29" s="10"/>
      <c r="G29" s="47"/>
      <c r="J29" s="10" t="s">
        <v>93</v>
      </c>
      <c r="K29" s="239"/>
      <c r="L29" s="47"/>
      <c r="M29" s="231"/>
      <c r="N29" s="244"/>
      <c r="O29" s="13">
        <v>60</v>
      </c>
      <c r="P29" s="12">
        <v>230</v>
      </c>
      <c r="Q29" s="6"/>
      <c r="R29" s="10"/>
      <c r="W29" s="16"/>
    </row>
    <row r="30" spans="1:27" x14ac:dyDescent="0.25">
      <c r="A30" s="141">
        <v>29</v>
      </c>
      <c r="B30" s="10"/>
      <c r="C30" s="47"/>
      <c r="D30" s="13"/>
      <c r="E30" s="22"/>
      <c r="F30" s="10"/>
      <c r="G30" s="47"/>
      <c r="H30" s="13"/>
      <c r="I30" s="22"/>
      <c r="J30" s="10" t="s">
        <v>94</v>
      </c>
      <c r="K30" s="240"/>
      <c r="L30" s="229"/>
      <c r="M30" s="232"/>
      <c r="N30" s="245"/>
      <c r="O30" s="13">
        <v>30</v>
      </c>
      <c r="P30" s="13">
        <v>260</v>
      </c>
      <c r="Q30" s="77">
        <v>4</v>
      </c>
      <c r="R30" s="10"/>
      <c r="S30" s="13"/>
      <c r="T30" s="22"/>
      <c r="W30" s="16"/>
    </row>
    <row r="31" spans="1:27" x14ac:dyDescent="0.25">
      <c r="A31" s="141">
        <v>30</v>
      </c>
      <c r="B31" s="10"/>
      <c r="C31" s="47"/>
      <c r="D31" s="13"/>
      <c r="E31" s="22"/>
      <c r="F31" s="10"/>
      <c r="G31" s="47"/>
      <c r="H31" s="26"/>
      <c r="I31" s="25"/>
      <c r="J31" s="10" t="s">
        <v>95</v>
      </c>
      <c r="K31" s="240"/>
      <c r="L31" s="230"/>
      <c r="M31" s="232"/>
      <c r="N31" s="245"/>
      <c r="O31" s="13"/>
      <c r="P31" s="13"/>
      <c r="Q31" s="6"/>
      <c r="R31" s="10"/>
      <c r="W31" s="16"/>
    </row>
    <row r="32" spans="1:27" x14ac:dyDescent="0.25">
      <c r="A32" s="141">
        <v>31</v>
      </c>
      <c r="B32" s="10"/>
      <c r="C32" s="47"/>
      <c r="D32" s="15"/>
      <c r="E32" s="72"/>
      <c r="F32" s="10"/>
      <c r="G32" s="47"/>
      <c r="H32" s="15"/>
      <c r="I32" s="72"/>
      <c r="J32" s="10"/>
      <c r="K32" s="240"/>
      <c r="L32" s="230"/>
      <c r="M32" s="232"/>
      <c r="N32" s="245"/>
      <c r="O32" s="13"/>
      <c r="P32" s="13"/>
      <c r="Q32" s="6"/>
      <c r="R32" s="10"/>
      <c r="X32" s="12"/>
      <c r="Y32" s="12"/>
      <c r="Z32" s="12"/>
      <c r="AA32" s="9"/>
    </row>
    <row r="33" spans="1:27" x14ac:dyDescent="0.25">
      <c r="A33" s="141">
        <v>32</v>
      </c>
      <c r="B33" s="10"/>
      <c r="C33" s="47"/>
      <c r="D33" s="15"/>
      <c r="E33" s="72"/>
      <c r="F33" s="10"/>
      <c r="G33" s="47"/>
      <c r="H33" s="15"/>
      <c r="I33" s="72"/>
      <c r="J33" s="10"/>
      <c r="K33" s="240"/>
      <c r="L33" s="230"/>
      <c r="M33" s="232"/>
      <c r="N33" s="245"/>
      <c r="P33" s="13"/>
      <c r="Q33" s="6"/>
      <c r="R33" s="10"/>
      <c r="X33" s="12"/>
      <c r="Y33" s="12"/>
      <c r="Z33" s="12"/>
      <c r="AA33" s="9"/>
    </row>
    <row r="34" spans="1:27" x14ac:dyDescent="0.25">
      <c r="A34" s="141">
        <v>33</v>
      </c>
      <c r="B34" s="10"/>
      <c r="C34" s="47"/>
      <c r="D34" s="13"/>
      <c r="E34" s="22"/>
      <c r="F34" s="10"/>
      <c r="G34" s="47"/>
      <c r="H34" s="13"/>
      <c r="I34" s="22"/>
      <c r="J34" s="10"/>
      <c r="K34" s="240"/>
      <c r="L34" s="230"/>
      <c r="M34" s="232"/>
      <c r="N34" s="245"/>
      <c r="O34" s="13"/>
      <c r="Q34" s="6"/>
      <c r="R34" s="10"/>
      <c r="W34" s="16"/>
    </row>
    <row r="35" spans="1:27" x14ac:dyDescent="0.25">
      <c r="A35" s="141">
        <v>34</v>
      </c>
      <c r="B35" s="10"/>
      <c r="C35" s="47"/>
      <c r="D35" s="13"/>
      <c r="E35" s="22"/>
      <c r="F35" s="10"/>
      <c r="G35" s="47"/>
      <c r="H35" s="13"/>
      <c r="I35" s="22"/>
      <c r="J35" s="10"/>
      <c r="K35" s="240"/>
      <c r="L35" s="230"/>
      <c r="M35" s="232"/>
      <c r="N35" s="245"/>
      <c r="O35" s="13"/>
      <c r="P35" s="13"/>
      <c r="Q35" s="6"/>
      <c r="R35" s="10"/>
      <c r="W35" s="16"/>
    </row>
    <row r="36" spans="1:27" ht="15.75" thickBot="1" x14ac:dyDescent="0.3">
      <c r="A36" s="141">
        <v>35</v>
      </c>
      <c r="B36" s="10" t="s">
        <v>105</v>
      </c>
      <c r="C36" s="47"/>
      <c r="D36" s="13">
        <v>50</v>
      </c>
      <c r="E36" s="23">
        <v>250</v>
      </c>
      <c r="F36" s="10" t="s">
        <v>105</v>
      </c>
      <c r="G36" s="47"/>
      <c r="H36" s="13"/>
      <c r="I36" s="23">
        <v>250</v>
      </c>
      <c r="J36" s="10"/>
      <c r="K36" s="240"/>
      <c r="L36" s="230"/>
      <c r="M36" s="233"/>
      <c r="N36" s="245"/>
      <c r="O36" s="13"/>
      <c r="Q36" s="6"/>
      <c r="R36" s="10"/>
      <c r="S36" s="13"/>
      <c r="T36" s="22"/>
      <c r="W36" s="16"/>
    </row>
    <row r="37" spans="1:27" x14ac:dyDescent="0.25">
      <c r="A37" s="141">
        <v>36</v>
      </c>
      <c r="B37" s="10"/>
      <c r="C37" s="47"/>
      <c r="D37" s="13"/>
      <c r="E37" s="22"/>
      <c r="F37" s="10"/>
      <c r="G37" s="47"/>
      <c r="H37" s="13"/>
      <c r="I37" s="22"/>
      <c r="J37" s="10"/>
      <c r="K37" s="240"/>
      <c r="L37" s="230"/>
      <c r="M37" s="47"/>
      <c r="N37" s="245"/>
      <c r="O37" s="13"/>
      <c r="Q37" s="6"/>
      <c r="R37" s="10"/>
      <c r="S37" s="13"/>
      <c r="T37" s="22"/>
      <c r="W37" s="16"/>
    </row>
    <row r="38" spans="1:27" x14ac:dyDescent="0.25">
      <c r="A38" s="141">
        <v>37</v>
      </c>
      <c r="B38" s="10"/>
      <c r="C38" s="47"/>
      <c r="D38" s="13"/>
      <c r="E38" s="22"/>
      <c r="F38" s="10"/>
      <c r="G38" s="47"/>
      <c r="H38" s="13"/>
      <c r="I38" s="22"/>
      <c r="J38" s="10"/>
      <c r="K38" s="240"/>
      <c r="L38" s="230"/>
      <c r="M38" s="47"/>
      <c r="N38" s="245"/>
      <c r="O38" s="13"/>
      <c r="P38" s="13"/>
      <c r="Q38" s="6"/>
      <c r="R38" s="10"/>
      <c r="S38" s="13"/>
      <c r="T38" s="22"/>
      <c r="W38" s="16"/>
    </row>
    <row r="39" spans="1:27" x14ac:dyDescent="0.25">
      <c r="A39" s="141">
        <v>38</v>
      </c>
      <c r="B39" s="10"/>
      <c r="C39" s="47"/>
      <c r="D39" s="13"/>
      <c r="E39" s="22"/>
      <c r="F39" s="10"/>
      <c r="G39" s="47"/>
      <c r="J39" s="10"/>
      <c r="K39" s="240"/>
      <c r="L39" s="230"/>
      <c r="M39" s="47"/>
      <c r="N39" s="245"/>
      <c r="O39" s="13"/>
      <c r="P39" s="13"/>
      <c r="Q39" s="6"/>
      <c r="R39" s="10"/>
      <c r="S39" s="13"/>
      <c r="T39" s="22"/>
      <c r="W39" s="16"/>
    </row>
    <row r="40" spans="1:27" x14ac:dyDescent="0.25">
      <c r="A40" s="141">
        <v>39</v>
      </c>
      <c r="B40" s="10"/>
      <c r="C40" s="47"/>
      <c r="D40" s="13"/>
      <c r="E40" s="22"/>
      <c r="F40" s="10"/>
      <c r="G40" s="47"/>
      <c r="H40" s="13"/>
      <c r="I40" s="22"/>
      <c r="J40" s="10"/>
      <c r="K40" s="240"/>
      <c r="L40" s="230"/>
      <c r="M40" s="47"/>
      <c r="N40" s="245"/>
      <c r="O40" s="13"/>
      <c r="P40" s="13"/>
      <c r="Q40" s="6"/>
      <c r="R40" s="10"/>
      <c r="S40" s="13"/>
      <c r="T40" s="22"/>
      <c r="W40" s="16"/>
    </row>
    <row r="41" spans="1:27" x14ac:dyDescent="0.25">
      <c r="A41" s="141">
        <v>40</v>
      </c>
      <c r="B41" s="10"/>
      <c r="C41" s="47"/>
      <c r="D41" s="13"/>
      <c r="E41" s="22"/>
      <c r="F41" s="10"/>
      <c r="G41" s="47"/>
      <c r="H41" s="13"/>
      <c r="I41" s="22"/>
      <c r="J41" s="10" t="s">
        <v>90</v>
      </c>
      <c r="K41" s="240"/>
      <c r="L41" s="230"/>
      <c r="M41" s="47"/>
      <c r="N41" s="245"/>
      <c r="O41" s="13"/>
      <c r="P41" s="13"/>
      <c r="Q41" s="6"/>
      <c r="R41" s="10" t="s">
        <v>100</v>
      </c>
      <c r="S41" s="13">
        <v>50</v>
      </c>
      <c r="T41" s="23">
        <v>270</v>
      </c>
      <c r="U41" s="7"/>
      <c r="V41" s="7"/>
      <c r="W41" s="7"/>
      <c r="X41" s="7"/>
    </row>
    <row r="42" spans="1:27" x14ac:dyDescent="0.25">
      <c r="A42" s="141">
        <v>41</v>
      </c>
      <c r="B42" s="10"/>
      <c r="C42" s="47"/>
      <c r="D42" s="13"/>
      <c r="E42" s="22"/>
      <c r="F42" s="10"/>
      <c r="G42" s="47"/>
      <c r="H42" s="13"/>
      <c r="I42" s="22"/>
      <c r="J42" s="10" t="s">
        <v>91</v>
      </c>
      <c r="K42" s="240"/>
      <c r="L42" s="230"/>
      <c r="M42" s="47"/>
      <c r="N42" s="245"/>
      <c r="O42" s="13"/>
      <c r="P42" s="13"/>
      <c r="Q42" s="6"/>
      <c r="R42" s="10"/>
      <c r="S42" s="13"/>
      <c r="T42" s="22"/>
      <c r="W42" s="16"/>
    </row>
    <row r="43" spans="1:27" x14ac:dyDescent="0.25">
      <c r="A43" s="141">
        <v>42</v>
      </c>
      <c r="B43" s="10"/>
      <c r="C43" s="47"/>
      <c r="D43" s="15"/>
      <c r="E43" s="72"/>
      <c r="F43" s="10"/>
      <c r="G43" s="47"/>
      <c r="H43" s="13"/>
      <c r="I43" s="22"/>
      <c r="J43" s="10"/>
      <c r="K43" s="240"/>
      <c r="L43" s="230"/>
      <c r="M43" s="47"/>
      <c r="N43" s="245"/>
      <c r="O43" s="13"/>
      <c r="P43" s="13"/>
      <c r="Q43" s="6"/>
      <c r="R43" s="10"/>
      <c r="W43" s="16"/>
    </row>
    <row r="44" spans="1:27" x14ac:dyDescent="0.25">
      <c r="A44" s="141">
        <v>43</v>
      </c>
      <c r="B44" s="10"/>
      <c r="C44" s="47"/>
      <c r="D44" s="15"/>
      <c r="E44" s="72"/>
      <c r="F44" s="10"/>
      <c r="G44" s="47"/>
      <c r="H44" s="13"/>
      <c r="I44" s="22"/>
      <c r="J44" s="10"/>
      <c r="K44" s="240"/>
      <c r="L44" s="230"/>
      <c r="M44" s="47"/>
      <c r="N44" s="245"/>
      <c r="O44" s="13"/>
      <c r="P44" s="13"/>
      <c r="Q44" s="6"/>
      <c r="R44" s="10"/>
      <c r="S44" s="13"/>
      <c r="T44" s="22"/>
      <c r="U44" s="16"/>
      <c r="V44" s="16"/>
      <c r="W44" s="16"/>
      <c r="X44" s="16"/>
    </row>
    <row r="45" spans="1:27" x14ac:dyDescent="0.25">
      <c r="A45" s="141">
        <v>44</v>
      </c>
      <c r="B45" s="10"/>
      <c r="C45" s="47"/>
      <c r="D45" s="13"/>
      <c r="E45" s="22"/>
      <c r="F45" s="10"/>
      <c r="G45" s="47"/>
      <c r="H45" s="13"/>
      <c r="I45" s="22"/>
      <c r="J45" s="10"/>
      <c r="K45" s="240"/>
      <c r="L45" s="230"/>
      <c r="M45" s="47"/>
      <c r="N45" s="245"/>
      <c r="O45" s="13"/>
      <c r="P45" s="13"/>
      <c r="Q45" s="6"/>
      <c r="R45" s="10"/>
      <c r="U45" s="16"/>
      <c r="V45" s="16"/>
      <c r="W45" s="16"/>
      <c r="X45" s="16"/>
    </row>
    <row r="46" spans="1:27" ht="15.75" thickBot="1" x14ac:dyDescent="0.3">
      <c r="A46" s="141">
        <v>45</v>
      </c>
      <c r="B46" s="10"/>
      <c r="C46" s="47"/>
      <c r="D46" s="13"/>
      <c r="E46" s="22"/>
      <c r="F46" s="10"/>
      <c r="G46" s="47"/>
      <c r="J46" s="10" t="s">
        <v>89</v>
      </c>
      <c r="K46" s="241"/>
      <c r="L46" s="230"/>
      <c r="M46" s="47"/>
      <c r="N46" s="245"/>
      <c r="O46" s="13">
        <v>150</v>
      </c>
      <c r="P46" s="18">
        <v>410</v>
      </c>
      <c r="Q46" s="6">
        <v>1</v>
      </c>
      <c r="R46" s="10"/>
      <c r="S46" s="13"/>
      <c r="T46" s="22"/>
    </row>
    <row r="47" spans="1:27" x14ac:dyDescent="0.25">
      <c r="A47" s="141">
        <v>46</v>
      </c>
      <c r="B47" s="10"/>
      <c r="C47" s="47"/>
      <c r="D47" s="15"/>
      <c r="E47" s="72"/>
      <c r="F47" s="10"/>
      <c r="G47" s="47"/>
      <c r="J47" s="10" t="s">
        <v>88</v>
      </c>
      <c r="K47" s="47"/>
      <c r="L47" s="230"/>
      <c r="M47" s="47"/>
      <c r="N47" s="245"/>
      <c r="O47" s="13"/>
      <c r="P47" s="13"/>
      <c r="Q47" s="6"/>
      <c r="R47" s="10"/>
      <c r="S47" s="8"/>
      <c r="T47" s="5"/>
    </row>
    <row r="48" spans="1:27" x14ac:dyDescent="0.25">
      <c r="A48" s="141">
        <v>47</v>
      </c>
      <c r="B48" s="10"/>
      <c r="C48" s="47"/>
      <c r="D48" s="15"/>
      <c r="E48" s="72"/>
      <c r="F48" s="10"/>
      <c r="G48" s="47"/>
      <c r="J48" s="10"/>
      <c r="K48" s="47"/>
      <c r="L48" s="230"/>
      <c r="M48" s="47"/>
      <c r="N48" s="245"/>
      <c r="O48" s="13"/>
      <c r="P48" s="13"/>
      <c r="Q48" s="6"/>
      <c r="R48" s="10"/>
    </row>
    <row r="49" spans="1:20" x14ac:dyDescent="0.25">
      <c r="A49" s="141">
        <v>48</v>
      </c>
      <c r="B49" s="10"/>
      <c r="C49" s="47"/>
      <c r="D49" s="67"/>
      <c r="E49" s="73"/>
      <c r="F49" s="10" t="s">
        <v>106</v>
      </c>
      <c r="G49" s="47"/>
      <c r="H49" s="12">
        <v>50</v>
      </c>
      <c r="I49" s="23">
        <v>300</v>
      </c>
      <c r="J49" s="10"/>
      <c r="K49" s="47"/>
      <c r="L49" s="230"/>
      <c r="M49" s="47"/>
      <c r="N49" s="245"/>
      <c r="O49" s="13"/>
      <c r="P49" s="13"/>
      <c r="Q49" s="6"/>
      <c r="R49" s="10"/>
      <c r="S49" s="27"/>
      <c r="T49" s="28"/>
    </row>
    <row r="50" spans="1:20" ht="15.75" thickBot="1" x14ac:dyDescent="0.3">
      <c r="A50" s="141">
        <v>49</v>
      </c>
      <c r="B50" s="10"/>
      <c r="C50" s="47"/>
      <c r="D50" s="67"/>
      <c r="E50" s="73"/>
      <c r="F50" s="10"/>
      <c r="G50" s="47"/>
      <c r="H50" s="67"/>
      <c r="I50" s="73"/>
      <c r="J50" s="10" t="s">
        <v>125</v>
      </c>
      <c r="K50" s="47"/>
      <c r="L50" s="234"/>
      <c r="M50" s="47"/>
      <c r="N50" s="245"/>
      <c r="O50" s="13"/>
      <c r="P50" s="13"/>
      <c r="Q50" s="6"/>
      <c r="R50" s="10"/>
      <c r="S50" s="27"/>
      <c r="T50" s="28"/>
    </row>
    <row r="51" spans="1:20" x14ac:dyDescent="0.25">
      <c r="A51" s="141">
        <v>50</v>
      </c>
      <c r="B51" s="10"/>
      <c r="C51" s="47"/>
      <c r="F51" s="10"/>
      <c r="G51" s="47"/>
      <c r="J51" s="10" t="s">
        <v>126</v>
      </c>
      <c r="K51" s="47"/>
      <c r="L51" s="47"/>
      <c r="M51" s="47"/>
      <c r="N51" s="245"/>
      <c r="O51" s="13"/>
      <c r="P51" s="13"/>
      <c r="Q51" s="6"/>
      <c r="R51" s="10"/>
    </row>
    <row r="52" spans="1:20" x14ac:dyDescent="0.25">
      <c r="A52" s="141">
        <v>51</v>
      </c>
      <c r="B52" s="10"/>
      <c r="C52" s="47"/>
      <c r="F52" s="10"/>
      <c r="G52" s="47"/>
      <c r="J52" s="10" t="s">
        <v>127</v>
      </c>
      <c r="K52" s="47"/>
      <c r="L52" s="47"/>
      <c r="M52" s="47"/>
      <c r="N52" s="245"/>
      <c r="O52" s="68"/>
      <c r="P52" s="66"/>
      <c r="Q52" s="6"/>
      <c r="R52" s="10"/>
    </row>
    <row r="53" spans="1:20" x14ac:dyDescent="0.25">
      <c r="A53" s="141">
        <v>52</v>
      </c>
      <c r="B53" s="10"/>
      <c r="C53" s="47"/>
      <c r="F53" s="10"/>
      <c r="G53" s="47"/>
      <c r="H53" s="13"/>
      <c r="I53" s="22"/>
      <c r="J53" s="10" t="s">
        <v>128</v>
      </c>
      <c r="K53" s="47"/>
      <c r="L53" s="47"/>
      <c r="M53" s="47"/>
      <c r="N53" s="245"/>
      <c r="O53" s="13"/>
      <c r="Q53" s="6"/>
      <c r="R53" s="10"/>
    </row>
    <row r="54" spans="1:20" x14ac:dyDescent="0.25">
      <c r="A54" s="141">
        <v>53</v>
      </c>
      <c r="B54" s="10"/>
      <c r="C54" s="47"/>
      <c r="F54" s="10"/>
      <c r="G54" s="47"/>
      <c r="H54" s="13"/>
      <c r="I54" s="22"/>
      <c r="J54" s="10" t="s">
        <v>129</v>
      </c>
      <c r="K54" s="47"/>
      <c r="L54" s="47"/>
      <c r="M54" s="47"/>
      <c r="N54" s="245"/>
      <c r="O54" s="13"/>
      <c r="Q54" s="6"/>
      <c r="R54" s="10"/>
    </row>
    <row r="55" spans="1:20" ht="15.75" thickBot="1" x14ac:dyDescent="0.3">
      <c r="A55" s="141">
        <v>54</v>
      </c>
      <c r="B55" s="10"/>
      <c r="C55" s="47"/>
      <c r="F55" s="10"/>
      <c r="G55" s="47"/>
      <c r="J55" s="10" t="s">
        <v>130</v>
      </c>
      <c r="K55" s="47"/>
      <c r="L55" s="47"/>
      <c r="M55" s="47"/>
      <c r="N55" s="245"/>
      <c r="O55" s="17"/>
      <c r="P55" s="15"/>
      <c r="Q55" s="6"/>
      <c r="R55" s="10" t="s">
        <v>101</v>
      </c>
      <c r="S55" s="12">
        <v>50</v>
      </c>
      <c r="T55" s="23">
        <v>320</v>
      </c>
    </row>
    <row r="56" spans="1:20" ht="15.75" thickBot="1" x14ac:dyDescent="0.3">
      <c r="A56" s="141">
        <v>55</v>
      </c>
      <c r="B56" s="10"/>
      <c r="C56" s="47"/>
      <c r="F56" s="10"/>
      <c r="G56" s="47"/>
      <c r="J56" s="10"/>
      <c r="K56" s="47"/>
      <c r="L56" s="47"/>
      <c r="M56" s="47"/>
      <c r="N56" s="245"/>
      <c r="O56" s="17"/>
      <c r="P56" s="15"/>
      <c r="Q56" s="6"/>
      <c r="R56" s="10" t="s">
        <v>12</v>
      </c>
      <c r="T56" s="236"/>
    </row>
    <row r="57" spans="1:20" x14ac:dyDescent="0.25">
      <c r="A57" s="141">
        <v>56</v>
      </c>
      <c r="B57" s="10"/>
      <c r="C57" s="47"/>
      <c r="F57" s="10"/>
      <c r="G57" s="47"/>
      <c r="J57" s="10" t="s">
        <v>131</v>
      </c>
      <c r="K57" s="229"/>
      <c r="L57" s="47"/>
      <c r="M57" s="47"/>
      <c r="N57" s="245"/>
      <c r="O57" s="13">
        <v>260</v>
      </c>
      <c r="P57" s="18">
        <v>527</v>
      </c>
      <c r="Q57" s="6" t="s">
        <v>83</v>
      </c>
      <c r="R57" s="10"/>
      <c r="T57" s="237"/>
    </row>
    <row r="58" spans="1:20" x14ac:dyDescent="0.25">
      <c r="A58" s="141">
        <v>57</v>
      </c>
      <c r="B58" s="10"/>
      <c r="C58" s="47"/>
      <c r="F58" s="10"/>
      <c r="G58" s="47"/>
      <c r="J58" s="4" t="s">
        <v>85</v>
      </c>
      <c r="K58" s="230"/>
      <c r="L58" s="47"/>
      <c r="M58" s="47"/>
      <c r="N58" s="245"/>
      <c r="O58" s="13"/>
      <c r="P58" s="13"/>
      <c r="Q58" s="6"/>
      <c r="R58" s="10"/>
      <c r="T58" s="237"/>
    </row>
    <row r="59" spans="1:20" x14ac:dyDescent="0.25">
      <c r="A59" s="141">
        <v>58</v>
      </c>
      <c r="B59" s="10"/>
      <c r="C59" s="47"/>
      <c r="F59" s="10"/>
      <c r="G59" s="47"/>
      <c r="J59" s="10" t="s">
        <v>86</v>
      </c>
      <c r="K59" s="230"/>
      <c r="L59" s="47"/>
      <c r="M59" s="47"/>
      <c r="N59" s="245"/>
      <c r="Q59" s="6"/>
      <c r="R59" s="10"/>
      <c r="T59" s="237"/>
    </row>
    <row r="60" spans="1:20" x14ac:dyDescent="0.25">
      <c r="A60" s="141">
        <v>59</v>
      </c>
      <c r="B60" s="10"/>
      <c r="C60" s="47"/>
      <c r="F60" s="10"/>
      <c r="G60" s="47"/>
      <c r="H60" s="26"/>
      <c r="I60" s="25"/>
      <c r="J60" s="10"/>
      <c r="K60" s="230"/>
      <c r="L60" s="47"/>
      <c r="M60" s="47"/>
      <c r="N60" s="245"/>
      <c r="O60" s="15"/>
      <c r="P60" s="15"/>
      <c r="Q60" s="6"/>
      <c r="R60" s="10"/>
      <c r="T60" s="237"/>
    </row>
    <row r="61" spans="1:20" x14ac:dyDescent="0.25">
      <c r="A61" s="141">
        <v>60</v>
      </c>
      <c r="B61" s="10"/>
      <c r="C61" s="47"/>
      <c r="F61" s="10"/>
      <c r="G61" s="47"/>
      <c r="J61" s="10"/>
      <c r="K61" s="230"/>
      <c r="L61" s="47"/>
      <c r="M61" s="47"/>
      <c r="N61" s="245"/>
      <c r="O61" s="13"/>
      <c r="P61" s="13"/>
      <c r="Q61" s="6"/>
      <c r="R61" s="10"/>
      <c r="T61" s="237"/>
    </row>
    <row r="62" spans="1:20" x14ac:dyDescent="0.25">
      <c r="A62" s="141">
        <v>61</v>
      </c>
      <c r="B62" s="10"/>
      <c r="C62" s="47"/>
      <c r="F62" s="10"/>
      <c r="G62" s="47"/>
      <c r="J62" s="10"/>
      <c r="K62" s="230"/>
      <c r="L62" s="47"/>
      <c r="M62" s="47"/>
      <c r="N62" s="245"/>
      <c r="O62" s="15"/>
      <c r="P62" s="15"/>
      <c r="Q62" s="6"/>
      <c r="R62" s="10"/>
      <c r="T62" s="237"/>
    </row>
    <row r="63" spans="1:20" ht="15.75" thickBot="1" x14ac:dyDescent="0.3">
      <c r="A63" s="141">
        <v>62</v>
      </c>
      <c r="B63" s="10" t="s">
        <v>104</v>
      </c>
      <c r="C63" s="47"/>
      <c r="D63" s="13" t="s">
        <v>21</v>
      </c>
      <c r="E63" s="74">
        <v>300</v>
      </c>
      <c r="F63" s="10"/>
      <c r="G63" s="47"/>
      <c r="J63" s="10"/>
      <c r="K63" s="230"/>
      <c r="L63" s="47"/>
      <c r="M63" s="47"/>
      <c r="N63" s="245"/>
      <c r="O63" s="13"/>
      <c r="P63" s="13"/>
      <c r="Q63" s="6"/>
      <c r="R63" s="10"/>
      <c r="T63" s="237"/>
    </row>
    <row r="64" spans="1:20" x14ac:dyDescent="0.25">
      <c r="A64" s="141">
        <v>63</v>
      </c>
      <c r="B64" s="10" t="s">
        <v>107</v>
      </c>
      <c r="C64" s="229"/>
      <c r="D64" s="12">
        <v>50</v>
      </c>
      <c r="E64" s="23">
        <v>350</v>
      </c>
      <c r="F64" s="10" t="s">
        <v>107</v>
      </c>
      <c r="G64" s="229"/>
      <c r="H64" s="12">
        <v>50</v>
      </c>
      <c r="I64" s="23">
        <v>350</v>
      </c>
      <c r="J64" s="10"/>
      <c r="K64" s="230"/>
      <c r="L64" s="47"/>
      <c r="M64" s="47"/>
      <c r="N64" s="245"/>
      <c r="Q64" s="6"/>
      <c r="R64" s="10"/>
      <c r="S64" s="13"/>
      <c r="T64" s="237"/>
    </row>
    <row r="65" spans="1:20" x14ac:dyDescent="0.25">
      <c r="A65" s="141">
        <v>64</v>
      </c>
      <c r="B65" s="10" t="s">
        <v>19</v>
      </c>
      <c r="C65" s="230"/>
      <c r="E65" s="75"/>
      <c r="F65" s="10" t="s">
        <v>19</v>
      </c>
      <c r="G65" s="230"/>
      <c r="I65" s="75"/>
      <c r="J65" s="10"/>
      <c r="K65" s="230"/>
      <c r="L65" s="47"/>
      <c r="M65" s="47"/>
      <c r="N65" s="245"/>
      <c r="Q65" s="6"/>
      <c r="R65" s="10"/>
      <c r="T65" s="237"/>
    </row>
    <row r="66" spans="1:20" x14ac:dyDescent="0.25">
      <c r="A66" s="141">
        <v>65</v>
      </c>
      <c r="B66" s="10"/>
      <c r="C66" s="230"/>
      <c r="E66" s="75"/>
      <c r="F66" s="10"/>
      <c r="G66" s="230"/>
      <c r="I66" s="75"/>
      <c r="J66" s="10"/>
      <c r="K66" s="230"/>
      <c r="L66" s="47"/>
      <c r="M66" s="47"/>
      <c r="N66" s="245"/>
      <c r="Q66" s="6"/>
      <c r="R66" s="10"/>
      <c r="T66" s="237"/>
    </row>
    <row r="67" spans="1:20" x14ac:dyDescent="0.25">
      <c r="A67" s="141">
        <v>66</v>
      </c>
      <c r="B67" s="10"/>
      <c r="C67" s="230"/>
      <c r="E67" s="75"/>
      <c r="F67" s="10"/>
      <c r="G67" s="230"/>
      <c r="I67" s="75"/>
      <c r="J67" s="10"/>
      <c r="K67" s="230"/>
      <c r="L67" s="47"/>
      <c r="M67" s="47"/>
      <c r="N67" s="245"/>
      <c r="Q67" s="6"/>
      <c r="R67" s="10"/>
      <c r="T67" s="237"/>
    </row>
    <row r="68" spans="1:20" x14ac:dyDescent="0.25">
      <c r="A68" s="141">
        <v>67</v>
      </c>
      <c r="B68" s="10"/>
      <c r="C68" s="230"/>
      <c r="E68" s="75"/>
      <c r="F68" s="10"/>
      <c r="G68" s="230"/>
      <c r="I68" s="75"/>
      <c r="J68" s="10"/>
      <c r="K68" s="230"/>
      <c r="L68" s="47"/>
      <c r="M68" s="47"/>
      <c r="N68" s="245"/>
      <c r="Q68" s="6"/>
      <c r="R68" s="10"/>
      <c r="T68" s="237"/>
    </row>
    <row r="69" spans="1:20" x14ac:dyDescent="0.25">
      <c r="A69" s="141">
        <v>68</v>
      </c>
      <c r="B69" s="10"/>
      <c r="C69" s="230"/>
      <c r="E69" s="75"/>
      <c r="F69" s="10"/>
      <c r="G69" s="230"/>
      <c r="I69" s="75"/>
      <c r="J69" s="10"/>
      <c r="K69" s="230"/>
      <c r="L69" s="47"/>
      <c r="M69" s="47"/>
      <c r="N69" s="245"/>
      <c r="Q69" s="6"/>
      <c r="R69" s="10"/>
      <c r="T69" s="237"/>
    </row>
    <row r="70" spans="1:20" x14ac:dyDescent="0.25">
      <c r="A70" s="141">
        <v>69</v>
      </c>
      <c r="B70" s="10"/>
      <c r="C70" s="230"/>
      <c r="E70" s="75"/>
      <c r="F70" s="10"/>
      <c r="G70" s="230"/>
      <c r="I70" s="75"/>
      <c r="J70" s="10" t="s">
        <v>87</v>
      </c>
      <c r="K70" s="230"/>
      <c r="L70" s="47"/>
      <c r="M70" s="47"/>
      <c r="N70" s="245"/>
      <c r="Q70" s="6"/>
      <c r="R70" s="10"/>
      <c r="T70" s="237"/>
    </row>
    <row r="71" spans="1:20" x14ac:dyDescent="0.25">
      <c r="A71" s="141">
        <v>70</v>
      </c>
      <c r="B71" s="10"/>
      <c r="C71" s="230"/>
      <c r="E71" s="75"/>
      <c r="F71" s="10"/>
      <c r="G71" s="230"/>
      <c r="I71" s="75"/>
      <c r="J71" s="10" t="s">
        <v>16</v>
      </c>
      <c r="K71" s="230"/>
      <c r="L71" s="47"/>
      <c r="M71" s="47"/>
      <c r="N71" s="245"/>
      <c r="Q71" s="6"/>
      <c r="R71" s="10"/>
      <c r="T71" s="237"/>
    </row>
    <row r="72" spans="1:20" x14ac:dyDescent="0.25">
      <c r="A72" s="141">
        <v>71</v>
      </c>
      <c r="B72" s="10"/>
      <c r="C72" s="230"/>
      <c r="E72" s="75"/>
      <c r="F72" s="10"/>
      <c r="G72" s="230"/>
      <c r="I72" s="75"/>
      <c r="J72" s="10"/>
      <c r="K72" s="230"/>
      <c r="L72" s="47"/>
      <c r="M72" s="47"/>
      <c r="N72" s="245"/>
      <c r="Q72" s="6"/>
      <c r="R72" s="10"/>
      <c r="T72" s="237"/>
    </row>
    <row r="73" spans="1:20" x14ac:dyDescent="0.25">
      <c r="A73" s="141">
        <v>72</v>
      </c>
      <c r="B73" s="10"/>
      <c r="C73" s="230"/>
      <c r="E73" s="75"/>
      <c r="F73" s="10"/>
      <c r="G73" s="230"/>
      <c r="I73" s="75"/>
      <c r="J73" s="10"/>
      <c r="K73" s="230"/>
      <c r="L73" s="47"/>
      <c r="M73" s="47"/>
      <c r="N73" s="245"/>
      <c r="Q73" s="6"/>
      <c r="R73" s="10"/>
      <c r="T73" s="237"/>
    </row>
    <row r="74" spans="1:20" x14ac:dyDescent="0.25">
      <c r="A74" s="141">
        <v>73</v>
      </c>
      <c r="B74" s="10"/>
      <c r="C74" s="230"/>
      <c r="E74" s="75"/>
      <c r="F74" s="10"/>
      <c r="G74" s="230"/>
      <c r="I74" s="75"/>
      <c r="J74" s="10"/>
      <c r="K74" s="230"/>
      <c r="L74" s="47"/>
      <c r="M74" s="47"/>
      <c r="N74" s="245"/>
      <c r="Q74" s="6"/>
      <c r="R74" s="10"/>
      <c r="T74" s="237"/>
    </row>
    <row r="75" spans="1:20" x14ac:dyDescent="0.25">
      <c r="A75" s="141">
        <v>74</v>
      </c>
      <c r="B75" s="10"/>
      <c r="C75" s="230"/>
      <c r="E75" s="75"/>
      <c r="F75" s="10"/>
      <c r="G75" s="230"/>
      <c r="I75" s="75"/>
      <c r="J75" s="10"/>
      <c r="K75" s="230"/>
      <c r="L75" s="47"/>
      <c r="M75" s="47"/>
      <c r="N75" s="245"/>
      <c r="Q75" s="6"/>
      <c r="R75" s="10"/>
      <c r="T75" s="237"/>
    </row>
    <row r="76" spans="1:20" x14ac:dyDescent="0.25">
      <c r="A76" s="141">
        <v>75</v>
      </c>
      <c r="B76" s="10"/>
      <c r="C76" s="230"/>
      <c r="E76" s="75"/>
      <c r="F76" s="10"/>
      <c r="G76" s="230"/>
      <c r="I76" s="75"/>
      <c r="J76" s="10"/>
      <c r="K76" s="230"/>
      <c r="L76" s="47"/>
      <c r="M76" s="47"/>
      <c r="N76" s="245"/>
      <c r="Q76" s="6"/>
      <c r="R76" s="10"/>
      <c r="T76" s="237"/>
    </row>
    <row r="77" spans="1:20" x14ac:dyDescent="0.25">
      <c r="A77" s="141">
        <v>76</v>
      </c>
      <c r="B77" s="10"/>
      <c r="C77" s="230"/>
      <c r="E77" s="75"/>
      <c r="F77" s="10"/>
      <c r="G77" s="230"/>
      <c r="I77" s="75"/>
      <c r="J77" s="10"/>
      <c r="K77" s="230"/>
      <c r="L77" s="47"/>
      <c r="M77" s="47"/>
      <c r="N77" s="245"/>
      <c r="Q77" s="6"/>
      <c r="R77" s="10"/>
      <c r="T77" s="237"/>
    </row>
    <row r="78" spans="1:20" x14ac:dyDescent="0.25">
      <c r="A78" s="141">
        <v>77</v>
      </c>
      <c r="B78" s="10"/>
      <c r="C78" s="230"/>
      <c r="E78" s="75"/>
      <c r="F78" s="10"/>
      <c r="G78" s="230"/>
      <c r="I78" s="75"/>
      <c r="J78" s="10"/>
      <c r="K78" s="230"/>
      <c r="L78" s="47"/>
      <c r="M78" s="47"/>
      <c r="N78" s="245"/>
      <c r="Q78" s="6"/>
      <c r="R78" s="10"/>
      <c r="T78" s="237"/>
    </row>
    <row r="79" spans="1:20" ht="15.75" thickBot="1" x14ac:dyDescent="0.3">
      <c r="A79" s="141">
        <v>78</v>
      </c>
      <c r="B79" s="10"/>
      <c r="C79" s="230"/>
      <c r="E79" s="75"/>
      <c r="F79" s="10"/>
      <c r="G79" s="230"/>
      <c r="I79" s="75"/>
      <c r="J79" s="10"/>
      <c r="K79" s="230"/>
      <c r="L79" s="47"/>
      <c r="M79" s="47"/>
      <c r="N79" s="246"/>
      <c r="Q79" s="6"/>
      <c r="R79" s="10"/>
      <c r="T79" s="237"/>
    </row>
    <row r="80" spans="1:20" x14ac:dyDescent="0.25">
      <c r="A80" s="141">
        <v>79</v>
      </c>
      <c r="B80" s="10"/>
      <c r="C80" s="230"/>
      <c r="E80" s="75"/>
      <c r="F80" s="10"/>
      <c r="G80" s="230"/>
      <c r="I80" s="75"/>
      <c r="J80" s="10"/>
      <c r="K80" s="230"/>
      <c r="L80" s="47"/>
      <c r="M80" s="47"/>
      <c r="N80" s="47"/>
      <c r="Q80" s="6"/>
      <c r="R80" s="10"/>
      <c r="T80" s="237"/>
    </row>
    <row r="81" spans="1:20" x14ac:dyDescent="0.25">
      <c r="A81" s="141">
        <v>80</v>
      </c>
      <c r="B81" s="10"/>
      <c r="C81" s="230"/>
      <c r="E81" s="75"/>
      <c r="F81" s="10"/>
      <c r="G81" s="230"/>
      <c r="I81" s="75"/>
      <c r="J81" s="10"/>
      <c r="K81" s="230"/>
      <c r="L81" s="47"/>
      <c r="M81" s="47"/>
      <c r="N81" s="47"/>
      <c r="Q81" s="6"/>
      <c r="R81" s="10"/>
      <c r="T81" s="237"/>
    </row>
    <row r="82" spans="1:20" x14ac:dyDescent="0.25">
      <c r="A82" s="141">
        <v>81</v>
      </c>
      <c r="B82" s="10"/>
      <c r="C82" s="230"/>
      <c r="E82" s="75"/>
      <c r="F82" s="10"/>
      <c r="G82" s="230"/>
      <c r="I82" s="75"/>
      <c r="J82" s="10"/>
      <c r="K82" s="230"/>
      <c r="L82" s="47"/>
      <c r="M82" s="47"/>
      <c r="N82" s="47"/>
      <c r="Q82" s="6"/>
      <c r="R82" s="10"/>
      <c r="T82" s="237"/>
    </row>
    <row r="83" spans="1:20" x14ac:dyDescent="0.25">
      <c r="A83" s="141">
        <v>82</v>
      </c>
      <c r="B83" s="10"/>
      <c r="C83" s="230"/>
      <c r="E83" s="75"/>
      <c r="F83" s="10"/>
      <c r="G83" s="230"/>
      <c r="I83" s="75"/>
      <c r="J83" s="10"/>
      <c r="K83" s="230"/>
      <c r="L83" s="47"/>
      <c r="M83" s="47"/>
      <c r="N83" s="47"/>
      <c r="Q83" s="6"/>
      <c r="R83" s="10"/>
      <c r="T83" s="237"/>
    </row>
    <row r="84" spans="1:20" x14ac:dyDescent="0.25">
      <c r="A84" s="141">
        <v>83</v>
      </c>
      <c r="B84" s="10"/>
      <c r="C84" s="230"/>
      <c r="E84" s="75"/>
      <c r="F84" s="10"/>
      <c r="G84" s="230"/>
      <c r="I84" s="75"/>
      <c r="J84" s="10"/>
      <c r="K84" s="230"/>
      <c r="L84" s="47"/>
      <c r="M84" s="47"/>
      <c r="N84" s="47"/>
      <c r="Q84" s="6"/>
      <c r="R84" s="10"/>
      <c r="T84" s="237"/>
    </row>
    <row r="85" spans="1:20" x14ac:dyDescent="0.25">
      <c r="A85" s="141">
        <v>84</v>
      </c>
      <c r="B85" s="10"/>
      <c r="C85" s="230"/>
      <c r="E85" s="75"/>
      <c r="F85" s="10"/>
      <c r="G85" s="230"/>
      <c r="I85" s="75"/>
      <c r="J85" s="10"/>
      <c r="K85" s="230"/>
      <c r="L85" s="47"/>
      <c r="M85" s="47"/>
      <c r="N85" s="47"/>
      <c r="Q85" s="6"/>
      <c r="R85" s="10"/>
      <c r="T85" s="237"/>
    </row>
    <row r="86" spans="1:20" x14ac:dyDescent="0.25">
      <c r="A86" s="141">
        <v>85</v>
      </c>
      <c r="B86" s="10"/>
      <c r="C86" s="230"/>
      <c r="E86" s="75"/>
      <c r="F86" s="10"/>
      <c r="G86" s="230"/>
      <c r="I86" s="75"/>
      <c r="J86" s="10"/>
      <c r="K86" s="230"/>
      <c r="L86" s="47"/>
      <c r="M86" s="47"/>
      <c r="N86" s="47"/>
      <c r="Q86" s="6"/>
      <c r="R86" s="10"/>
      <c r="T86" s="237"/>
    </row>
    <row r="87" spans="1:20" ht="15.75" thickBot="1" x14ac:dyDescent="0.3">
      <c r="A87" s="141">
        <v>86</v>
      </c>
      <c r="B87" s="10"/>
      <c r="C87" s="230"/>
      <c r="E87" s="75"/>
      <c r="F87" s="10"/>
      <c r="G87" s="230"/>
      <c r="I87" s="75"/>
      <c r="K87" s="234"/>
      <c r="L87" s="47"/>
      <c r="M87" s="47"/>
      <c r="N87" s="47"/>
      <c r="Q87" s="6"/>
      <c r="R87" s="10"/>
      <c r="T87" s="237"/>
    </row>
    <row r="88" spans="1:20" x14ac:dyDescent="0.25">
      <c r="A88" s="141">
        <v>87</v>
      </c>
      <c r="B88" s="10"/>
      <c r="C88" s="230"/>
      <c r="E88" s="75"/>
      <c r="F88" s="10"/>
      <c r="G88" s="230"/>
      <c r="I88" s="75"/>
      <c r="K88" s="47"/>
      <c r="L88" s="47"/>
      <c r="M88" s="47"/>
      <c r="N88" s="47"/>
      <c r="Q88" s="6"/>
      <c r="R88" s="10"/>
      <c r="T88" s="237"/>
    </row>
    <row r="89" spans="1:20" x14ac:dyDescent="0.25">
      <c r="A89" s="141">
        <v>88</v>
      </c>
      <c r="B89" s="10"/>
      <c r="C89" s="230"/>
      <c r="E89" s="75"/>
      <c r="F89" s="10"/>
      <c r="G89" s="230"/>
      <c r="I89" s="75"/>
      <c r="K89" s="47"/>
      <c r="L89" s="47"/>
      <c r="M89" s="47"/>
      <c r="N89" s="47"/>
      <c r="Q89" s="6"/>
      <c r="R89" s="10"/>
      <c r="T89" s="237"/>
    </row>
    <row r="90" spans="1:20" x14ac:dyDescent="0.25">
      <c r="A90" s="141">
        <v>89</v>
      </c>
      <c r="B90" s="10"/>
      <c r="C90" s="230"/>
      <c r="E90" s="75"/>
      <c r="F90" s="10"/>
      <c r="G90" s="230"/>
      <c r="I90" s="75"/>
      <c r="J90" s="10"/>
      <c r="K90" s="47"/>
      <c r="L90" s="47"/>
      <c r="M90" s="47"/>
      <c r="N90" s="47"/>
      <c r="Q90" s="6"/>
      <c r="R90" s="10"/>
      <c r="T90" s="237"/>
    </row>
    <row r="91" spans="1:20" ht="15.75" thickBot="1" x14ac:dyDescent="0.3">
      <c r="A91" s="141">
        <v>90</v>
      </c>
      <c r="B91" s="10"/>
      <c r="C91" s="230"/>
      <c r="E91" s="75"/>
      <c r="F91" s="10"/>
      <c r="G91" s="230"/>
      <c r="I91" s="75"/>
      <c r="J91" s="10"/>
      <c r="K91" s="47"/>
      <c r="L91" s="47"/>
      <c r="M91" s="47"/>
      <c r="N91" s="47"/>
      <c r="Q91" s="6"/>
      <c r="R91" s="10"/>
      <c r="T91" s="237"/>
    </row>
    <row r="92" spans="1:20" ht="15.75" thickBot="1" x14ac:dyDescent="0.3">
      <c r="A92" s="141">
        <v>91</v>
      </c>
      <c r="B92" s="10" t="s">
        <v>151</v>
      </c>
      <c r="C92" s="234"/>
      <c r="E92" s="22"/>
      <c r="F92" s="10" t="s">
        <v>111</v>
      </c>
      <c r="G92" s="234"/>
      <c r="I92" s="22"/>
      <c r="J92" s="10" t="s">
        <v>108</v>
      </c>
      <c r="K92" s="229"/>
      <c r="M92" s="47"/>
      <c r="N92" s="47"/>
      <c r="Q92" s="6"/>
      <c r="R92" s="10"/>
      <c r="T92" s="237"/>
    </row>
    <row r="93" spans="1:20" x14ac:dyDescent="0.25">
      <c r="A93" s="141">
        <v>92</v>
      </c>
      <c r="B93" s="10"/>
      <c r="C93" s="47"/>
      <c r="F93" s="10"/>
      <c r="G93" s="47"/>
      <c r="J93" s="10" t="s">
        <v>109</v>
      </c>
      <c r="K93" s="230"/>
      <c r="L93" s="229"/>
      <c r="N93" s="47"/>
      <c r="Q93" s="6"/>
      <c r="R93" s="10"/>
      <c r="T93" s="237"/>
    </row>
    <row r="94" spans="1:20" x14ac:dyDescent="0.25">
      <c r="A94" s="141">
        <v>93</v>
      </c>
      <c r="B94" s="10"/>
      <c r="C94" s="47"/>
      <c r="F94" s="10" t="s">
        <v>112</v>
      </c>
      <c r="G94" s="47"/>
      <c r="J94" s="10"/>
      <c r="K94" s="230"/>
      <c r="L94" s="230"/>
      <c r="N94" s="47"/>
      <c r="Q94" s="6"/>
      <c r="R94" s="10"/>
      <c r="T94" s="237"/>
    </row>
    <row r="95" spans="1:20" x14ac:dyDescent="0.25">
      <c r="A95" s="141">
        <v>94</v>
      </c>
      <c r="B95" s="10" t="s">
        <v>152</v>
      </c>
      <c r="C95" s="47"/>
      <c r="F95" s="10"/>
      <c r="G95" s="47"/>
      <c r="J95" s="10"/>
      <c r="K95" s="230"/>
      <c r="L95" s="230"/>
      <c r="N95" s="47"/>
      <c r="Q95" s="6"/>
      <c r="R95" s="10"/>
      <c r="T95" s="237"/>
    </row>
    <row r="96" spans="1:20" x14ac:dyDescent="0.25">
      <c r="A96" s="141">
        <v>95</v>
      </c>
      <c r="B96" s="10" t="s">
        <v>154</v>
      </c>
      <c r="C96" s="47"/>
      <c r="F96" s="10" t="s">
        <v>113</v>
      </c>
      <c r="G96" s="47"/>
      <c r="J96" s="10"/>
      <c r="K96" s="230"/>
      <c r="L96" s="230"/>
      <c r="N96" s="47"/>
      <c r="Q96" s="6"/>
      <c r="R96" s="10"/>
      <c r="T96" s="237"/>
    </row>
    <row r="97" spans="1:20" x14ac:dyDescent="0.25">
      <c r="A97" s="141">
        <v>96</v>
      </c>
      <c r="B97" s="10"/>
      <c r="C97" s="47"/>
      <c r="F97" s="10"/>
      <c r="G97" s="47"/>
      <c r="J97" s="10"/>
      <c r="K97" s="230"/>
      <c r="L97" s="230"/>
      <c r="N97" s="47"/>
      <c r="Q97" s="6"/>
      <c r="R97" s="10"/>
      <c r="T97" s="237"/>
    </row>
    <row r="98" spans="1:20" x14ac:dyDescent="0.25">
      <c r="A98" s="141">
        <v>97</v>
      </c>
      <c r="B98" s="10" t="s">
        <v>111</v>
      </c>
      <c r="C98" s="47"/>
      <c r="F98" s="10" t="s">
        <v>114</v>
      </c>
      <c r="G98" s="47"/>
      <c r="J98" s="10"/>
      <c r="K98" s="230"/>
      <c r="L98" s="230"/>
      <c r="N98" s="47"/>
      <c r="Q98" s="6"/>
      <c r="R98" s="10"/>
      <c r="T98" s="237"/>
    </row>
    <row r="99" spans="1:20" x14ac:dyDescent="0.25">
      <c r="A99" s="141">
        <v>98</v>
      </c>
      <c r="B99" s="10"/>
      <c r="C99" s="47"/>
      <c r="F99" s="10"/>
      <c r="G99" s="47"/>
      <c r="J99" s="10"/>
      <c r="K99" s="230"/>
      <c r="L99" s="230"/>
      <c r="N99" s="47"/>
      <c r="Q99" s="6"/>
      <c r="R99" s="10"/>
      <c r="T99" s="237"/>
    </row>
    <row r="100" spans="1:20" x14ac:dyDescent="0.25">
      <c r="A100" s="141">
        <v>99</v>
      </c>
      <c r="B100" s="10" t="s">
        <v>112</v>
      </c>
      <c r="C100" s="47"/>
      <c r="F100" s="10" t="s">
        <v>115</v>
      </c>
      <c r="G100" s="47"/>
      <c r="J100" s="10"/>
      <c r="K100" s="230"/>
      <c r="L100" s="230"/>
      <c r="N100" s="47"/>
      <c r="Q100" s="6"/>
      <c r="R100" s="10"/>
      <c r="T100" s="237"/>
    </row>
    <row r="101" spans="1:20" x14ac:dyDescent="0.25">
      <c r="A101" s="141">
        <v>100</v>
      </c>
      <c r="B101" s="10"/>
      <c r="C101" s="47"/>
      <c r="F101" s="10"/>
      <c r="G101" s="47"/>
      <c r="J101" s="10"/>
      <c r="K101" s="230"/>
      <c r="L101" s="230"/>
      <c r="N101" s="47"/>
      <c r="Q101" s="6"/>
      <c r="R101" s="10"/>
      <c r="T101" s="237"/>
    </row>
    <row r="102" spans="1:20" ht="15.75" thickBot="1" x14ac:dyDescent="0.3">
      <c r="A102" s="141">
        <v>101</v>
      </c>
      <c r="B102" s="10" t="s">
        <v>113</v>
      </c>
      <c r="C102" s="47"/>
      <c r="F102" s="10"/>
      <c r="G102" s="47"/>
      <c r="J102" s="10"/>
      <c r="K102" s="230"/>
      <c r="L102" s="230"/>
      <c r="N102" s="47"/>
      <c r="Q102" s="6"/>
      <c r="R102" s="10"/>
      <c r="T102" s="237"/>
    </row>
    <row r="103" spans="1:20" x14ac:dyDescent="0.25">
      <c r="A103" s="141">
        <v>102</v>
      </c>
      <c r="B103" s="10"/>
      <c r="C103" s="47"/>
      <c r="F103" s="10"/>
      <c r="G103" s="47"/>
      <c r="J103" s="10" t="s">
        <v>110</v>
      </c>
      <c r="K103" s="230"/>
      <c r="L103" s="231"/>
      <c r="M103" s="226"/>
      <c r="N103" s="47"/>
      <c r="Q103" s="6"/>
      <c r="R103" s="10"/>
      <c r="T103" s="237"/>
    </row>
    <row r="104" spans="1:20" x14ac:dyDescent="0.25">
      <c r="A104" s="141">
        <v>103</v>
      </c>
      <c r="B104" s="10" t="s">
        <v>114</v>
      </c>
      <c r="C104" s="47"/>
      <c r="F104" s="10" t="s">
        <v>121</v>
      </c>
      <c r="G104" s="47"/>
      <c r="J104" s="10" t="s">
        <v>132</v>
      </c>
      <c r="K104" s="230"/>
      <c r="L104" s="231"/>
      <c r="M104" s="227"/>
      <c r="N104" s="47"/>
      <c r="Q104" s="6"/>
      <c r="R104" s="10"/>
      <c r="T104" s="237"/>
    </row>
    <row r="105" spans="1:20" x14ac:dyDescent="0.25">
      <c r="A105" s="141">
        <v>104</v>
      </c>
      <c r="B105" s="10" t="s">
        <v>153</v>
      </c>
      <c r="C105" s="47"/>
      <c r="F105" s="10"/>
      <c r="G105" s="47"/>
      <c r="J105" s="10"/>
      <c r="K105" s="230"/>
      <c r="L105" s="231"/>
      <c r="M105" s="227"/>
      <c r="N105" s="47"/>
      <c r="Q105" s="6"/>
      <c r="R105" s="10"/>
      <c r="T105" s="237"/>
    </row>
    <row r="106" spans="1:20" ht="15.75" thickBot="1" x14ac:dyDescent="0.3">
      <c r="A106" s="141">
        <v>105</v>
      </c>
      <c r="B106" s="10" t="s">
        <v>121</v>
      </c>
      <c r="C106" s="47"/>
      <c r="F106" s="10"/>
      <c r="G106" s="47"/>
      <c r="J106" s="10"/>
      <c r="K106" s="230"/>
      <c r="L106" s="231"/>
      <c r="M106" s="227"/>
      <c r="N106" s="47"/>
      <c r="Q106" s="6"/>
      <c r="R106" s="10"/>
      <c r="T106" s="238"/>
    </row>
    <row r="107" spans="1:20" x14ac:dyDescent="0.25">
      <c r="A107" s="141">
        <v>106</v>
      </c>
      <c r="B107" s="10" t="s">
        <v>115</v>
      </c>
      <c r="C107" s="47"/>
      <c r="F107" s="10"/>
      <c r="G107" s="47"/>
      <c r="J107" s="10"/>
      <c r="K107" s="230"/>
      <c r="L107" s="231"/>
      <c r="M107" s="227"/>
      <c r="N107" s="47"/>
      <c r="Q107" s="6"/>
      <c r="R107" s="10"/>
    </row>
    <row r="108" spans="1:20" ht="15.75" thickBot="1" x14ac:dyDescent="0.3">
      <c r="A108" s="141">
        <v>107</v>
      </c>
      <c r="B108" s="10"/>
      <c r="C108" s="47"/>
      <c r="F108" s="10" t="s">
        <v>116</v>
      </c>
      <c r="G108" s="47"/>
      <c r="J108" s="10"/>
      <c r="K108" s="234"/>
      <c r="L108" s="231"/>
      <c r="M108" s="227"/>
      <c r="N108" s="47"/>
      <c r="Q108" s="6"/>
      <c r="R108" s="10"/>
    </row>
    <row r="109" spans="1:20" ht="15.75" thickBot="1" x14ac:dyDescent="0.3">
      <c r="A109" s="141">
        <v>108</v>
      </c>
      <c r="B109" s="10"/>
      <c r="C109" s="47"/>
      <c r="F109" s="10"/>
      <c r="G109" s="47"/>
      <c r="J109" s="10" t="s">
        <v>123</v>
      </c>
      <c r="K109" s="226"/>
      <c r="L109" s="235"/>
      <c r="M109" s="227"/>
      <c r="N109" s="47"/>
      <c r="Q109" s="6"/>
      <c r="R109" s="10"/>
    </row>
    <row r="110" spans="1:20" x14ac:dyDescent="0.25">
      <c r="A110" s="141">
        <v>109</v>
      </c>
      <c r="B110" s="10"/>
      <c r="C110" s="47"/>
      <c r="F110" s="10"/>
      <c r="G110" s="47"/>
      <c r="J110" s="10" t="s">
        <v>124</v>
      </c>
      <c r="K110" s="227"/>
      <c r="L110" s="226"/>
      <c r="M110" s="227"/>
      <c r="N110" s="47"/>
      <c r="Q110" s="6"/>
      <c r="R110" s="10"/>
    </row>
    <row r="111" spans="1:20" x14ac:dyDescent="0.25">
      <c r="A111" s="141">
        <v>110</v>
      </c>
      <c r="B111" s="10"/>
      <c r="C111" s="47"/>
      <c r="F111" s="10"/>
      <c r="G111" s="47"/>
      <c r="J111" s="10"/>
      <c r="K111" s="227"/>
      <c r="L111" s="227"/>
      <c r="M111" s="227"/>
      <c r="N111" s="47"/>
      <c r="Q111" s="6"/>
      <c r="R111" s="10"/>
    </row>
    <row r="112" spans="1:20" x14ac:dyDescent="0.25">
      <c r="A112" s="141">
        <v>111</v>
      </c>
      <c r="B112" s="10" t="s">
        <v>116</v>
      </c>
      <c r="C112" s="47"/>
      <c r="F112" s="10"/>
      <c r="G112" s="47"/>
      <c r="J112" s="10"/>
      <c r="K112" s="227"/>
      <c r="L112" s="227"/>
      <c r="M112" s="227"/>
      <c r="N112" s="47"/>
      <c r="Q112" s="6"/>
      <c r="R112" s="10"/>
    </row>
    <row r="113" spans="1:20" x14ac:dyDescent="0.25">
      <c r="A113" s="141">
        <v>112</v>
      </c>
      <c r="B113" s="10"/>
      <c r="C113" s="47"/>
      <c r="F113" s="10"/>
      <c r="G113" s="47"/>
      <c r="K113" s="227"/>
      <c r="L113" s="227"/>
      <c r="M113" s="227"/>
      <c r="N113" s="47"/>
      <c r="Q113" s="6"/>
      <c r="R113" s="10"/>
    </row>
    <row r="114" spans="1:20" x14ac:dyDescent="0.25">
      <c r="A114" s="141">
        <v>113</v>
      </c>
      <c r="B114" s="10"/>
      <c r="C114" s="47"/>
      <c r="F114" s="10"/>
      <c r="G114" s="47"/>
      <c r="K114" s="227"/>
      <c r="L114" s="227"/>
      <c r="M114" s="227"/>
      <c r="N114" s="47"/>
      <c r="Q114" s="6"/>
      <c r="R114" s="10"/>
    </row>
    <row r="115" spans="1:20" x14ac:dyDescent="0.25">
      <c r="A115" s="141">
        <v>114</v>
      </c>
      <c r="B115" s="10"/>
      <c r="C115" s="47"/>
      <c r="F115" s="10"/>
      <c r="G115" s="47"/>
      <c r="J115" s="10"/>
      <c r="K115" s="227"/>
      <c r="L115" s="227"/>
      <c r="M115" s="227"/>
      <c r="N115" s="47"/>
      <c r="Q115" s="6"/>
      <c r="R115" s="10"/>
    </row>
    <row r="116" spans="1:20" x14ac:dyDescent="0.25">
      <c r="A116" s="141">
        <v>115</v>
      </c>
      <c r="B116" s="10"/>
      <c r="C116" s="47"/>
      <c r="F116" s="10" t="s">
        <v>117</v>
      </c>
      <c r="G116" s="47"/>
      <c r="J116" s="10"/>
      <c r="K116" s="227"/>
      <c r="L116" s="227"/>
      <c r="M116" s="227"/>
      <c r="N116" s="47"/>
      <c r="Q116" s="6"/>
      <c r="R116" s="10"/>
    </row>
    <row r="117" spans="1:20" x14ac:dyDescent="0.25">
      <c r="A117" s="141">
        <v>116</v>
      </c>
      <c r="B117" s="10"/>
      <c r="C117" s="47"/>
      <c r="F117" s="10"/>
      <c r="G117" s="47"/>
      <c r="J117" s="10"/>
      <c r="K117" s="227"/>
      <c r="L117" s="227"/>
      <c r="M117" s="227"/>
      <c r="N117" s="47"/>
      <c r="Q117" s="6"/>
      <c r="R117" s="10"/>
    </row>
    <row r="118" spans="1:20" x14ac:dyDescent="0.25">
      <c r="A118" s="141">
        <v>117</v>
      </c>
      <c r="B118" s="10" t="s">
        <v>117</v>
      </c>
      <c r="C118" s="47"/>
      <c r="F118" s="10"/>
      <c r="G118" s="47"/>
      <c r="K118" s="227"/>
      <c r="L118" s="227"/>
      <c r="M118" s="227"/>
      <c r="Q118" s="6"/>
      <c r="R118" s="10"/>
    </row>
    <row r="119" spans="1:20" ht="15.75" thickBot="1" x14ac:dyDescent="0.3">
      <c r="A119" s="141">
        <v>118</v>
      </c>
      <c r="B119" s="10"/>
      <c r="C119" s="47"/>
      <c r="F119" s="10"/>
      <c r="G119" s="47"/>
      <c r="K119" s="227"/>
      <c r="L119" s="227"/>
      <c r="M119" s="228"/>
      <c r="Q119" s="6"/>
      <c r="R119" s="10"/>
    </row>
    <row r="120" spans="1:20" x14ac:dyDescent="0.25">
      <c r="A120" s="141">
        <v>119</v>
      </c>
      <c r="B120" s="10"/>
      <c r="C120" s="47"/>
      <c r="F120" s="10"/>
      <c r="G120" s="47"/>
      <c r="K120" s="227"/>
      <c r="L120" s="227"/>
      <c r="M120" s="68"/>
      <c r="Q120" s="6"/>
      <c r="R120" s="10"/>
    </row>
    <row r="121" spans="1:20" s="175" customFormat="1" x14ac:dyDescent="0.25">
      <c r="A121" s="168">
        <v>120</v>
      </c>
      <c r="B121" s="169"/>
      <c r="C121" s="170"/>
      <c r="D121" s="171"/>
      <c r="E121" s="172"/>
      <c r="F121" s="169"/>
      <c r="G121" s="170"/>
      <c r="H121" s="171"/>
      <c r="I121" s="172"/>
      <c r="J121" s="173"/>
      <c r="K121" s="227"/>
      <c r="L121" s="227"/>
      <c r="M121" s="174"/>
      <c r="O121" s="171"/>
      <c r="P121" s="171"/>
      <c r="Q121" s="176"/>
      <c r="R121" s="169"/>
      <c r="S121" s="171"/>
      <c r="T121" s="172"/>
    </row>
    <row r="122" spans="1:20" x14ac:dyDescent="0.25">
      <c r="A122" s="141">
        <v>121</v>
      </c>
      <c r="B122" s="10"/>
      <c r="C122" s="47"/>
      <c r="F122" s="10"/>
      <c r="G122" s="47"/>
      <c r="K122" s="227"/>
      <c r="L122" s="227"/>
      <c r="M122" s="68"/>
      <c r="R122" s="10"/>
    </row>
    <row r="123" spans="1:20" x14ac:dyDescent="0.25">
      <c r="A123" s="141">
        <v>122</v>
      </c>
      <c r="B123" s="10"/>
      <c r="C123" s="47"/>
      <c r="F123" s="10" t="s">
        <v>118</v>
      </c>
      <c r="G123" s="47"/>
      <c r="K123" s="227"/>
      <c r="L123" s="227"/>
      <c r="M123" s="68"/>
      <c r="R123" s="10"/>
    </row>
    <row r="124" spans="1:20" x14ac:dyDescent="0.25">
      <c r="A124" s="141">
        <v>123</v>
      </c>
      <c r="B124" s="10"/>
      <c r="C124" s="47"/>
      <c r="F124" s="10"/>
      <c r="G124" s="47"/>
      <c r="K124" s="227"/>
      <c r="L124" s="227"/>
      <c r="R124" s="10"/>
    </row>
    <row r="125" spans="1:20" ht="15.75" thickBot="1" x14ac:dyDescent="0.3">
      <c r="A125" s="141">
        <v>124</v>
      </c>
      <c r="B125" s="10" t="s">
        <v>118</v>
      </c>
      <c r="C125" s="47"/>
      <c r="F125" s="10"/>
      <c r="G125" s="47"/>
      <c r="K125" s="228"/>
      <c r="L125" s="227"/>
      <c r="R125" s="10"/>
    </row>
    <row r="126" spans="1:20" ht="15.75" thickBot="1" x14ac:dyDescent="0.3">
      <c r="A126" s="141">
        <v>125</v>
      </c>
      <c r="B126" s="10"/>
      <c r="C126" s="47"/>
      <c r="F126" s="10"/>
      <c r="G126" s="47"/>
      <c r="K126" s="68"/>
      <c r="L126" s="228"/>
      <c r="R126" s="10"/>
    </row>
    <row r="127" spans="1:20" x14ac:dyDescent="0.25">
      <c r="A127" s="141">
        <v>126</v>
      </c>
      <c r="B127" s="10"/>
      <c r="C127" s="47"/>
      <c r="F127" s="10"/>
      <c r="G127" s="47"/>
      <c r="L127" s="68"/>
      <c r="R127" s="10"/>
    </row>
    <row r="128" spans="1:20" x14ac:dyDescent="0.25">
      <c r="A128" s="141">
        <v>127</v>
      </c>
      <c r="B128" s="10"/>
      <c r="C128" s="47"/>
      <c r="F128" s="10"/>
      <c r="G128" s="47"/>
      <c r="L128" s="68"/>
      <c r="R128" s="10"/>
    </row>
    <row r="129" spans="1:20" ht="15.75" thickBot="1" x14ac:dyDescent="0.3">
      <c r="A129" s="141">
        <v>128</v>
      </c>
      <c r="B129" s="10"/>
      <c r="C129" s="47"/>
      <c r="F129" s="10"/>
      <c r="G129" s="47"/>
      <c r="L129" s="68"/>
      <c r="R129" s="10"/>
    </row>
    <row r="130" spans="1:20" x14ac:dyDescent="0.25">
      <c r="A130" s="141">
        <v>129</v>
      </c>
      <c r="B130" s="10"/>
      <c r="C130" s="47"/>
      <c r="F130" s="10"/>
      <c r="G130" s="47"/>
      <c r="J130" s="4" t="s">
        <v>122</v>
      </c>
      <c r="L130" s="68"/>
      <c r="M130" s="223"/>
      <c r="R130" s="10"/>
    </row>
    <row r="131" spans="1:20" x14ac:dyDescent="0.25">
      <c r="A131" s="141">
        <v>130</v>
      </c>
      <c r="B131" s="10" t="s">
        <v>119</v>
      </c>
      <c r="C131" s="47"/>
      <c r="F131" s="10" t="s">
        <v>119</v>
      </c>
      <c r="G131" s="47"/>
      <c r="M131" s="224"/>
      <c r="R131" s="10"/>
    </row>
    <row r="132" spans="1:20" x14ac:dyDescent="0.25">
      <c r="A132" s="141">
        <v>131</v>
      </c>
      <c r="B132" s="10"/>
      <c r="C132" s="47"/>
      <c r="F132" s="10"/>
      <c r="G132" s="47"/>
      <c r="M132" s="224"/>
      <c r="R132" s="10"/>
    </row>
    <row r="133" spans="1:20" x14ac:dyDescent="0.25">
      <c r="A133" s="141">
        <v>132</v>
      </c>
      <c r="B133" s="10"/>
      <c r="C133" s="47"/>
      <c r="F133" s="10"/>
      <c r="G133" s="47"/>
      <c r="M133" s="224"/>
      <c r="R133" s="10"/>
    </row>
    <row r="134" spans="1:20" x14ac:dyDescent="0.25">
      <c r="A134" s="141">
        <v>133</v>
      </c>
      <c r="B134" s="10"/>
      <c r="C134" s="47"/>
      <c r="F134" s="10"/>
      <c r="G134" s="47"/>
      <c r="M134" s="224"/>
      <c r="R134" s="10"/>
    </row>
    <row r="135" spans="1:20" x14ac:dyDescent="0.25">
      <c r="A135" s="141">
        <v>134</v>
      </c>
      <c r="B135" s="10"/>
      <c r="C135" s="47"/>
      <c r="F135" s="10"/>
      <c r="G135" s="47"/>
      <c r="M135" s="224"/>
      <c r="R135" s="10"/>
    </row>
    <row r="136" spans="1:20" s="182" customFormat="1" x14ac:dyDescent="0.25">
      <c r="A136" s="184">
        <v>135</v>
      </c>
      <c r="B136" s="177"/>
      <c r="C136" s="178"/>
      <c r="D136" s="179"/>
      <c r="E136" s="180"/>
      <c r="F136" s="177"/>
      <c r="G136" s="178"/>
      <c r="H136" s="179"/>
      <c r="I136" s="180"/>
      <c r="J136" s="181"/>
      <c r="M136" s="224"/>
      <c r="O136" s="179"/>
      <c r="P136" s="179"/>
      <c r="Q136" s="183"/>
      <c r="R136" s="177"/>
      <c r="S136" s="179"/>
      <c r="T136" s="180"/>
    </row>
    <row r="137" spans="1:20" x14ac:dyDescent="0.25">
      <c r="A137" s="141">
        <v>136</v>
      </c>
      <c r="B137" s="10"/>
      <c r="C137" s="47"/>
      <c r="F137" s="10"/>
      <c r="G137" s="47"/>
      <c r="M137" s="224"/>
      <c r="R137" s="10"/>
    </row>
    <row r="138" spans="1:20" x14ac:dyDescent="0.25">
      <c r="A138" s="141">
        <v>137</v>
      </c>
      <c r="B138" s="10"/>
      <c r="C138" s="47"/>
      <c r="F138" s="10"/>
      <c r="G138" s="47"/>
      <c r="M138" s="224"/>
      <c r="R138" s="10"/>
    </row>
    <row r="139" spans="1:20" x14ac:dyDescent="0.25">
      <c r="A139" s="141">
        <v>138</v>
      </c>
      <c r="B139" s="10"/>
      <c r="C139" s="47"/>
      <c r="F139" s="10"/>
      <c r="G139" s="47"/>
      <c r="M139" s="224"/>
      <c r="R139" s="10"/>
    </row>
    <row r="140" spans="1:20" x14ac:dyDescent="0.25">
      <c r="A140" s="141">
        <v>139</v>
      </c>
      <c r="M140" s="224"/>
    </row>
    <row r="141" spans="1:20" x14ac:dyDescent="0.25">
      <c r="A141" s="141">
        <v>140</v>
      </c>
      <c r="M141" s="224"/>
    </row>
    <row r="142" spans="1:20" x14ac:dyDescent="0.25">
      <c r="A142" s="141">
        <v>141</v>
      </c>
      <c r="M142" s="224"/>
    </row>
    <row r="143" spans="1:20" x14ac:dyDescent="0.25">
      <c r="A143" s="141">
        <v>142</v>
      </c>
      <c r="M143" s="224"/>
    </row>
    <row r="144" spans="1:20" x14ac:dyDescent="0.25">
      <c r="A144" s="141">
        <v>143</v>
      </c>
      <c r="M144" s="224"/>
    </row>
    <row r="145" spans="1:13" x14ac:dyDescent="0.25">
      <c r="A145" s="141">
        <v>144</v>
      </c>
      <c r="M145" s="224"/>
    </row>
    <row r="146" spans="1:13" x14ac:dyDescent="0.25">
      <c r="A146" s="141">
        <v>145</v>
      </c>
      <c r="M146" s="224"/>
    </row>
    <row r="147" spans="1:13" x14ac:dyDescent="0.25">
      <c r="A147" s="141">
        <v>146</v>
      </c>
      <c r="M147" s="224"/>
    </row>
    <row r="148" spans="1:13" x14ac:dyDescent="0.25">
      <c r="A148" s="141">
        <v>147</v>
      </c>
      <c r="M148" s="224"/>
    </row>
    <row r="149" spans="1:13" ht="15.75" thickBot="1" x14ac:dyDescent="0.3">
      <c r="A149" s="141">
        <v>148</v>
      </c>
      <c r="M149" s="225"/>
    </row>
    <row r="150" spans="1:13" x14ac:dyDescent="0.25">
      <c r="A150" s="141">
        <v>149</v>
      </c>
    </row>
    <row r="151" spans="1:13" x14ac:dyDescent="0.25">
      <c r="A151" s="141">
        <v>150</v>
      </c>
    </row>
    <row r="152" spans="1:13" x14ac:dyDescent="0.25">
      <c r="A152" s="141">
        <v>151</v>
      </c>
    </row>
    <row r="153" spans="1:13" x14ac:dyDescent="0.25">
      <c r="A153" s="141">
        <v>152</v>
      </c>
    </row>
  </sheetData>
  <mergeCells count="15">
    <mergeCell ref="T56:T106"/>
    <mergeCell ref="G64:G92"/>
    <mergeCell ref="C64:C92"/>
    <mergeCell ref="K2:K46"/>
    <mergeCell ref="L6:L28"/>
    <mergeCell ref="N29:N79"/>
    <mergeCell ref="M130:M149"/>
    <mergeCell ref="M103:M119"/>
    <mergeCell ref="M16:M36"/>
    <mergeCell ref="L30:L50"/>
    <mergeCell ref="K57:K87"/>
    <mergeCell ref="K92:K108"/>
    <mergeCell ref="L93:L109"/>
    <mergeCell ref="K109:K125"/>
    <mergeCell ref="L110:L126"/>
  </mergeCells>
  <hyperlinks>
    <hyperlink ref="F55" r:id="rId1" display="https://www.desmos.com/calculator/swslllonkk"/>
  </hyperlinks>
  <pageMargins left="0.7" right="0.7" top="0.78740157499999996" bottom="0.78740157499999996" header="0.3" footer="0.3"/>
  <pageSetup paperSize="9" orientation="portrait"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0"/>
  <sheetViews>
    <sheetView topLeftCell="B1" zoomScale="115" zoomScaleNormal="115" workbookViewId="0">
      <selection activeCell="Q28" sqref="Q28"/>
    </sheetView>
  </sheetViews>
  <sheetFormatPr baseColWidth="10" defaultRowHeight="15" x14ac:dyDescent="0.25"/>
  <cols>
    <col min="1" max="1" width="15.42578125" customWidth="1"/>
    <col min="2" max="2" width="15.42578125" style="110" customWidth="1"/>
    <col min="3" max="3" width="41.5703125" customWidth="1"/>
    <col min="4" max="12" width="5.7109375" customWidth="1"/>
    <col min="13" max="14" width="5.7109375" style="94" customWidth="1"/>
    <col min="15" max="17" width="5.7109375" style="113" customWidth="1"/>
    <col min="18" max="24" width="5.7109375" customWidth="1"/>
  </cols>
  <sheetData>
    <row r="1" spans="1:24" x14ac:dyDescent="0.25">
      <c r="B1" s="107"/>
    </row>
    <row r="2" spans="1:24" x14ac:dyDescent="0.25">
      <c r="B2" s="108" t="s">
        <v>143</v>
      </c>
      <c r="D2" s="2"/>
    </row>
    <row r="3" spans="1:24" x14ac:dyDescent="0.25">
      <c r="A3" s="104" t="s">
        <v>147</v>
      </c>
      <c r="B3" s="109"/>
      <c r="C3" s="1"/>
      <c r="D3" s="104">
        <v>20</v>
      </c>
    </row>
    <row r="4" spans="1:24" x14ac:dyDescent="0.25">
      <c r="A4" s="106" t="s">
        <v>136</v>
      </c>
      <c r="B4" s="109" t="s">
        <v>139</v>
      </c>
      <c r="C4" s="101" t="s">
        <v>142</v>
      </c>
      <c r="D4" s="105">
        <v>0.5</v>
      </c>
      <c r="E4" s="92"/>
      <c r="F4" s="92"/>
      <c r="G4" s="92"/>
      <c r="H4" s="92"/>
      <c r="J4" s="93"/>
      <c r="K4" s="93"/>
      <c r="L4" s="93"/>
    </row>
    <row r="5" spans="1:24" x14ac:dyDescent="0.25">
      <c r="A5" s="106" t="s">
        <v>135</v>
      </c>
      <c r="B5" s="109" t="s">
        <v>134</v>
      </c>
      <c r="C5" s="1" t="s">
        <v>140</v>
      </c>
      <c r="D5" s="93">
        <v>1</v>
      </c>
      <c r="E5" s="95">
        <v>0.95</v>
      </c>
      <c r="F5" s="95">
        <v>0.9</v>
      </c>
      <c r="G5" s="95">
        <v>0.85</v>
      </c>
      <c r="H5" s="95">
        <v>0.8</v>
      </c>
      <c r="I5" s="93">
        <v>0.75</v>
      </c>
      <c r="J5" s="93">
        <v>0.7</v>
      </c>
      <c r="K5" s="93">
        <v>0.65</v>
      </c>
      <c r="L5" s="93">
        <v>0.6</v>
      </c>
      <c r="M5" s="118">
        <v>0.55000000000000004</v>
      </c>
      <c r="N5" s="138">
        <v>0.5</v>
      </c>
      <c r="O5" s="114">
        <v>0.45</v>
      </c>
      <c r="P5" s="114">
        <v>0.4</v>
      </c>
      <c r="Q5" s="114">
        <v>0.35</v>
      </c>
      <c r="R5" s="114">
        <v>0.3</v>
      </c>
      <c r="S5" s="114">
        <v>0.25</v>
      </c>
      <c r="T5" s="114">
        <v>0.2</v>
      </c>
      <c r="U5" s="114">
        <v>0.15</v>
      </c>
      <c r="V5" s="114">
        <v>0.1</v>
      </c>
      <c r="W5" s="114">
        <v>0.05</v>
      </c>
      <c r="X5" s="114">
        <v>0</v>
      </c>
    </row>
    <row r="6" spans="1:24" x14ac:dyDescent="0.25">
      <c r="R6" s="113"/>
      <c r="S6" s="113"/>
      <c r="T6" s="113"/>
      <c r="U6" s="113"/>
      <c r="V6" s="113"/>
      <c r="W6" s="113"/>
      <c r="X6" s="113"/>
    </row>
    <row r="7" spans="1:24" x14ac:dyDescent="0.25">
      <c r="R7" s="113"/>
      <c r="S7" s="113"/>
      <c r="T7" s="113"/>
      <c r="U7" s="113"/>
      <c r="V7" s="113"/>
      <c r="W7" s="113"/>
      <c r="X7" s="113"/>
    </row>
    <row r="8" spans="1:24" x14ac:dyDescent="0.25">
      <c r="A8" s="121" t="s">
        <v>136</v>
      </c>
      <c r="B8" s="122" t="s">
        <v>139</v>
      </c>
      <c r="C8" s="121" t="s">
        <v>142</v>
      </c>
      <c r="D8" s="123">
        <f>$D3*(1+$D4)</f>
        <v>30</v>
      </c>
      <c r="E8" s="96"/>
      <c r="H8" s="96"/>
      <c r="R8" s="113"/>
      <c r="S8" s="113"/>
      <c r="T8" s="113"/>
      <c r="U8" s="113"/>
      <c r="V8" s="113"/>
      <c r="W8" s="113"/>
      <c r="X8" s="113"/>
    </row>
    <row r="9" spans="1:24" x14ac:dyDescent="0.25">
      <c r="A9" s="119" t="s">
        <v>136</v>
      </c>
      <c r="B9" s="120" t="s">
        <v>133</v>
      </c>
      <c r="C9" s="119" t="s">
        <v>146</v>
      </c>
      <c r="D9" s="119">
        <f>1/((1/$D3)*(1-D4))</f>
        <v>40</v>
      </c>
      <c r="E9" s="96"/>
      <c r="H9" s="96"/>
      <c r="M9" s="96"/>
      <c r="N9" s="96"/>
      <c r="R9" s="113"/>
      <c r="S9" s="113"/>
      <c r="T9" s="113"/>
      <c r="U9" s="113"/>
      <c r="V9" s="113"/>
      <c r="W9" s="113"/>
      <c r="X9" s="113"/>
    </row>
    <row r="10" spans="1:24" s="94" customFormat="1" x14ac:dyDescent="0.25">
      <c r="A10" s="124"/>
      <c r="B10" s="125"/>
      <c r="C10" s="124"/>
      <c r="D10" s="124"/>
      <c r="E10" s="96"/>
      <c r="H10" s="96"/>
      <c r="M10" s="96" t="s">
        <v>138</v>
      </c>
      <c r="N10" s="96" t="s">
        <v>148</v>
      </c>
      <c r="O10" s="113"/>
      <c r="P10" s="113"/>
      <c r="Q10" s="113"/>
      <c r="R10" s="113"/>
      <c r="S10" s="113"/>
      <c r="T10" s="113"/>
      <c r="U10" s="113"/>
      <c r="V10" s="113"/>
      <c r="W10" s="113"/>
      <c r="X10" s="113"/>
    </row>
    <row r="11" spans="1:24" x14ac:dyDescent="0.25">
      <c r="A11" s="132" t="s">
        <v>135</v>
      </c>
      <c r="B11" s="133" t="s">
        <v>134</v>
      </c>
      <c r="C11" s="97" t="s">
        <v>140</v>
      </c>
      <c r="D11" s="131">
        <f>1/((1/$D3)*(1+D5))</f>
        <v>10</v>
      </c>
      <c r="E11" s="103">
        <f t="shared" ref="E11:N11" si="0">1/((1/$D3)*(1+E5))</f>
        <v>10.256410256410255</v>
      </c>
      <c r="F11" s="131">
        <f t="shared" si="0"/>
        <v>10.526315789473685</v>
      </c>
      <c r="G11" s="131">
        <f t="shared" si="0"/>
        <v>10.810810810810809</v>
      </c>
      <c r="H11" s="129">
        <f t="shared" si="0"/>
        <v>11.111111111111109</v>
      </c>
      <c r="I11" s="131">
        <f t="shared" si="0"/>
        <v>11.428571428571427</v>
      </c>
      <c r="J11" s="131">
        <f t="shared" si="0"/>
        <v>11.76470588235294</v>
      </c>
      <c r="K11" s="131">
        <f t="shared" si="0"/>
        <v>12.121212121212121</v>
      </c>
      <c r="L11" s="131">
        <f t="shared" si="0"/>
        <v>12.499999999999998</v>
      </c>
      <c r="M11" s="126">
        <f t="shared" si="0"/>
        <v>12.90322580645161</v>
      </c>
      <c r="N11" s="136">
        <f t="shared" si="0"/>
        <v>13.333333333333332</v>
      </c>
      <c r="O11" s="130">
        <f t="shared" ref="O11:Q11" si="1">1/((1/$D3)*(1+O5))</f>
        <v>13.793103448275863</v>
      </c>
      <c r="P11" s="130">
        <f t="shared" si="1"/>
        <v>14.285714285714286</v>
      </c>
      <c r="Q11" s="130">
        <f t="shared" si="1"/>
        <v>14.814814814814813</v>
      </c>
      <c r="R11" s="130">
        <f t="shared" ref="R11:X11" si="2">1/((1/$D3)*(1+R5))</f>
        <v>15.384615384615383</v>
      </c>
      <c r="S11" s="130">
        <f t="shared" si="2"/>
        <v>16</v>
      </c>
      <c r="T11" s="130">
        <f t="shared" si="2"/>
        <v>16.666666666666668</v>
      </c>
      <c r="U11" s="130">
        <f t="shared" si="2"/>
        <v>17.39130434782609</v>
      </c>
      <c r="V11" s="130">
        <f t="shared" si="2"/>
        <v>18.18181818181818</v>
      </c>
      <c r="W11" s="130">
        <f t="shared" si="2"/>
        <v>19.047619047619047</v>
      </c>
      <c r="X11" s="130">
        <f t="shared" si="2"/>
        <v>20</v>
      </c>
    </row>
    <row r="12" spans="1:24" x14ac:dyDescent="0.25">
      <c r="A12" s="134" t="s">
        <v>135</v>
      </c>
      <c r="B12" s="135" t="s">
        <v>144</v>
      </c>
      <c r="C12" s="134" t="s">
        <v>145</v>
      </c>
      <c r="D12" s="117">
        <f t="shared" ref="D12:X12" si="3">$D3*(1-D5)</f>
        <v>0</v>
      </c>
      <c r="E12" s="117">
        <f t="shared" si="3"/>
        <v>1.0000000000000009</v>
      </c>
      <c r="F12" s="117">
        <f t="shared" si="3"/>
        <v>1.9999999999999996</v>
      </c>
      <c r="G12" s="117">
        <f t="shared" si="3"/>
        <v>3.0000000000000004</v>
      </c>
      <c r="H12" s="117">
        <f t="shared" si="3"/>
        <v>3.9999999999999991</v>
      </c>
      <c r="I12" s="117">
        <f t="shared" si="3"/>
        <v>5</v>
      </c>
      <c r="J12" s="117">
        <f t="shared" si="3"/>
        <v>6.0000000000000009</v>
      </c>
      <c r="K12" s="117">
        <f t="shared" si="3"/>
        <v>7</v>
      </c>
      <c r="L12" s="117">
        <f t="shared" si="3"/>
        <v>8</v>
      </c>
      <c r="M12" s="116">
        <f t="shared" si="3"/>
        <v>9</v>
      </c>
      <c r="N12" s="137">
        <f t="shared" si="3"/>
        <v>10</v>
      </c>
      <c r="O12" s="117">
        <f t="shared" si="3"/>
        <v>11</v>
      </c>
      <c r="P12" s="117">
        <f t="shared" si="3"/>
        <v>12</v>
      </c>
      <c r="Q12" s="117">
        <f t="shared" si="3"/>
        <v>13</v>
      </c>
      <c r="R12" s="117">
        <f t="shared" si="3"/>
        <v>14</v>
      </c>
      <c r="S12" s="117">
        <f t="shared" si="3"/>
        <v>15</v>
      </c>
      <c r="T12" s="117">
        <f t="shared" si="3"/>
        <v>16</v>
      </c>
      <c r="U12" s="117">
        <f t="shared" si="3"/>
        <v>17</v>
      </c>
      <c r="V12" s="117">
        <f t="shared" si="3"/>
        <v>18</v>
      </c>
      <c r="W12" s="117">
        <f t="shared" si="3"/>
        <v>19</v>
      </c>
      <c r="X12" s="117">
        <f t="shared" si="3"/>
        <v>20</v>
      </c>
    </row>
    <row r="14" spans="1:24" x14ac:dyDescent="0.25">
      <c r="A14" s="132" t="s">
        <v>137</v>
      </c>
      <c r="B14" s="133" t="s">
        <v>134</v>
      </c>
      <c r="C14" s="97" t="s">
        <v>141</v>
      </c>
      <c r="D14" s="131">
        <f t="shared" ref="D14:X14" si="4">1/((1/($D3*(1+$D4)))*(1+D5))</f>
        <v>15</v>
      </c>
      <c r="E14" s="103">
        <f t="shared" si="4"/>
        <v>15.384615384615383</v>
      </c>
      <c r="F14" s="131">
        <f t="shared" si="4"/>
        <v>15.789473684210529</v>
      </c>
      <c r="G14" s="131">
        <f t="shared" si="4"/>
        <v>16.216216216216218</v>
      </c>
      <c r="H14" s="129">
        <f t="shared" si="4"/>
        <v>16.666666666666668</v>
      </c>
      <c r="I14" s="131">
        <f t="shared" si="4"/>
        <v>17.142857142857142</v>
      </c>
      <c r="J14" s="131">
        <f t="shared" si="4"/>
        <v>17.647058823529413</v>
      </c>
      <c r="K14" s="131">
        <f t="shared" si="4"/>
        <v>18.181818181818183</v>
      </c>
      <c r="L14" s="131">
        <f t="shared" si="4"/>
        <v>18.75</v>
      </c>
      <c r="M14" s="126">
        <f t="shared" si="4"/>
        <v>19.35483870967742</v>
      </c>
      <c r="N14" s="136">
        <f t="shared" si="4"/>
        <v>20</v>
      </c>
      <c r="O14" s="130">
        <f t="shared" si="4"/>
        <v>20.689655172413794</v>
      </c>
      <c r="P14" s="130">
        <f t="shared" si="4"/>
        <v>21.428571428571431</v>
      </c>
      <c r="Q14" s="130">
        <f t="shared" si="4"/>
        <v>22.222222222222218</v>
      </c>
      <c r="R14" s="130">
        <f t="shared" si="4"/>
        <v>23.076923076923077</v>
      </c>
      <c r="S14" s="130">
        <f t="shared" si="4"/>
        <v>24</v>
      </c>
      <c r="T14" s="130">
        <f t="shared" si="4"/>
        <v>25</v>
      </c>
      <c r="U14" s="130">
        <f t="shared" si="4"/>
        <v>26.086956521739133</v>
      </c>
      <c r="V14" s="130">
        <f t="shared" si="4"/>
        <v>27.272727272727273</v>
      </c>
      <c r="W14" s="130">
        <f t="shared" si="4"/>
        <v>28.571428571428569</v>
      </c>
      <c r="X14" s="130">
        <f t="shared" si="4"/>
        <v>30</v>
      </c>
    </row>
    <row r="15" spans="1:24" x14ac:dyDescent="0.25">
      <c r="A15" s="134" t="s">
        <v>137</v>
      </c>
      <c r="B15" s="135" t="s">
        <v>144</v>
      </c>
      <c r="C15" s="134" t="s">
        <v>149</v>
      </c>
      <c r="D15" s="117">
        <f t="shared" ref="D15:X15" si="5">$D3*(1-D5+$D4)</f>
        <v>10</v>
      </c>
      <c r="E15" s="117">
        <f t="shared" si="5"/>
        <v>11</v>
      </c>
      <c r="F15" s="117">
        <f t="shared" si="5"/>
        <v>12</v>
      </c>
      <c r="G15" s="117">
        <f t="shared" si="5"/>
        <v>13</v>
      </c>
      <c r="H15" s="117">
        <f t="shared" si="5"/>
        <v>14</v>
      </c>
      <c r="I15" s="117">
        <f t="shared" si="5"/>
        <v>15</v>
      </c>
      <c r="J15" s="117">
        <f t="shared" si="5"/>
        <v>16</v>
      </c>
      <c r="K15" s="117">
        <f t="shared" si="5"/>
        <v>17</v>
      </c>
      <c r="L15" s="117">
        <f t="shared" si="5"/>
        <v>18</v>
      </c>
      <c r="M15" s="116">
        <f t="shared" si="5"/>
        <v>19</v>
      </c>
      <c r="N15" s="137">
        <f t="shared" si="5"/>
        <v>20</v>
      </c>
      <c r="O15" s="117">
        <f t="shared" si="5"/>
        <v>21</v>
      </c>
      <c r="P15" s="117">
        <f t="shared" si="5"/>
        <v>22</v>
      </c>
      <c r="Q15" s="117">
        <f t="shared" si="5"/>
        <v>23</v>
      </c>
      <c r="R15" s="117">
        <f t="shared" si="5"/>
        <v>24</v>
      </c>
      <c r="S15" s="117">
        <f t="shared" si="5"/>
        <v>25</v>
      </c>
      <c r="T15" s="117">
        <f t="shared" si="5"/>
        <v>26</v>
      </c>
      <c r="U15" s="117">
        <f t="shared" si="5"/>
        <v>27</v>
      </c>
      <c r="V15" s="117">
        <f t="shared" si="5"/>
        <v>28</v>
      </c>
      <c r="W15" s="117">
        <f t="shared" si="5"/>
        <v>29</v>
      </c>
      <c r="X15" s="117">
        <f t="shared" si="5"/>
        <v>30</v>
      </c>
    </row>
    <row r="17" spans="1:17" x14ac:dyDescent="0.25">
      <c r="B17" s="112"/>
      <c r="C17" s="102"/>
      <c r="D17" s="99"/>
      <c r="E17" s="3"/>
      <c r="H17" s="3"/>
      <c r="I17" s="99"/>
      <c r="J17" s="99"/>
      <c r="K17" s="98"/>
      <c r="L17" s="98"/>
      <c r="M17" s="127" t="s">
        <v>138</v>
      </c>
      <c r="N17" s="128" t="s">
        <v>148</v>
      </c>
      <c r="O17" s="102" t="s">
        <v>150</v>
      </c>
      <c r="P17" s="115"/>
      <c r="Q17" s="115"/>
    </row>
    <row r="18" spans="1:17" x14ac:dyDescent="0.25">
      <c r="A18" s="92" t="s">
        <v>135</v>
      </c>
      <c r="B18" s="111"/>
      <c r="C18" s="100"/>
      <c r="F18" s="98"/>
      <c r="G18" s="98"/>
      <c r="I18" s="99"/>
      <c r="J18" s="99"/>
      <c r="K18" s="98"/>
      <c r="L18" s="98"/>
      <c r="M18" s="127">
        <v>11.2</v>
      </c>
      <c r="N18" s="128">
        <v>10.3</v>
      </c>
      <c r="O18" s="115"/>
      <c r="P18" s="115"/>
      <c r="Q18" s="115"/>
    </row>
    <row r="19" spans="1:17" x14ac:dyDescent="0.25">
      <c r="A19" s="92" t="s">
        <v>137</v>
      </c>
      <c r="C19" s="92"/>
      <c r="D19" s="98"/>
      <c r="F19" s="98"/>
      <c r="G19" s="98"/>
      <c r="I19" s="94"/>
      <c r="J19" s="94"/>
      <c r="M19" s="127">
        <v>16.5</v>
      </c>
      <c r="N19" s="128">
        <v>15.3</v>
      </c>
    </row>
    <row r="20" spans="1:17" x14ac:dyDescent="0.25">
      <c r="A20" s="94"/>
      <c r="B20" s="112"/>
      <c r="C20" s="94"/>
      <c r="D20" s="94"/>
      <c r="E20" s="94"/>
      <c r="F20" s="94"/>
      <c r="G20" s="94"/>
      <c r="H20" s="94"/>
      <c r="I20" s="94"/>
      <c r="J20" s="94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53"/>
  <sheetViews>
    <sheetView topLeftCell="A115" workbookViewId="0">
      <selection activeCell="AB177" sqref="AB177"/>
    </sheetView>
  </sheetViews>
  <sheetFormatPr baseColWidth="10" defaultRowHeight="15" outlineLevelCol="1" x14ac:dyDescent="0.25"/>
  <cols>
    <col min="1" max="1" width="5.7109375" style="55" customWidth="1"/>
    <col min="3" max="5" width="11.42578125" hidden="1" customWidth="1" outlineLevel="1"/>
    <col min="6" max="6" width="11.42578125" style="48" hidden="1" customWidth="1" outlineLevel="1"/>
    <col min="7" max="7" width="11.42578125" collapsed="1"/>
    <col min="9" max="9" width="25.7109375" customWidth="1"/>
    <col min="10" max="10" width="5.7109375" style="55" customWidth="1"/>
    <col min="12" max="14" width="11.42578125" hidden="1" customWidth="1" outlineLevel="1"/>
    <col min="15" max="15" width="11.42578125" style="48" hidden="1" customWidth="1" outlineLevel="1"/>
    <col min="16" max="16" width="11.42578125" collapsed="1"/>
    <col min="18" max="18" width="25.7109375" customWidth="1"/>
    <col min="19" max="19" width="5.7109375" style="55" customWidth="1"/>
    <col min="21" max="21" width="11.42578125" hidden="1" customWidth="1" outlineLevel="1"/>
    <col min="22" max="22" width="11.42578125" style="30" hidden="1" customWidth="1" outlineLevel="1"/>
    <col min="23" max="24" width="11.42578125" hidden="1" customWidth="1" outlineLevel="1"/>
    <col min="25" max="25" width="11.42578125" style="48" hidden="1" customWidth="1" outlineLevel="1"/>
    <col min="26" max="26" width="11.42578125" collapsed="1"/>
    <col min="28" max="28" width="25.7109375" customWidth="1"/>
  </cols>
  <sheetData>
    <row r="1" spans="1:28" x14ac:dyDescent="0.25">
      <c r="A1" s="55">
        <v>181.9</v>
      </c>
      <c r="B1" s="152" t="s">
        <v>160</v>
      </c>
    </row>
    <row r="2" spans="1:28" x14ac:dyDescent="0.25">
      <c r="C2" s="65"/>
      <c r="D2" s="65"/>
      <c r="E2" s="65"/>
      <c r="F2" s="149"/>
      <c r="G2" s="65"/>
      <c r="H2" s="65"/>
      <c r="I2" s="65"/>
      <c r="K2" s="65"/>
      <c r="L2" s="65"/>
      <c r="M2" s="65"/>
      <c r="N2" s="65"/>
      <c r="O2" s="149"/>
      <c r="P2" s="65"/>
      <c r="Q2" s="65"/>
      <c r="R2" s="65"/>
      <c r="T2" s="65"/>
      <c r="U2" s="65"/>
      <c r="V2" s="148"/>
      <c r="W2" s="65"/>
      <c r="X2" s="65"/>
      <c r="Y2" s="149"/>
      <c r="Z2" s="65"/>
      <c r="AA2" s="65"/>
      <c r="AB2" s="65"/>
    </row>
    <row r="3" spans="1:28" x14ac:dyDescent="0.25">
      <c r="B3" s="33" t="s">
        <v>161</v>
      </c>
      <c r="C3" s="51" t="s">
        <v>23</v>
      </c>
      <c r="D3" s="51" t="s">
        <v>24</v>
      </c>
      <c r="E3" s="51" t="s">
        <v>36</v>
      </c>
      <c r="F3" s="51" t="s">
        <v>38</v>
      </c>
      <c r="G3" s="42" t="s">
        <v>40</v>
      </c>
      <c r="H3" s="33" t="s">
        <v>39</v>
      </c>
      <c r="I3" s="32" t="s">
        <v>37</v>
      </c>
      <c r="K3" s="33" t="s">
        <v>162</v>
      </c>
      <c r="L3" s="51" t="s">
        <v>23</v>
      </c>
      <c r="M3" s="51" t="s">
        <v>24</v>
      </c>
      <c r="N3" s="51" t="s">
        <v>36</v>
      </c>
      <c r="O3" s="51" t="s">
        <v>38</v>
      </c>
      <c r="P3" s="42" t="s">
        <v>40</v>
      </c>
      <c r="Q3" s="33" t="s">
        <v>39</v>
      </c>
      <c r="R3" s="32" t="s">
        <v>37</v>
      </c>
      <c r="T3" s="33" t="s">
        <v>163</v>
      </c>
      <c r="U3" s="51" t="s">
        <v>23</v>
      </c>
      <c r="V3" s="33" t="s">
        <v>155</v>
      </c>
      <c r="W3" s="51" t="s">
        <v>24</v>
      </c>
      <c r="X3" s="51" t="s">
        <v>36</v>
      </c>
      <c r="Y3" s="51" t="s">
        <v>38</v>
      </c>
      <c r="Z3" s="146" t="s">
        <v>40</v>
      </c>
      <c r="AA3" s="145" t="s">
        <v>39</v>
      </c>
      <c r="AB3" s="147" t="s">
        <v>37</v>
      </c>
    </row>
    <row r="4" spans="1:28" x14ac:dyDescent="0.25">
      <c r="A4" s="55">
        <v>1</v>
      </c>
      <c r="B4" s="35">
        <f>C4+F4+2/2+Tabelle2126[[#This Row],[poweradd]]</f>
        <v>30</v>
      </c>
      <c r="C4" s="52">
        <v>100</v>
      </c>
      <c r="D4" s="52">
        <v>400</v>
      </c>
      <c r="E4" s="52">
        <f>D4-F4</f>
        <v>396</v>
      </c>
      <c r="F4" s="52">
        <f>IF(D4/100&gt;10,10,ROUNDDOWN(D4/100,6))</f>
        <v>4</v>
      </c>
      <c r="G4" s="43">
        <v>-75</v>
      </c>
      <c r="H4" s="43"/>
      <c r="I4" s="38" t="s">
        <v>28</v>
      </c>
      <c r="K4" s="35">
        <f>L4+O4+2/2+Tabelle212619[[#This Row],[poweradd]]</f>
        <v>30</v>
      </c>
      <c r="L4" s="52">
        <v>100</v>
      </c>
      <c r="M4" s="52">
        <v>400</v>
      </c>
      <c r="N4" s="52">
        <f>M4-O4</f>
        <v>396</v>
      </c>
      <c r="O4" s="52">
        <f>IF(M4/100&gt;10,10,ROUNDDOWN(M4/100,6))</f>
        <v>4</v>
      </c>
      <c r="P4" s="43">
        <v>-75</v>
      </c>
      <c r="Q4" s="43"/>
      <c r="R4" s="38" t="s">
        <v>28</v>
      </c>
      <c r="T4" s="35">
        <f>U4+Y4+Tabelle21268[[#This Row],[w]]/2+Tabelle21268[[#This Row],[poweradd]]</f>
        <v>45</v>
      </c>
      <c r="U4" s="52">
        <v>100</v>
      </c>
      <c r="V4" s="35">
        <v>2</v>
      </c>
      <c r="W4" s="52">
        <v>400</v>
      </c>
      <c r="X4" s="52">
        <f>W4-Y4</f>
        <v>396</v>
      </c>
      <c r="Y4" s="52">
        <f>IF(W4/100&gt;10,10,ROUNDDOWN(W4/100,6))</f>
        <v>4</v>
      </c>
      <c r="Z4" s="43">
        <v>-60</v>
      </c>
      <c r="AA4" s="43"/>
      <c r="AB4" s="43" t="s">
        <v>157</v>
      </c>
    </row>
    <row r="5" spans="1:28" x14ac:dyDescent="0.25">
      <c r="A5" s="55">
        <v>2</v>
      </c>
      <c r="B5" s="35">
        <f>C5+F5+2/2+Tabelle2126[[#This Row],[poweradd]]</f>
        <v>34.96</v>
      </c>
      <c r="C5" s="52">
        <f>B4</f>
        <v>30</v>
      </c>
      <c r="D5" s="52">
        <f t="shared" ref="D5:D36" si="0">E4+H4</f>
        <v>396</v>
      </c>
      <c r="E5" s="52">
        <f t="shared" ref="E5:E68" si="1">D5-F5</f>
        <v>392.04</v>
      </c>
      <c r="F5" s="52">
        <f t="shared" ref="F5:F36" si="2">IF(D5/100&gt;10,10,ROUNDDOWN(D5/100,6))</f>
        <v>3.96</v>
      </c>
      <c r="G5" s="43"/>
      <c r="H5" s="43"/>
      <c r="I5" s="34"/>
      <c r="K5" s="35">
        <f>L5+O5+2/2+Tabelle212619[[#This Row],[poweradd]]</f>
        <v>34.96</v>
      </c>
      <c r="L5" s="52">
        <f>K4</f>
        <v>30</v>
      </c>
      <c r="M5" s="52">
        <f t="shared" ref="M5:M36" si="3">N4+Q4</f>
        <v>396</v>
      </c>
      <c r="N5" s="52">
        <f t="shared" ref="N5:N6" si="4">M5-O5</f>
        <v>392.04</v>
      </c>
      <c r="O5" s="52">
        <f t="shared" ref="O5:O68" si="5">IF(M5/100&gt;10,10,ROUNDDOWN(M5/100,6))</f>
        <v>3.96</v>
      </c>
      <c r="P5" s="43"/>
      <c r="Q5" s="43"/>
      <c r="R5" s="34"/>
      <c r="T5" s="35">
        <f>U5+Y5+Tabelle21268[[#This Row],[w]]/2+Tabelle21268[[#This Row],[poweradd]]</f>
        <v>49.96</v>
      </c>
      <c r="U5" s="52">
        <f>T4</f>
        <v>45</v>
      </c>
      <c r="V5" s="35">
        <f t="shared" ref="V5:V70" si="6">V4</f>
        <v>2</v>
      </c>
      <c r="W5" s="52">
        <f t="shared" ref="W5:W69" si="7">X4+AA4</f>
        <v>396</v>
      </c>
      <c r="X5" s="52">
        <f t="shared" ref="X5:X6" si="8">W5-Y5</f>
        <v>392.04</v>
      </c>
      <c r="Y5" s="52">
        <f t="shared" ref="Y5:Y68" si="9">IF(W5/100&gt;10,10,ROUNDDOWN(W5/100,6))</f>
        <v>3.96</v>
      </c>
      <c r="Z5" s="43"/>
      <c r="AA5" s="43"/>
      <c r="AB5" s="43"/>
    </row>
    <row r="6" spans="1:28" x14ac:dyDescent="0.25">
      <c r="A6" s="55">
        <v>3</v>
      </c>
      <c r="B6" s="35">
        <f>C6+F6+2/2+Tabelle2126[[#This Row],[poweradd]]</f>
        <v>39.880400000000002</v>
      </c>
      <c r="C6" s="52">
        <f>B5</f>
        <v>34.96</v>
      </c>
      <c r="D6" s="52">
        <f t="shared" si="0"/>
        <v>392.04</v>
      </c>
      <c r="E6" s="52">
        <f t="shared" si="1"/>
        <v>388.11960000000005</v>
      </c>
      <c r="F6" s="52">
        <f t="shared" si="2"/>
        <v>3.9203999999999999</v>
      </c>
      <c r="G6" s="43"/>
      <c r="H6" s="43"/>
      <c r="I6" s="34"/>
      <c r="K6" s="35">
        <f>L6+O6+2/2+Tabelle212619[[#This Row],[poweradd]]</f>
        <v>39.880400000000002</v>
      </c>
      <c r="L6" s="52">
        <f>K5</f>
        <v>34.96</v>
      </c>
      <c r="M6" s="52">
        <f t="shared" si="3"/>
        <v>392.04</v>
      </c>
      <c r="N6" s="52">
        <f t="shared" si="4"/>
        <v>388.11960000000005</v>
      </c>
      <c r="O6" s="52">
        <f t="shared" si="5"/>
        <v>3.9203999999999999</v>
      </c>
      <c r="P6" s="43"/>
      <c r="Q6" s="43"/>
      <c r="R6" s="34"/>
      <c r="T6" s="35">
        <f>U6+Y6+Tabelle21268[[#This Row],[w]]/2+Tabelle21268[[#This Row],[poweradd]]</f>
        <v>54.880400000000002</v>
      </c>
      <c r="U6" s="52">
        <f>T5</f>
        <v>49.96</v>
      </c>
      <c r="V6" s="35">
        <f t="shared" si="6"/>
        <v>2</v>
      </c>
      <c r="W6" s="52">
        <f t="shared" si="7"/>
        <v>392.04</v>
      </c>
      <c r="X6" s="52">
        <f t="shared" si="8"/>
        <v>388.11960000000005</v>
      </c>
      <c r="Y6" s="52">
        <f t="shared" si="9"/>
        <v>3.9203999999999999</v>
      </c>
      <c r="Z6" s="43"/>
      <c r="AA6" s="43"/>
      <c r="AB6" s="43"/>
    </row>
    <row r="7" spans="1:28" x14ac:dyDescent="0.25">
      <c r="A7" s="55">
        <v>4</v>
      </c>
      <c r="B7" s="35">
        <f>C7+F7+2/2+Tabelle2126[[#This Row],[poweradd]]</f>
        <v>44.761596000000004</v>
      </c>
      <c r="C7" s="52">
        <f t="shared" ref="C7:C70" si="10">B6</f>
        <v>39.880400000000002</v>
      </c>
      <c r="D7" s="52">
        <f t="shared" si="0"/>
        <v>388.11960000000005</v>
      </c>
      <c r="E7" s="52">
        <f>D7-F7</f>
        <v>384.23840400000006</v>
      </c>
      <c r="F7" s="52">
        <f t="shared" si="2"/>
        <v>3.8811960000000001</v>
      </c>
      <c r="G7" s="44"/>
      <c r="H7" s="44"/>
      <c r="I7" s="36"/>
      <c r="K7" s="35">
        <f>L7+O7+2/2+Tabelle212619[[#This Row],[poweradd]]</f>
        <v>44.761596000000004</v>
      </c>
      <c r="L7" s="52">
        <f t="shared" ref="L7:L70" si="11">K6</f>
        <v>39.880400000000002</v>
      </c>
      <c r="M7" s="52">
        <f t="shared" si="3"/>
        <v>388.11960000000005</v>
      </c>
      <c r="N7" s="52">
        <f>M7-O7</f>
        <v>384.23840400000006</v>
      </c>
      <c r="O7" s="52">
        <f t="shared" si="5"/>
        <v>3.8811960000000001</v>
      </c>
      <c r="P7" s="44"/>
      <c r="Q7" s="44"/>
      <c r="R7" s="36"/>
      <c r="T7" s="35">
        <f>U7+Y7+Tabelle21268[[#This Row],[w]]/2+Tabelle21268[[#This Row],[poweradd]]</f>
        <v>59.761596000000004</v>
      </c>
      <c r="U7" s="52">
        <f t="shared" ref="U7:U70" si="12">T6</f>
        <v>54.880400000000002</v>
      </c>
      <c r="V7" s="35">
        <f t="shared" si="6"/>
        <v>2</v>
      </c>
      <c r="W7" s="52">
        <f t="shared" si="7"/>
        <v>388.11960000000005</v>
      </c>
      <c r="X7" s="52">
        <f>W7-Y7</f>
        <v>384.23840400000006</v>
      </c>
      <c r="Y7" s="52">
        <f t="shared" si="9"/>
        <v>3.8811960000000001</v>
      </c>
      <c r="Z7" s="43"/>
      <c r="AA7" s="43"/>
      <c r="AB7" s="43"/>
    </row>
    <row r="8" spans="1:28" x14ac:dyDescent="0.25">
      <c r="A8" s="55">
        <v>5</v>
      </c>
      <c r="B8" s="37">
        <f>C8+F8+2/2+Tabelle2126[[#This Row],[poweradd]]</f>
        <v>49.603980000000007</v>
      </c>
      <c r="C8" s="52">
        <f t="shared" si="10"/>
        <v>44.761596000000004</v>
      </c>
      <c r="D8" s="52">
        <f t="shared" si="0"/>
        <v>384.23840400000006</v>
      </c>
      <c r="E8" s="52">
        <f t="shared" si="1"/>
        <v>380.39602000000008</v>
      </c>
      <c r="F8" s="52">
        <f t="shared" si="2"/>
        <v>3.842384</v>
      </c>
      <c r="G8" s="43"/>
      <c r="H8" s="43"/>
      <c r="I8" s="38"/>
      <c r="K8" s="37">
        <f>L8+O8+2/2+Tabelle212619[[#This Row],[poweradd]]</f>
        <v>49.603980000000007</v>
      </c>
      <c r="L8" s="52">
        <f t="shared" si="11"/>
        <v>44.761596000000004</v>
      </c>
      <c r="M8" s="52">
        <f t="shared" si="3"/>
        <v>384.23840400000006</v>
      </c>
      <c r="N8" s="52">
        <f t="shared" ref="N8:N71" si="13">M8-O8</f>
        <v>380.39602000000008</v>
      </c>
      <c r="O8" s="52">
        <f t="shared" si="5"/>
        <v>3.842384</v>
      </c>
      <c r="P8" s="43"/>
      <c r="Q8" s="43"/>
      <c r="R8" s="38"/>
      <c r="T8" s="37">
        <f>U8+Y8+Tabelle21268[[#This Row],[w]]/2+Tabelle21268[[#This Row],[poweradd]]</f>
        <v>4.6039800000000071</v>
      </c>
      <c r="U8" s="52">
        <f t="shared" si="12"/>
        <v>59.761596000000004</v>
      </c>
      <c r="V8" s="35">
        <f t="shared" si="6"/>
        <v>2</v>
      </c>
      <c r="W8" s="52">
        <f t="shared" si="7"/>
        <v>384.23840400000006</v>
      </c>
      <c r="X8" s="52">
        <f t="shared" ref="X8:X71" si="14">W8-Y8</f>
        <v>380.39602000000008</v>
      </c>
      <c r="Y8" s="52">
        <f t="shared" si="9"/>
        <v>3.842384</v>
      </c>
      <c r="Z8" s="43">
        <v>-60</v>
      </c>
      <c r="AA8" s="43"/>
      <c r="AB8" s="43" t="s">
        <v>164</v>
      </c>
    </row>
    <row r="9" spans="1:28" x14ac:dyDescent="0.25">
      <c r="A9" s="55">
        <v>6</v>
      </c>
      <c r="B9" s="35">
        <f>C9+F9+2/2+Tabelle2126[[#This Row],[poweradd]]</f>
        <v>4.4079400000000106</v>
      </c>
      <c r="C9" s="52">
        <f t="shared" si="10"/>
        <v>49.603980000000007</v>
      </c>
      <c r="D9" s="52">
        <f t="shared" si="0"/>
        <v>380.39602000000008</v>
      </c>
      <c r="E9" s="52">
        <f t="shared" si="1"/>
        <v>376.59206000000006</v>
      </c>
      <c r="F9" s="52">
        <f t="shared" si="2"/>
        <v>3.80396</v>
      </c>
      <c r="G9" s="43">
        <v>-50</v>
      </c>
      <c r="H9" s="43"/>
      <c r="I9" s="38" t="s">
        <v>65</v>
      </c>
      <c r="K9" s="35">
        <f>L9+O9+2/2+Tabelle212619[[#This Row],[poweradd]]</f>
        <v>4.4079400000000106</v>
      </c>
      <c r="L9" s="52">
        <f t="shared" si="11"/>
        <v>49.603980000000007</v>
      </c>
      <c r="M9" s="52">
        <f t="shared" si="3"/>
        <v>380.39602000000008</v>
      </c>
      <c r="N9" s="52">
        <f t="shared" si="13"/>
        <v>376.59206000000006</v>
      </c>
      <c r="O9" s="52">
        <f t="shared" si="5"/>
        <v>3.80396</v>
      </c>
      <c r="P9" s="43">
        <v>-50</v>
      </c>
      <c r="Q9" s="43"/>
      <c r="R9" s="38" t="s">
        <v>65</v>
      </c>
      <c r="T9" s="35">
        <f>U9+Y9+Tabelle21268[[#This Row],[w]]/2+Tabelle21268[[#This Row],[poweradd]]</f>
        <v>9.4079400000000071</v>
      </c>
      <c r="U9" s="52">
        <f t="shared" si="12"/>
        <v>4.6039800000000071</v>
      </c>
      <c r="V9" s="35">
        <f t="shared" si="6"/>
        <v>2</v>
      </c>
      <c r="W9" s="52">
        <f t="shared" si="7"/>
        <v>380.39602000000008</v>
      </c>
      <c r="X9" s="52">
        <f t="shared" si="14"/>
        <v>376.59206000000006</v>
      </c>
      <c r="Y9" s="52">
        <f t="shared" si="9"/>
        <v>3.80396</v>
      </c>
      <c r="Z9" s="43"/>
      <c r="AA9" s="43"/>
      <c r="AB9" s="43"/>
    </row>
    <row r="10" spans="1:28" x14ac:dyDescent="0.25">
      <c r="A10" s="55">
        <v>7</v>
      </c>
      <c r="B10" s="35">
        <f>C10+F10+2/2+Tabelle2126[[#This Row],[poweradd]]</f>
        <v>9.1738600000000101</v>
      </c>
      <c r="C10" s="52">
        <f t="shared" si="10"/>
        <v>4.4079400000000106</v>
      </c>
      <c r="D10" s="52">
        <f t="shared" si="0"/>
        <v>376.59206000000006</v>
      </c>
      <c r="E10" s="52">
        <f t="shared" si="1"/>
        <v>372.82614000000007</v>
      </c>
      <c r="F10" s="52">
        <f t="shared" si="2"/>
        <v>3.7659199999999999</v>
      </c>
      <c r="G10" s="43"/>
      <c r="H10" s="43"/>
      <c r="I10" s="38"/>
      <c r="K10" s="35">
        <f>L10+O10+2/2+Tabelle212619[[#This Row],[poweradd]]</f>
        <v>9.1738600000000101</v>
      </c>
      <c r="L10" s="52">
        <f t="shared" si="11"/>
        <v>4.4079400000000106</v>
      </c>
      <c r="M10" s="52">
        <f t="shared" si="3"/>
        <v>376.59206000000006</v>
      </c>
      <c r="N10" s="52">
        <f t="shared" si="13"/>
        <v>372.82614000000007</v>
      </c>
      <c r="O10" s="52">
        <f t="shared" si="5"/>
        <v>3.7659199999999999</v>
      </c>
      <c r="P10" s="43"/>
      <c r="Q10" s="43"/>
      <c r="R10" s="38"/>
      <c r="T10" s="35">
        <f>U10+Y10+Tabelle21268[[#This Row],[w]]/2+Tabelle21268[[#This Row],[poweradd]]</f>
        <v>14.173860000000007</v>
      </c>
      <c r="U10" s="52">
        <f t="shared" si="12"/>
        <v>9.4079400000000071</v>
      </c>
      <c r="V10" s="35">
        <f t="shared" si="6"/>
        <v>2</v>
      </c>
      <c r="W10" s="52">
        <f t="shared" si="7"/>
        <v>376.59206000000006</v>
      </c>
      <c r="X10" s="52">
        <f t="shared" si="14"/>
        <v>372.82614000000007</v>
      </c>
      <c r="Y10" s="52">
        <f t="shared" si="9"/>
        <v>3.7659199999999999</v>
      </c>
      <c r="Z10" s="43"/>
      <c r="AA10" s="43"/>
      <c r="AB10" s="43"/>
    </row>
    <row r="11" spans="1:28" x14ac:dyDescent="0.25">
      <c r="A11" s="55">
        <v>8</v>
      </c>
      <c r="B11" s="35">
        <f>C11+F11+2/2+Tabelle2126[[#This Row],[poweradd]]</f>
        <v>13.90212100000001</v>
      </c>
      <c r="C11" s="52">
        <f t="shared" si="10"/>
        <v>9.1738600000000101</v>
      </c>
      <c r="D11" s="52">
        <f t="shared" si="0"/>
        <v>372.82614000000007</v>
      </c>
      <c r="E11" s="52">
        <f t="shared" si="1"/>
        <v>369.09787900000009</v>
      </c>
      <c r="F11" s="52">
        <f t="shared" si="2"/>
        <v>3.7282609999999998</v>
      </c>
      <c r="G11" s="43"/>
      <c r="H11" s="43"/>
      <c r="I11" s="38"/>
      <c r="K11" s="35">
        <f>L11+O11+2/2+Tabelle212619[[#This Row],[poweradd]]</f>
        <v>13.90212100000001</v>
      </c>
      <c r="L11" s="52">
        <f t="shared" si="11"/>
        <v>9.1738600000000101</v>
      </c>
      <c r="M11" s="52">
        <f t="shared" si="3"/>
        <v>372.82614000000007</v>
      </c>
      <c r="N11" s="52">
        <f t="shared" si="13"/>
        <v>369.09787900000009</v>
      </c>
      <c r="O11" s="52">
        <f t="shared" si="5"/>
        <v>3.7282609999999998</v>
      </c>
      <c r="P11" s="43"/>
      <c r="Q11" s="43"/>
      <c r="R11" s="38"/>
      <c r="T11" s="35">
        <f>U11+Y11+Tabelle21268[[#This Row],[w]]/2+Tabelle21268[[#This Row],[poweradd]]</f>
        <v>18.902121000000008</v>
      </c>
      <c r="U11" s="52">
        <f t="shared" si="12"/>
        <v>14.173860000000007</v>
      </c>
      <c r="V11" s="35">
        <f t="shared" si="6"/>
        <v>2</v>
      </c>
      <c r="W11" s="52">
        <f t="shared" si="7"/>
        <v>372.82614000000007</v>
      </c>
      <c r="X11" s="52">
        <f t="shared" si="14"/>
        <v>369.09787900000009</v>
      </c>
      <c r="Y11" s="52">
        <f t="shared" si="9"/>
        <v>3.7282609999999998</v>
      </c>
      <c r="Z11" s="43"/>
      <c r="AA11" s="43"/>
      <c r="AB11" s="43"/>
    </row>
    <row r="12" spans="1:28" x14ac:dyDescent="0.25">
      <c r="A12" s="55">
        <v>9</v>
      </c>
      <c r="B12" s="35">
        <f>C12+F12+2/2+Tabelle2126[[#This Row],[poweradd]]</f>
        <v>18.593099000000009</v>
      </c>
      <c r="C12" s="52">
        <f t="shared" si="10"/>
        <v>13.90212100000001</v>
      </c>
      <c r="D12" s="52">
        <f t="shared" si="0"/>
        <v>369.09787900000009</v>
      </c>
      <c r="E12" s="52">
        <f t="shared" si="1"/>
        <v>365.40690100000012</v>
      </c>
      <c r="F12" s="52">
        <f t="shared" si="2"/>
        <v>3.6909779999999999</v>
      </c>
      <c r="G12" s="43"/>
      <c r="H12" s="43"/>
      <c r="I12" s="38"/>
      <c r="K12" s="35">
        <f>L12+O12+2/2+Tabelle212619[[#This Row],[poweradd]]</f>
        <v>18.593099000000009</v>
      </c>
      <c r="L12" s="52">
        <f t="shared" si="11"/>
        <v>13.90212100000001</v>
      </c>
      <c r="M12" s="52">
        <f t="shared" si="3"/>
        <v>369.09787900000009</v>
      </c>
      <c r="N12" s="52">
        <f t="shared" si="13"/>
        <v>365.40690100000012</v>
      </c>
      <c r="O12" s="52">
        <f t="shared" si="5"/>
        <v>3.6909779999999999</v>
      </c>
      <c r="P12" s="43"/>
      <c r="Q12" s="43"/>
      <c r="R12" s="38"/>
      <c r="T12" s="35">
        <f>U12+Y12+Tabelle21268[[#This Row],[w]]/2+Tabelle21268[[#This Row],[poweradd]]</f>
        <v>23.593099000000009</v>
      </c>
      <c r="U12" s="52">
        <f t="shared" si="12"/>
        <v>18.902121000000008</v>
      </c>
      <c r="V12" s="35">
        <f t="shared" si="6"/>
        <v>2</v>
      </c>
      <c r="W12" s="52">
        <f t="shared" si="7"/>
        <v>369.09787900000009</v>
      </c>
      <c r="X12" s="52">
        <f t="shared" si="14"/>
        <v>365.40690100000012</v>
      </c>
      <c r="Y12" s="52">
        <f t="shared" si="9"/>
        <v>3.6909779999999999</v>
      </c>
      <c r="Z12" s="43"/>
      <c r="AA12" s="43"/>
      <c r="AB12" s="43"/>
    </row>
    <row r="13" spans="1:28" x14ac:dyDescent="0.25">
      <c r="A13" s="55">
        <v>10</v>
      </c>
      <c r="B13" s="35">
        <f>C13+F13+2/2+Tabelle2126[[#This Row],[poweradd]]</f>
        <v>23.247168000000009</v>
      </c>
      <c r="C13" s="52">
        <f t="shared" si="10"/>
        <v>18.593099000000009</v>
      </c>
      <c r="D13" s="52">
        <f t="shared" si="0"/>
        <v>365.40690100000012</v>
      </c>
      <c r="E13" s="52">
        <f t="shared" si="1"/>
        <v>361.75283200000013</v>
      </c>
      <c r="F13" s="52">
        <f t="shared" si="2"/>
        <v>3.6540689999999998</v>
      </c>
      <c r="G13" s="43"/>
      <c r="H13" s="43"/>
      <c r="I13" s="38"/>
      <c r="K13" s="35">
        <f>L13+O13+2/2+Tabelle212619[[#This Row],[poweradd]]</f>
        <v>23.247168000000009</v>
      </c>
      <c r="L13" s="52">
        <f t="shared" si="11"/>
        <v>18.593099000000009</v>
      </c>
      <c r="M13" s="52">
        <f t="shared" si="3"/>
        <v>365.40690100000012</v>
      </c>
      <c r="N13" s="52">
        <f t="shared" si="13"/>
        <v>361.75283200000013</v>
      </c>
      <c r="O13" s="52">
        <f t="shared" si="5"/>
        <v>3.6540689999999998</v>
      </c>
      <c r="P13" s="43"/>
      <c r="Q13" s="43"/>
      <c r="R13" s="38"/>
      <c r="T13" s="35">
        <f>U13+Y13+Tabelle21268[[#This Row],[w]]/2+Tabelle21268[[#This Row],[poweradd]]</f>
        <v>28.247168000000009</v>
      </c>
      <c r="U13" s="52">
        <f t="shared" si="12"/>
        <v>23.593099000000009</v>
      </c>
      <c r="V13" s="35">
        <f t="shared" si="6"/>
        <v>2</v>
      </c>
      <c r="W13" s="52">
        <f t="shared" si="7"/>
        <v>365.40690100000012</v>
      </c>
      <c r="X13" s="52">
        <f t="shared" si="14"/>
        <v>361.75283200000013</v>
      </c>
      <c r="Y13" s="52">
        <f t="shared" si="9"/>
        <v>3.6540689999999998</v>
      </c>
      <c r="Z13" s="43"/>
      <c r="AA13" s="43"/>
      <c r="AB13" s="43"/>
    </row>
    <row r="14" spans="1:28" x14ac:dyDescent="0.25">
      <c r="A14" s="55">
        <v>11</v>
      </c>
      <c r="B14" s="35">
        <f>C14+F14+2/2+Tabelle2126[[#This Row],[poweradd]]</f>
        <v>27.864696000000009</v>
      </c>
      <c r="C14" s="52">
        <f t="shared" si="10"/>
        <v>23.247168000000009</v>
      </c>
      <c r="D14" s="52">
        <f t="shared" si="0"/>
        <v>361.75283200000013</v>
      </c>
      <c r="E14" s="52">
        <f t="shared" si="1"/>
        <v>358.13530400000013</v>
      </c>
      <c r="F14" s="52">
        <f t="shared" si="2"/>
        <v>3.6175280000000001</v>
      </c>
      <c r="G14" s="43"/>
      <c r="H14" s="43"/>
      <c r="I14" s="38"/>
      <c r="K14" s="35">
        <f>L14+O14+2/2+Tabelle212619[[#This Row],[poweradd]]</f>
        <v>27.864696000000009</v>
      </c>
      <c r="L14" s="52">
        <f t="shared" si="11"/>
        <v>23.247168000000009</v>
      </c>
      <c r="M14" s="52">
        <f t="shared" si="3"/>
        <v>361.75283200000013</v>
      </c>
      <c r="N14" s="52">
        <f t="shared" si="13"/>
        <v>358.13530400000013</v>
      </c>
      <c r="O14" s="52">
        <f t="shared" si="5"/>
        <v>3.6175280000000001</v>
      </c>
      <c r="P14" s="43"/>
      <c r="Q14" s="43"/>
      <c r="R14" s="38"/>
      <c r="T14" s="35">
        <f>U14+Y14+Tabelle21268[[#This Row],[w]]/2+Tabelle21268[[#This Row],[poweradd]]</f>
        <v>32.864696000000009</v>
      </c>
      <c r="U14" s="52">
        <f t="shared" si="12"/>
        <v>28.247168000000009</v>
      </c>
      <c r="V14" s="35">
        <f t="shared" si="6"/>
        <v>2</v>
      </c>
      <c r="W14" s="52">
        <f t="shared" si="7"/>
        <v>361.75283200000013</v>
      </c>
      <c r="X14" s="52">
        <f t="shared" si="14"/>
        <v>358.13530400000013</v>
      </c>
      <c r="Y14" s="52">
        <f t="shared" si="9"/>
        <v>3.6175280000000001</v>
      </c>
      <c r="Z14" s="43"/>
      <c r="AA14" s="43"/>
      <c r="AB14" s="43"/>
    </row>
    <row r="15" spans="1:28" x14ac:dyDescent="0.25">
      <c r="A15" s="55">
        <v>12</v>
      </c>
      <c r="B15" s="35">
        <f>C15+F15+2/2+Tabelle2126[[#This Row],[poweradd]]</f>
        <v>32.446049000000009</v>
      </c>
      <c r="C15" s="52">
        <f t="shared" si="10"/>
        <v>27.864696000000009</v>
      </c>
      <c r="D15" s="52">
        <f t="shared" si="0"/>
        <v>358.13530400000013</v>
      </c>
      <c r="E15" s="52">
        <f t="shared" si="1"/>
        <v>354.55395100000015</v>
      </c>
      <c r="F15" s="52">
        <f t="shared" si="2"/>
        <v>3.581353</v>
      </c>
      <c r="G15" s="43"/>
      <c r="H15" s="43"/>
      <c r="I15" s="38"/>
      <c r="K15" s="35">
        <f>L15+O15+2/2+Tabelle212619[[#This Row],[poweradd]]</f>
        <v>32.446049000000009</v>
      </c>
      <c r="L15" s="52">
        <f t="shared" si="11"/>
        <v>27.864696000000009</v>
      </c>
      <c r="M15" s="52">
        <f t="shared" si="3"/>
        <v>358.13530400000013</v>
      </c>
      <c r="N15" s="52">
        <f t="shared" si="13"/>
        <v>354.55395100000015</v>
      </c>
      <c r="O15" s="52">
        <f t="shared" si="5"/>
        <v>3.581353</v>
      </c>
      <c r="P15" s="43"/>
      <c r="Q15" s="43"/>
      <c r="R15" s="38"/>
      <c r="T15" s="35">
        <f>U15+Y15+Tabelle21268[[#This Row],[w]]/2+Tabelle21268[[#This Row],[poweradd]]</f>
        <v>37.446049000000009</v>
      </c>
      <c r="U15" s="52">
        <f t="shared" si="12"/>
        <v>32.864696000000009</v>
      </c>
      <c r="V15" s="35">
        <f t="shared" si="6"/>
        <v>2</v>
      </c>
      <c r="W15" s="52">
        <f t="shared" si="7"/>
        <v>358.13530400000013</v>
      </c>
      <c r="X15" s="52">
        <f t="shared" si="14"/>
        <v>354.55395100000015</v>
      </c>
      <c r="Y15" s="52">
        <f t="shared" si="9"/>
        <v>3.581353</v>
      </c>
      <c r="Z15" s="43"/>
      <c r="AA15" s="43"/>
      <c r="AB15" s="43"/>
    </row>
    <row r="16" spans="1:28" x14ac:dyDescent="0.25">
      <c r="A16" s="55">
        <v>13</v>
      </c>
      <c r="B16" s="35">
        <f>C16+F16+2/2+Tabelle2126[[#This Row],[poweradd]]</f>
        <v>36.991588000000007</v>
      </c>
      <c r="C16" s="52">
        <f t="shared" si="10"/>
        <v>32.446049000000009</v>
      </c>
      <c r="D16" s="52">
        <f t="shared" si="0"/>
        <v>354.55395100000015</v>
      </c>
      <c r="E16" s="52">
        <f t="shared" si="1"/>
        <v>351.00841200000013</v>
      </c>
      <c r="F16" s="52">
        <f t="shared" si="2"/>
        <v>3.5455390000000002</v>
      </c>
      <c r="G16" s="45"/>
      <c r="H16" s="45"/>
      <c r="I16" s="17"/>
      <c r="K16" s="35">
        <f>L16+O16+2/2+Tabelle212619[[#This Row],[poweradd]]</f>
        <v>36.991588000000007</v>
      </c>
      <c r="L16" s="52">
        <f t="shared" si="11"/>
        <v>32.446049000000009</v>
      </c>
      <c r="M16" s="52">
        <f t="shared" si="3"/>
        <v>354.55395100000015</v>
      </c>
      <c r="N16" s="52">
        <f t="shared" si="13"/>
        <v>351.00841200000013</v>
      </c>
      <c r="O16" s="52">
        <f t="shared" si="5"/>
        <v>3.5455390000000002</v>
      </c>
      <c r="P16" s="45"/>
      <c r="Q16" s="45"/>
      <c r="R16" s="17"/>
      <c r="T16" s="35">
        <f>U16+Y16+Tabelle21268[[#This Row],[w]]/2+Tabelle21268[[#This Row],[poweradd]]</f>
        <v>41.991588000000007</v>
      </c>
      <c r="U16" s="52">
        <f t="shared" si="12"/>
        <v>37.446049000000009</v>
      </c>
      <c r="V16" s="35">
        <f t="shared" si="6"/>
        <v>2</v>
      </c>
      <c r="W16" s="52">
        <f t="shared" si="7"/>
        <v>354.55395100000015</v>
      </c>
      <c r="X16" s="52">
        <f t="shared" si="14"/>
        <v>351.00841200000013</v>
      </c>
      <c r="Y16" s="52">
        <f t="shared" si="9"/>
        <v>3.5455390000000002</v>
      </c>
      <c r="Z16" s="43"/>
      <c r="AA16" s="43"/>
      <c r="AB16" s="43"/>
    </row>
    <row r="17" spans="1:28" x14ac:dyDescent="0.25">
      <c r="A17" s="55">
        <v>14</v>
      </c>
      <c r="B17" s="37">
        <f>C17+F17+2/2+Tabelle2126[[#This Row],[poweradd]]</f>
        <v>41.501672000000006</v>
      </c>
      <c r="C17" s="52">
        <f t="shared" si="10"/>
        <v>36.991588000000007</v>
      </c>
      <c r="D17" s="52">
        <f t="shared" si="0"/>
        <v>351.00841200000013</v>
      </c>
      <c r="E17" s="52">
        <f t="shared" si="1"/>
        <v>347.49832800000013</v>
      </c>
      <c r="F17" s="52">
        <f t="shared" si="2"/>
        <v>3.510084</v>
      </c>
      <c r="G17" s="43"/>
      <c r="H17" s="43"/>
      <c r="I17" s="34"/>
      <c r="K17" s="37">
        <f>L17+O17+2/2+Tabelle212619[[#This Row],[poweradd]]</f>
        <v>41.501672000000006</v>
      </c>
      <c r="L17" s="52">
        <f t="shared" si="11"/>
        <v>36.991588000000007</v>
      </c>
      <c r="M17" s="52">
        <f t="shared" si="3"/>
        <v>351.00841200000013</v>
      </c>
      <c r="N17" s="52">
        <f t="shared" si="13"/>
        <v>347.49832800000013</v>
      </c>
      <c r="O17" s="52">
        <f t="shared" si="5"/>
        <v>3.510084</v>
      </c>
      <c r="P17" s="43"/>
      <c r="Q17" s="43"/>
      <c r="R17" s="34"/>
      <c r="T17" s="37">
        <f>U17+Y17+Tabelle21268[[#This Row],[w]]/2+Tabelle21268[[#This Row],[poweradd]]</f>
        <v>46.501672000000006</v>
      </c>
      <c r="U17" s="52">
        <f t="shared" si="12"/>
        <v>41.991588000000007</v>
      </c>
      <c r="V17" s="35">
        <f t="shared" si="6"/>
        <v>2</v>
      </c>
      <c r="W17" s="52">
        <f t="shared" si="7"/>
        <v>351.00841200000013</v>
      </c>
      <c r="X17" s="52">
        <f t="shared" si="14"/>
        <v>347.49832800000013</v>
      </c>
      <c r="Y17" s="52">
        <f t="shared" si="9"/>
        <v>3.510084</v>
      </c>
      <c r="Z17" s="45"/>
      <c r="AA17" s="45"/>
      <c r="AB17" s="17"/>
    </row>
    <row r="18" spans="1:28" x14ac:dyDescent="0.25">
      <c r="A18" s="55">
        <v>15</v>
      </c>
      <c r="B18" s="35">
        <f>C18+F18+2/2+Tabelle2126[[#This Row],[poweradd]]</f>
        <v>45.976655000000008</v>
      </c>
      <c r="C18" s="52">
        <f t="shared" si="10"/>
        <v>41.501672000000006</v>
      </c>
      <c r="D18" s="52">
        <f t="shared" si="0"/>
        <v>347.49832800000013</v>
      </c>
      <c r="E18" s="52">
        <f t="shared" si="1"/>
        <v>344.02334500000012</v>
      </c>
      <c r="F18" s="52">
        <f t="shared" si="2"/>
        <v>3.4749829999999999</v>
      </c>
      <c r="G18" s="43"/>
      <c r="H18" s="43"/>
      <c r="I18" s="34"/>
      <c r="K18" s="35">
        <f>L18+O18+2/2+Tabelle212619[[#This Row],[poweradd]]</f>
        <v>45.976655000000008</v>
      </c>
      <c r="L18" s="52">
        <f t="shared" si="11"/>
        <v>41.501672000000006</v>
      </c>
      <c r="M18" s="52">
        <f t="shared" si="3"/>
        <v>347.49832800000013</v>
      </c>
      <c r="N18" s="52">
        <f t="shared" si="13"/>
        <v>344.02334500000012</v>
      </c>
      <c r="O18" s="52">
        <f t="shared" si="5"/>
        <v>3.4749829999999999</v>
      </c>
      <c r="P18" s="43"/>
      <c r="Q18" s="43"/>
      <c r="R18" s="34"/>
      <c r="T18" s="35">
        <f>U18+Y18+Tabelle21268[[#This Row],[w]]/2+Tabelle21268[[#This Row],[poweradd]]</f>
        <v>0.97665500000000804</v>
      </c>
      <c r="U18" s="52">
        <f t="shared" si="12"/>
        <v>46.501672000000006</v>
      </c>
      <c r="V18" s="35">
        <f t="shared" si="6"/>
        <v>2</v>
      </c>
      <c r="W18" s="52">
        <f t="shared" si="7"/>
        <v>347.49832800000013</v>
      </c>
      <c r="X18" s="52">
        <f t="shared" si="14"/>
        <v>344.02334500000012</v>
      </c>
      <c r="Y18" s="52">
        <f t="shared" si="9"/>
        <v>3.4749829999999999</v>
      </c>
      <c r="Z18" s="43">
        <v>-50</v>
      </c>
      <c r="AA18" s="43"/>
      <c r="AB18" s="34" t="s">
        <v>35</v>
      </c>
    </row>
    <row r="19" spans="1:28" x14ac:dyDescent="0.25">
      <c r="A19" s="55">
        <v>16</v>
      </c>
      <c r="B19" s="35">
        <f>C19+F19+2/2+Tabelle2126[[#This Row],[poweradd]]</f>
        <v>50.416888000000007</v>
      </c>
      <c r="C19" s="52">
        <f t="shared" si="10"/>
        <v>45.976655000000008</v>
      </c>
      <c r="D19" s="52">
        <f t="shared" si="0"/>
        <v>344.02334500000012</v>
      </c>
      <c r="E19" s="52">
        <f t="shared" si="1"/>
        <v>340.58311200000014</v>
      </c>
      <c r="F19" s="52">
        <f t="shared" si="2"/>
        <v>3.4402330000000001</v>
      </c>
      <c r="G19" s="43"/>
      <c r="H19" s="43"/>
      <c r="I19" s="34"/>
      <c r="K19" s="35">
        <f>L19+O19+2/2+Tabelle212619[[#This Row],[poweradd]]</f>
        <v>50.416888000000007</v>
      </c>
      <c r="L19" s="52">
        <f t="shared" si="11"/>
        <v>45.976655000000008</v>
      </c>
      <c r="M19" s="52">
        <f t="shared" si="3"/>
        <v>344.02334500000012</v>
      </c>
      <c r="N19" s="52">
        <f t="shared" si="13"/>
        <v>340.58311200000014</v>
      </c>
      <c r="O19" s="52">
        <f t="shared" si="5"/>
        <v>3.4402330000000001</v>
      </c>
      <c r="P19" s="43"/>
      <c r="Q19" s="43"/>
      <c r="R19" s="34"/>
      <c r="T19" s="35">
        <f>U19+Y19+Tabelle21268[[#This Row],[w]]/2+Tabelle21268[[#This Row],[poweradd]]</f>
        <v>5.4168880000000081</v>
      </c>
      <c r="U19" s="52">
        <f t="shared" si="12"/>
        <v>0.97665500000000804</v>
      </c>
      <c r="V19" s="35">
        <f t="shared" si="6"/>
        <v>2</v>
      </c>
      <c r="W19" s="52">
        <f t="shared" si="7"/>
        <v>344.02334500000012</v>
      </c>
      <c r="X19" s="52">
        <f t="shared" si="14"/>
        <v>340.58311200000014</v>
      </c>
      <c r="Y19" s="52">
        <f t="shared" si="9"/>
        <v>3.4402330000000001</v>
      </c>
      <c r="Z19" s="43"/>
      <c r="AA19" s="43"/>
      <c r="AB19" s="34"/>
    </row>
    <row r="20" spans="1:28" x14ac:dyDescent="0.25">
      <c r="A20" s="55">
        <v>17</v>
      </c>
      <c r="B20" s="35">
        <f>C20+F20+2/2+Tabelle2126[[#This Row],[poweradd]]</f>
        <v>54.822719000000006</v>
      </c>
      <c r="C20" s="52">
        <f t="shared" si="10"/>
        <v>50.416888000000007</v>
      </c>
      <c r="D20" s="52">
        <f t="shared" si="0"/>
        <v>340.58311200000014</v>
      </c>
      <c r="E20" s="52">
        <f t="shared" si="1"/>
        <v>337.17728100000016</v>
      </c>
      <c r="F20" s="52">
        <f t="shared" si="2"/>
        <v>3.4058310000000001</v>
      </c>
      <c r="G20" s="44"/>
      <c r="H20" s="44"/>
      <c r="I20" s="36"/>
      <c r="K20" s="35">
        <f>L20+O20+2/2+Tabelle212619[[#This Row],[poweradd]]</f>
        <v>54.822719000000006</v>
      </c>
      <c r="L20" s="52">
        <f t="shared" si="11"/>
        <v>50.416888000000007</v>
      </c>
      <c r="M20" s="52">
        <f t="shared" si="3"/>
        <v>340.58311200000014</v>
      </c>
      <c r="N20" s="52">
        <f t="shared" si="13"/>
        <v>337.17728100000016</v>
      </c>
      <c r="O20" s="52">
        <f t="shared" si="5"/>
        <v>3.4058310000000001</v>
      </c>
      <c r="P20" s="44"/>
      <c r="Q20" s="44"/>
      <c r="R20" s="36"/>
      <c r="T20" s="35">
        <f>U20+Y20+Tabelle21268[[#This Row],[w]]/2+Tabelle21268[[#This Row],[poweradd]]</f>
        <v>9.8227190000000082</v>
      </c>
      <c r="U20" s="52">
        <f t="shared" si="12"/>
        <v>5.4168880000000081</v>
      </c>
      <c r="V20" s="35">
        <f t="shared" si="6"/>
        <v>2</v>
      </c>
      <c r="W20" s="52">
        <f t="shared" si="7"/>
        <v>340.58311200000014</v>
      </c>
      <c r="X20" s="52">
        <f t="shared" si="14"/>
        <v>337.17728100000016</v>
      </c>
      <c r="Y20" s="52">
        <f t="shared" si="9"/>
        <v>3.4058310000000001</v>
      </c>
      <c r="Z20" s="43"/>
      <c r="AA20" s="43"/>
      <c r="AB20" s="34"/>
    </row>
    <row r="21" spans="1:28" x14ac:dyDescent="0.25">
      <c r="A21" s="55">
        <v>18</v>
      </c>
      <c r="B21" s="37">
        <f>C21+F21+2/2+Tabelle2126[[#This Row],[poweradd]]</f>
        <v>59.194491000000006</v>
      </c>
      <c r="C21" s="52">
        <f t="shared" si="10"/>
        <v>54.822719000000006</v>
      </c>
      <c r="D21" s="52">
        <f t="shared" si="0"/>
        <v>337.17728100000016</v>
      </c>
      <c r="E21" s="52">
        <f t="shared" si="1"/>
        <v>333.80550900000014</v>
      </c>
      <c r="F21" s="52">
        <f t="shared" si="2"/>
        <v>3.371772</v>
      </c>
      <c r="G21" s="43"/>
      <c r="H21" s="43"/>
      <c r="I21" s="38"/>
      <c r="K21" s="37">
        <f>L21+O21+2/2+Tabelle212619[[#This Row],[poweradd]]</f>
        <v>59.194491000000006</v>
      </c>
      <c r="L21" s="52">
        <f t="shared" si="11"/>
        <v>54.822719000000006</v>
      </c>
      <c r="M21" s="52">
        <f t="shared" si="3"/>
        <v>337.17728100000016</v>
      </c>
      <c r="N21" s="52">
        <f t="shared" si="13"/>
        <v>333.80550900000014</v>
      </c>
      <c r="O21" s="52">
        <f t="shared" si="5"/>
        <v>3.371772</v>
      </c>
      <c r="P21" s="43"/>
      <c r="Q21" s="43"/>
      <c r="R21" s="38"/>
      <c r="T21" s="37">
        <f>U21+Y21+Tabelle21268[[#This Row],[w]]/2+Tabelle21268[[#This Row],[poweradd]]</f>
        <v>14.194491000000008</v>
      </c>
      <c r="U21" s="52">
        <f t="shared" si="12"/>
        <v>9.8227190000000082</v>
      </c>
      <c r="V21" s="35">
        <f t="shared" si="6"/>
        <v>2</v>
      </c>
      <c r="W21" s="52">
        <f t="shared" si="7"/>
        <v>337.17728100000016</v>
      </c>
      <c r="X21" s="52">
        <f t="shared" si="14"/>
        <v>333.80550900000014</v>
      </c>
      <c r="Y21" s="52">
        <f t="shared" si="9"/>
        <v>3.371772</v>
      </c>
      <c r="Z21" s="44"/>
      <c r="AA21" s="44"/>
      <c r="AB21" s="36"/>
    </row>
    <row r="22" spans="1:28" x14ac:dyDescent="0.25">
      <c r="A22" s="55">
        <v>19</v>
      </c>
      <c r="B22" s="35">
        <f>C22+F22+2/2+Tabelle2126[[#This Row],[poweradd]]</f>
        <v>63.532546000000004</v>
      </c>
      <c r="C22" s="52">
        <f t="shared" si="10"/>
        <v>59.194491000000006</v>
      </c>
      <c r="D22" s="52">
        <f t="shared" si="0"/>
        <v>333.80550900000014</v>
      </c>
      <c r="E22" s="52">
        <f t="shared" si="1"/>
        <v>330.46745400000015</v>
      </c>
      <c r="F22" s="52">
        <f t="shared" si="2"/>
        <v>3.3380550000000002</v>
      </c>
      <c r="G22" s="43"/>
      <c r="H22" s="43"/>
      <c r="I22" s="38"/>
      <c r="K22" s="35">
        <f>L22+O22+2/2+Tabelle212619[[#This Row],[poweradd]]</f>
        <v>63.532546000000004</v>
      </c>
      <c r="L22" s="52">
        <f t="shared" si="11"/>
        <v>59.194491000000006</v>
      </c>
      <c r="M22" s="52">
        <f t="shared" si="3"/>
        <v>333.80550900000014</v>
      </c>
      <c r="N22" s="52">
        <f t="shared" si="13"/>
        <v>330.46745400000015</v>
      </c>
      <c r="O22" s="52">
        <f t="shared" si="5"/>
        <v>3.3380550000000002</v>
      </c>
      <c r="P22" s="43"/>
      <c r="Q22" s="43"/>
      <c r="R22" s="38"/>
      <c r="T22" s="35">
        <f>U22+Y22+Tabelle21268[[#This Row],[w]]/2+Tabelle21268[[#This Row],[poweradd]]</f>
        <v>18.532546000000007</v>
      </c>
      <c r="U22" s="52">
        <f t="shared" si="12"/>
        <v>14.194491000000008</v>
      </c>
      <c r="V22" s="35">
        <f t="shared" si="6"/>
        <v>2</v>
      </c>
      <c r="W22" s="52">
        <f t="shared" si="7"/>
        <v>333.80550900000014</v>
      </c>
      <c r="X22" s="52">
        <f t="shared" si="14"/>
        <v>330.46745400000015</v>
      </c>
      <c r="Y22" s="52">
        <f t="shared" si="9"/>
        <v>3.3380550000000002</v>
      </c>
      <c r="Z22" s="43"/>
      <c r="AA22" s="43"/>
      <c r="AB22" s="38"/>
    </row>
    <row r="23" spans="1:28" x14ac:dyDescent="0.25">
      <c r="A23" s="55">
        <v>20</v>
      </c>
      <c r="B23" s="35">
        <f>C23+F23+2/2+Tabelle2126[[#This Row],[poweradd]]</f>
        <v>67.837220000000002</v>
      </c>
      <c r="C23" s="52">
        <f t="shared" si="10"/>
        <v>63.532546000000004</v>
      </c>
      <c r="D23" s="52">
        <f t="shared" si="0"/>
        <v>330.46745400000015</v>
      </c>
      <c r="E23" s="52">
        <f t="shared" si="1"/>
        <v>327.16278000000017</v>
      </c>
      <c r="F23" s="52">
        <f t="shared" si="2"/>
        <v>3.3046739999999999</v>
      </c>
      <c r="G23" s="43"/>
      <c r="H23" s="43"/>
      <c r="I23" s="38"/>
      <c r="K23" s="35">
        <f>L23+O23+2/2+Tabelle212619[[#This Row],[poweradd]]</f>
        <v>67.837220000000002</v>
      </c>
      <c r="L23" s="52">
        <f t="shared" si="11"/>
        <v>63.532546000000004</v>
      </c>
      <c r="M23" s="52">
        <f t="shared" si="3"/>
        <v>330.46745400000015</v>
      </c>
      <c r="N23" s="52">
        <f t="shared" si="13"/>
        <v>327.16278000000017</v>
      </c>
      <c r="O23" s="52">
        <f t="shared" si="5"/>
        <v>3.3046739999999999</v>
      </c>
      <c r="P23" s="43"/>
      <c r="Q23" s="43"/>
      <c r="R23" s="38"/>
      <c r="T23" s="35">
        <f>U23+Y23+Tabelle21268[[#This Row],[w]]/2+Tabelle21268[[#This Row],[poweradd]]</f>
        <v>22.837220000000006</v>
      </c>
      <c r="U23" s="52">
        <f t="shared" si="12"/>
        <v>18.532546000000007</v>
      </c>
      <c r="V23" s="35">
        <f t="shared" si="6"/>
        <v>2</v>
      </c>
      <c r="W23" s="52">
        <f t="shared" si="7"/>
        <v>330.46745400000015</v>
      </c>
      <c r="X23" s="52">
        <f t="shared" si="14"/>
        <v>327.16278000000017</v>
      </c>
      <c r="Y23" s="52">
        <f t="shared" si="9"/>
        <v>3.3046739999999999</v>
      </c>
      <c r="Z23" s="43"/>
      <c r="AA23" s="43"/>
      <c r="AB23" s="38"/>
    </row>
    <row r="24" spans="1:28" x14ac:dyDescent="0.25">
      <c r="A24" s="55">
        <v>21</v>
      </c>
      <c r="B24" s="35">
        <f>C24+F24+2/2+Tabelle2126[[#This Row],[poweradd]]</f>
        <v>72.108846999999997</v>
      </c>
      <c r="C24" s="52">
        <f t="shared" si="10"/>
        <v>67.837220000000002</v>
      </c>
      <c r="D24" s="52">
        <f t="shared" si="0"/>
        <v>327.16278000000017</v>
      </c>
      <c r="E24" s="52">
        <f t="shared" si="1"/>
        <v>323.89115300000014</v>
      </c>
      <c r="F24" s="52">
        <f t="shared" si="2"/>
        <v>3.2716270000000001</v>
      </c>
      <c r="G24" s="43"/>
      <c r="H24" s="43"/>
      <c r="I24" s="38"/>
      <c r="K24" s="35">
        <f>L24+O24+2/2+Tabelle212619[[#This Row],[poweradd]]</f>
        <v>72.108846999999997</v>
      </c>
      <c r="L24" s="52">
        <f t="shared" si="11"/>
        <v>67.837220000000002</v>
      </c>
      <c r="M24" s="52">
        <f t="shared" si="3"/>
        <v>327.16278000000017</v>
      </c>
      <c r="N24" s="52">
        <f t="shared" si="13"/>
        <v>323.89115300000014</v>
      </c>
      <c r="O24" s="52">
        <f t="shared" si="5"/>
        <v>3.2716270000000001</v>
      </c>
      <c r="P24" s="43"/>
      <c r="Q24" s="43"/>
      <c r="R24" s="38"/>
      <c r="T24" s="35">
        <f>U24+Y24+Tabelle21268[[#This Row],[w]]/2+Tabelle21268[[#This Row],[poweradd]]</f>
        <v>27.108847000000004</v>
      </c>
      <c r="U24" s="52">
        <f t="shared" si="12"/>
        <v>22.837220000000006</v>
      </c>
      <c r="V24" s="35">
        <f t="shared" si="6"/>
        <v>2</v>
      </c>
      <c r="W24" s="52">
        <f t="shared" si="7"/>
        <v>327.16278000000017</v>
      </c>
      <c r="X24" s="52">
        <f t="shared" si="14"/>
        <v>323.89115300000014</v>
      </c>
      <c r="Y24" s="52">
        <f t="shared" si="9"/>
        <v>3.2716270000000001</v>
      </c>
      <c r="Z24" s="43"/>
      <c r="AA24" s="43"/>
      <c r="AB24" s="38"/>
    </row>
    <row r="25" spans="1:28" x14ac:dyDescent="0.25">
      <c r="A25" s="55">
        <v>22</v>
      </c>
      <c r="B25" s="35">
        <f>C25+F25+2/2+Tabelle2126[[#This Row],[poweradd]]</f>
        <v>1.3477579999999989</v>
      </c>
      <c r="C25" s="52">
        <f t="shared" si="10"/>
        <v>72.108846999999997</v>
      </c>
      <c r="D25" s="52">
        <f t="shared" si="0"/>
        <v>323.89115300000014</v>
      </c>
      <c r="E25" s="52">
        <f t="shared" si="1"/>
        <v>320.65224200000017</v>
      </c>
      <c r="F25" s="52">
        <f t="shared" si="2"/>
        <v>3.2389109999999999</v>
      </c>
      <c r="G25" s="43">
        <v>-75</v>
      </c>
      <c r="H25" s="43"/>
      <c r="I25" s="38" t="s">
        <v>29</v>
      </c>
      <c r="K25" s="35">
        <f>L25+O25+2/2+Tabelle212619[[#This Row],[poweradd]]</f>
        <v>1.3477579999999989</v>
      </c>
      <c r="L25" s="52">
        <f t="shared" si="11"/>
        <v>72.108846999999997</v>
      </c>
      <c r="M25" s="52">
        <f t="shared" si="3"/>
        <v>323.89115300000014</v>
      </c>
      <c r="N25" s="52">
        <f t="shared" si="13"/>
        <v>320.65224200000017</v>
      </c>
      <c r="O25" s="52">
        <f t="shared" si="5"/>
        <v>3.2389109999999999</v>
      </c>
      <c r="P25" s="43">
        <v>-75</v>
      </c>
      <c r="Q25" s="43"/>
      <c r="R25" s="38" t="s">
        <v>29</v>
      </c>
      <c r="T25" s="35">
        <f>U25+Y25+Tabelle21268[[#This Row],[w]]/2+Tabelle21268[[#This Row],[poweradd]]</f>
        <v>31.347758000000006</v>
      </c>
      <c r="U25" s="52">
        <f t="shared" si="12"/>
        <v>27.108847000000004</v>
      </c>
      <c r="V25" s="35">
        <f t="shared" si="6"/>
        <v>2</v>
      </c>
      <c r="W25" s="52">
        <f t="shared" si="7"/>
        <v>323.89115300000014</v>
      </c>
      <c r="X25" s="52">
        <f t="shared" si="14"/>
        <v>320.65224200000017</v>
      </c>
      <c r="Y25" s="52">
        <f t="shared" si="9"/>
        <v>3.2389109999999999</v>
      </c>
      <c r="Z25" s="43"/>
      <c r="AA25" s="43"/>
      <c r="AB25" s="38"/>
    </row>
    <row r="26" spans="1:28" x14ac:dyDescent="0.25">
      <c r="A26" s="55">
        <v>23</v>
      </c>
      <c r="B26" s="35">
        <f>C26+F26+2/2+Tabelle2126[[#This Row],[poweradd]]</f>
        <v>5.5542799999999986</v>
      </c>
      <c r="C26" s="52">
        <f t="shared" si="10"/>
        <v>1.3477579999999989</v>
      </c>
      <c r="D26" s="52">
        <f t="shared" si="0"/>
        <v>320.65224200000017</v>
      </c>
      <c r="E26" s="52">
        <f t="shared" si="1"/>
        <v>317.44572000000016</v>
      </c>
      <c r="F26" s="52">
        <f t="shared" si="2"/>
        <v>3.2065220000000001</v>
      </c>
      <c r="G26" s="45"/>
      <c r="H26" s="45"/>
      <c r="K26" s="35">
        <f>L26+O26+2/2+Tabelle212619[[#This Row],[poweradd]]</f>
        <v>5.5542799999999986</v>
      </c>
      <c r="L26" s="52">
        <f t="shared" si="11"/>
        <v>1.3477579999999989</v>
      </c>
      <c r="M26" s="52">
        <f t="shared" si="3"/>
        <v>320.65224200000017</v>
      </c>
      <c r="N26" s="52">
        <f t="shared" si="13"/>
        <v>317.44572000000016</v>
      </c>
      <c r="O26" s="52">
        <f t="shared" si="5"/>
        <v>3.2065220000000001</v>
      </c>
      <c r="P26" s="45"/>
      <c r="Q26" s="45"/>
      <c r="T26" s="35">
        <f>U26+Y26+Tabelle21268[[#This Row],[w]]/2+Tabelle21268[[#This Row],[poweradd]]</f>
        <v>35.554280000000006</v>
      </c>
      <c r="U26" s="52">
        <f t="shared" si="12"/>
        <v>31.347758000000006</v>
      </c>
      <c r="V26" s="35">
        <f t="shared" si="6"/>
        <v>2</v>
      </c>
      <c r="W26" s="52">
        <f t="shared" si="7"/>
        <v>320.65224200000017</v>
      </c>
      <c r="X26" s="52">
        <f t="shared" si="14"/>
        <v>317.44572000000016</v>
      </c>
      <c r="Y26" s="52">
        <f t="shared" si="9"/>
        <v>3.2065220000000001</v>
      </c>
      <c r="Z26" s="43"/>
      <c r="AA26" s="43"/>
      <c r="AB26" s="38"/>
    </row>
    <row r="27" spans="1:28" x14ac:dyDescent="0.25">
      <c r="A27" s="55">
        <v>24</v>
      </c>
      <c r="B27" s="35">
        <f>C27+F27+2/2+Tabelle2126[[#This Row],[poweradd]]</f>
        <v>9.7287369999999989</v>
      </c>
      <c r="C27" s="52">
        <f t="shared" si="10"/>
        <v>5.5542799999999986</v>
      </c>
      <c r="D27" s="52">
        <f t="shared" si="0"/>
        <v>317.44572000000016</v>
      </c>
      <c r="E27" s="52">
        <f t="shared" si="1"/>
        <v>314.27126300000015</v>
      </c>
      <c r="F27" s="52">
        <f t="shared" si="2"/>
        <v>3.1744569999999999</v>
      </c>
      <c r="G27" s="45"/>
      <c r="H27" s="45"/>
      <c r="I27" s="38"/>
      <c r="K27" s="35">
        <f>L27+O27+2/2+Tabelle212619[[#This Row],[poweradd]]</f>
        <v>9.7287369999999989</v>
      </c>
      <c r="L27" s="52">
        <f t="shared" si="11"/>
        <v>5.5542799999999986</v>
      </c>
      <c r="M27" s="52">
        <f t="shared" si="3"/>
        <v>317.44572000000016</v>
      </c>
      <c r="N27" s="52">
        <f t="shared" si="13"/>
        <v>314.27126300000015</v>
      </c>
      <c r="O27" s="52">
        <f t="shared" si="5"/>
        <v>3.1744569999999999</v>
      </c>
      <c r="P27" s="45"/>
      <c r="Q27" s="45"/>
      <c r="R27" s="38"/>
      <c r="T27" s="35">
        <f>U27+Y27+Tabelle21268[[#This Row],[w]]/2+Tabelle21268[[#This Row],[poweradd]]</f>
        <v>39.728737000000002</v>
      </c>
      <c r="U27" s="52">
        <f t="shared" si="12"/>
        <v>35.554280000000006</v>
      </c>
      <c r="V27" s="35">
        <f t="shared" si="6"/>
        <v>2</v>
      </c>
      <c r="W27" s="52">
        <f t="shared" si="7"/>
        <v>317.44572000000016</v>
      </c>
      <c r="X27" s="52">
        <f t="shared" si="14"/>
        <v>314.27126300000015</v>
      </c>
      <c r="Y27" s="52">
        <f t="shared" si="9"/>
        <v>3.1744569999999999</v>
      </c>
      <c r="Z27" s="45"/>
      <c r="AA27" s="45"/>
    </row>
    <row r="28" spans="1:28" x14ac:dyDescent="0.25">
      <c r="A28" s="55">
        <v>25</v>
      </c>
      <c r="B28" s="35">
        <f>C28+F28+2/2+Tabelle2126[[#This Row],[poweradd]]</f>
        <v>13.871448999999998</v>
      </c>
      <c r="C28" s="52">
        <f t="shared" si="10"/>
        <v>9.7287369999999989</v>
      </c>
      <c r="D28" s="52">
        <f t="shared" si="0"/>
        <v>314.27126300000015</v>
      </c>
      <c r="E28" s="52">
        <f t="shared" si="1"/>
        <v>311.12855100000013</v>
      </c>
      <c r="F28" s="52">
        <f t="shared" si="2"/>
        <v>3.142712</v>
      </c>
      <c r="G28" s="45"/>
      <c r="H28" s="45"/>
      <c r="K28" s="35">
        <f>L28+O28+2/2+Tabelle212619[[#This Row],[poweradd]]</f>
        <v>13.871448999999998</v>
      </c>
      <c r="L28" s="52">
        <f t="shared" si="11"/>
        <v>9.7287369999999989</v>
      </c>
      <c r="M28" s="52">
        <f t="shared" si="3"/>
        <v>314.27126300000015</v>
      </c>
      <c r="N28" s="52">
        <f t="shared" si="13"/>
        <v>311.12855100000013</v>
      </c>
      <c r="O28" s="52">
        <f t="shared" si="5"/>
        <v>3.142712</v>
      </c>
      <c r="P28" s="45"/>
      <c r="Q28" s="45"/>
      <c r="T28" s="35">
        <f>U28+Y28+Tabelle21268[[#This Row],[w]]/2+Tabelle21268[[#This Row],[poweradd]]</f>
        <v>43.871449000000005</v>
      </c>
      <c r="U28" s="52">
        <f t="shared" si="12"/>
        <v>39.728737000000002</v>
      </c>
      <c r="V28" s="35">
        <f t="shared" si="6"/>
        <v>2</v>
      </c>
      <c r="W28" s="52">
        <f t="shared" si="7"/>
        <v>314.27126300000015</v>
      </c>
      <c r="X28" s="52">
        <f t="shared" si="14"/>
        <v>311.12855100000013</v>
      </c>
      <c r="Y28" s="52">
        <f t="shared" si="9"/>
        <v>3.142712</v>
      </c>
      <c r="Z28" s="45"/>
      <c r="AA28" s="45"/>
      <c r="AB28" s="38"/>
    </row>
    <row r="29" spans="1:28" x14ac:dyDescent="0.25">
      <c r="A29" s="55">
        <v>26</v>
      </c>
      <c r="B29" s="35">
        <f>C29+F29+2/2+Tabelle2126[[#This Row],[poweradd]]</f>
        <v>17.982733999999997</v>
      </c>
      <c r="C29" s="52">
        <f t="shared" si="10"/>
        <v>13.871448999999998</v>
      </c>
      <c r="D29" s="52">
        <f t="shared" si="0"/>
        <v>311.12855100000013</v>
      </c>
      <c r="E29" s="52">
        <f t="shared" si="1"/>
        <v>308.01726600000012</v>
      </c>
      <c r="F29" s="52">
        <f t="shared" si="2"/>
        <v>3.1112850000000001</v>
      </c>
      <c r="G29" s="45"/>
      <c r="H29" s="45"/>
      <c r="K29" s="35">
        <f>L29+O29+2/2+Tabelle212619[[#This Row],[poweradd]]</f>
        <v>17.982733999999997</v>
      </c>
      <c r="L29" s="52">
        <f t="shared" si="11"/>
        <v>13.871448999999998</v>
      </c>
      <c r="M29" s="52">
        <f t="shared" si="3"/>
        <v>311.12855100000013</v>
      </c>
      <c r="N29" s="52">
        <f t="shared" si="13"/>
        <v>308.01726600000012</v>
      </c>
      <c r="O29" s="52">
        <f t="shared" si="5"/>
        <v>3.1112850000000001</v>
      </c>
      <c r="P29" s="45"/>
      <c r="Q29" s="45"/>
      <c r="T29" s="35">
        <f>U29+Y29+Tabelle21268[[#This Row],[w]]/2+Tabelle21268[[#This Row],[poweradd]]</f>
        <v>47.982734000000008</v>
      </c>
      <c r="U29" s="52">
        <f t="shared" si="12"/>
        <v>43.871449000000005</v>
      </c>
      <c r="V29" s="35">
        <f t="shared" si="6"/>
        <v>2</v>
      </c>
      <c r="W29" s="52">
        <f t="shared" si="7"/>
        <v>311.12855100000013</v>
      </c>
      <c r="X29" s="52">
        <f t="shared" si="14"/>
        <v>308.01726600000012</v>
      </c>
      <c r="Y29" s="52">
        <f t="shared" si="9"/>
        <v>3.1112850000000001</v>
      </c>
      <c r="Z29" s="45"/>
      <c r="AA29" s="45"/>
    </row>
    <row r="30" spans="1:28" x14ac:dyDescent="0.25">
      <c r="A30" s="55">
        <v>27</v>
      </c>
      <c r="B30" s="37">
        <f>C30+F30+2/2+Tabelle2126[[#This Row],[poweradd]]</f>
        <v>22.062905999999998</v>
      </c>
      <c r="C30" s="52">
        <f t="shared" si="10"/>
        <v>17.982733999999997</v>
      </c>
      <c r="D30" s="52">
        <f t="shared" si="0"/>
        <v>308.01726600000012</v>
      </c>
      <c r="E30" s="52">
        <f t="shared" si="1"/>
        <v>304.93709400000012</v>
      </c>
      <c r="F30" s="52">
        <f t="shared" si="2"/>
        <v>3.0801720000000001</v>
      </c>
      <c r="G30" s="45"/>
      <c r="H30" s="45"/>
      <c r="K30" s="37">
        <f>L30+O30+2/2+Tabelle212619[[#This Row],[poweradd]]</f>
        <v>22.062905999999998</v>
      </c>
      <c r="L30" s="52">
        <f t="shared" si="11"/>
        <v>17.982733999999997</v>
      </c>
      <c r="M30" s="52">
        <f t="shared" si="3"/>
        <v>308.01726600000012</v>
      </c>
      <c r="N30" s="52">
        <f t="shared" si="13"/>
        <v>304.93709400000012</v>
      </c>
      <c r="O30" s="52">
        <f t="shared" si="5"/>
        <v>3.0801720000000001</v>
      </c>
      <c r="P30" s="45"/>
      <c r="Q30" s="45"/>
      <c r="T30" s="37">
        <f>U30+Y30+Tabelle21268[[#This Row],[w]]/2+Tabelle21268[[#This Row],[poweradd]]</f>
        <v>52.062906000000005</v>
      </c>
      <c r="U30" s="52">
        <f t="shared" si="12"/>
        <v>47.982734000000008</v>
      </c>
      <c r="V30" s="35">
        <f t="shared" si="6"/>
        <v>2</v>
      </c>
      <c r="W30" s="52">
        <f t="shared" si="7"/>
        <v>308.01726600000012</v>
      </c>
      <c r="X30" s="52">
        <f t="shared" si="14"/>
        <v>304.93709400000012</v>
      </c>
      <c r="Y30" s="52">
        <f t="shared" si="9"/>
        <v>3.0801720000000001</v>
      </c>
      <c r="Z30" s="45"/>
      <c r="AA30" s="45"/>
    </row>
    <row r="31" spans="1:28" x14ac:dyDescent="0.25">
      <c r="A31" s="55">
        <v>28</v>
      </c>
      <c r="B31" s="35">
        <f>C31+F31+2/2+Tabelle2126[[#This Row],[poweradd]]</f>
        <v>26.112275999999998</v>
      </c>
      <c r="C31" s="52">
        <f t="shared" si="10"/>
        <v>22.062905999999998</v>
      </c>
      <c r="D31" s="52">
        <f t="shared" si="0"/>
        <v>304.93709400000012</v>
      </c>
      <c r="E31" s="52">
        <f t="shared" si="1"/>
        <v>301.88772400000011</v>
      </c>
      <c r="F31" s="52">
        <f t="shared" si="2"/>
        <v>3.0493700000000001</v>
      </c>
      <c r="G31" s="45"/>
      <c r="H31" s="45"/>
      <c r="K31" s="35">
        <f>L31+O31+2/2+Tabelle212619[[#This Row],[poweradd]]</f>
        <v>26.112275999999998</v>
      </c>
      <c r="L31" s="52">
        <f t="shared" si="11"/>
        <v>22.062905999999998</v>
      </c>
      <c r="M31" s="52">
        <f t="shared" si="3"/>
        <v>304.93709400000012</v>
      </c>
      <c r="N31" s="52">
        <f t="shared" si="13"/>
        <v>301.88772400000011</v>
      </c>
      <c r="O31" s="52">
        <f t="shared" si="5"/>
        <v>3.0493700000000001</v>
      </c>
      <c r="P31" s="45"/>
      <c r="Q31" s="45"/>
      <c r="T31" s="35">
        <f>U31+Y31+Tabelle21268[[#This Row],[w]]/2+Tabelle21268[[#This Row],[poweradd]]</f>
        <v>56.112276000000008</v>
      </c>
      <c r="U31" s="52">
        <f t="shared" si="12"/>
        <v>52.062906000000005</v>
      </c>
      <c r="V31" s="35">
        <f t="shared" si="6"/>
        <v>2</v>
      </c>
      <c r="W31" s="52">
        <f t="shared" si="7"/>
        <v>304.93709400000012</v>
      </c>
      <c r="X31" s="52">
        <f t="shared" si="14"/>
        <v>301.88772400000011</v>
      </c>
      <c r="Y31" s="52">
        <f t="shared" si="9"/>
        <v>3.0493700000000001</v>
      </c>
      <c r="Z31" s="45"/>
      <c r="AA31" s="45"/>
    </row>
    <row r="32" spans="1:28" x14ac:dyDescent="0.25">
      <c r="A32" s="55">
        <v>29</v>
      </c>
      <c r="B32" s="35">
        <f>C32+F32+2/2+Tabelle2126[[#This Row],[poweradd]]</f>
        <v>30.131152999999998</v>
      </c>
      <c r="C32" s="52">
        <f t="shared" si="10"/>
        <v>26.112275999999998</v>
      </c>
      <c r="D32" s="52">
        <f t="shared" si="0"/>
        <v>301.88772400000011</v>
      </c>
      <c r="E32" s="52">
        <f t="shared" si="1"/>
        <v>298.86884700000013</v>
      </c>
      <c r="F32" s="52">
        <f t="shared" si="2"/>
        <v>3.0188769999999998</v>
      </c>
      <c r="G32" s="45"/>
      <c r="H32" s="45"/>
      <c r="K32" s="35">
        <f>L32+O32+2/2+Tabelle212619[[#This Row],[poweradd]]</f>
        <v>30.131152999999998</v>
      </c>
      <c r="L32" s="52">
        <f t="shared" si="11"/>
        <v>26.112275999999998</v>
      </c>
      <c r="M32" s="52">
        <f t="shared" si="3"/>
        <v>301.88772400000011</v>
      </c>
      <c r="N32" s="52">
        <f t="shared" si="13"/>
        <v>298.86884700000013</v>
      </c>
      <c r="O32" s="52">
        <f t="shared" si="5"/>
        <v>3.0188769999999998</v>
      </c>
      <c r="P32" s="45"/>
      <c r="Q32" s="45"/>
      <c r="T32" s="35">
        <f>U32+Y32+Tabelle21268[[#This Row],[w]]/2+Tabelle21268[[#This Row],[poweradd]]</f>
        <v>60.131153000000012</v>
      </c>
      <c r="U32" s="52">
        <f t="shared" si="12"/>
        <v>56.112276000000008</v>
      </c>
      <c r="V32" s="35">
        <f t="shared" si="6"/>
        <v>2</v>
      </c>
      <c r="W32" s="52">
        <f t="shared" si="7"/>
        <v>301.88772400000011</v>
      </c>
      <c r="X32" s="52">
        <f t="shared" si="14"/>
        <v>298.86884700000013</v>
      </c>
      <c r="Y32" s="52">
        <f t="shared" si="9"/>
        <v>3.0188769999999998</v>
      </c>
      <c r="Z32" s="45"/>
      <c r="AA32" s="45"/>
    </row>
    <row r="33" spans="1:28" x14ac:dyDescent="0.25">
      <c r="A33" s="55">
        <v>30</v>
      </c>
      <c r="B33" s="35">
        <f>C33+F33+2/2+Tabelle2126[[#This Row],[poweradd]]</f>
        <v>34.119840999999994</v>
      </c>
      <c r="C33" s="52">
        <f t="shared" si="10"/>
        <v>30.131152999999998</v>
      </c>
      <c r="D33" s="52">
        <f t="shared" si="0"/>
        <v>298.86884700000013</v>
      </c>
      <c r="E33" s="52">
        <f t="shared" si="1"/>
        <v>295.88015900000011</v>
      </c>
      <c r="F33" s="52">
        <f t="shared" si="2"/>
        <v>2.9886879999999998</v>
      </c>
      <c r="G33" s="45"/>
      <c r="H33" s="45"/>
      <c r="K33" s="35">
        <f>L33+O33+2/2+Tabelle212619[[#This Row],[poweradd]]</f>
        <v>34.119840999999994</v>
      </c>
      <c r="L33" s="52">
        <f t="shared" si="11"/>
        <v>30.131152999999998</v>
      </c>
      <c r="M33" s="52">
        <f t="shared" si="3"/>
        <v>298.86884700000013</v>
      </c>
      <c r="N33" s="52">
        <f t="shared" si="13"/>
        <v>295.88015900000011</v>
      </c>
      <c r="O33" s="52">
        <f t="shared" si="5"/>
        <v>2.9886879999999998</v>
      </c>
      <c r="P33" s="45"/>
      <c r="Q33" s="45"/>
      <c r="T33" s="35">
        <f>U33+Y33+Tabelle21268[[#This Row],[w]]/2+Tabelle21268[[#This Row],[poweradd]]</f>
        <v>64.119841000000008</v>
      </c>
      <c r="U33" s="52">
        <f t="shared" si="12"/>
        <v>60.131153000000012</v>
      </c>
      <c r="V33" s="35">
        <f t="shared" si="6"/>
        <v>2</v>
      </c>
      <c r="W33" s="52">
        <f t="shared" si="7"/>
        <v>298.86884700000013</v>
      </c>
      <c r="X33" s="52">
        <f t="shared" si="14"/>
        <v>295.88015900000011</v>
      </c>
      <c r="Y33" s="52">
        <f t="shared" si="9"/>
        <v>2.9886879999999998</v>
      </c>
      <c r="Z33" s="45"/>
      <c r="AA33" s="45"/>
    </row>
    <row r="34" spans="1:28" x14ac:dyDescent="0.25">
      <c r="A34" s="55">
        <v>31</v>
      </c>
      <c r="B34" s="37">
        <f>C34+F34+2/2+Tabelle2126[[#This Row],[poweradd]]</f>
        <v>38.078641999999995</v>
      </c>
      <c r="C34" s="52">
        <f t="shared" si="10"/>
        <v>34.119840999999994</v>
      </c>
      <c r="D34" s="52">
        <f t="shared" si="0"/>
        <v>295.88015900000011</v>
      </c>
      <c r="E34" s="52">
        <f t="shared" si="1"/>
        <v>292.92135800000011</v>
      </c>
      <c r="F34" s="52">
        <f t="shared" si="2"/>
        <v>2.9588009999999998</v>
      </c>
      <c r="G34" s="45"/>
      <c r="H34" s="45"/>
      <c r="K34" s="37">
        <f>L34+O34+2/2+Tabelle212619[[#This Row],[poweradd]]</f>
        <v>38.078641999999995</v>
      </c>
      <c r="L34" s="52">
        <f t="shared" si="11"/>
        <v>34.119840999999994</v>
      </c>
      <c r="M34" s="52">
        <f t="shared" si="3"/>
        <v>295.88015900000011</v>
      </c>
      <c r="N34" s="52">
        <f t="shared" si="13"/>
        <v>292.92135800000011</v>
      </c>
      <c r="O34" s="52">
        <f t="shared" si="5"/>
        <v>2.9588009999999998</v>
      </c>
      <c r="P34" s="45"/>
      <c r="Q34" s="45"/>
      <c r="T34" s="37">
        <f>U34+Y34+Tabelle21268[[#This Row],[w]]/2+Tabelle21268[[#This Row],[poweradd]]</f>
        <v>68.078642000000002</v>
      </c>
      <c r="U34" s="52">
        <f t="shared" si="12"/>
        <v>64.119841000000008</v>
      </c>
      <c r="V34" s="35">
        <f t="shared" si="6"/>
        <v>2</v>
      </c>
      <c r="W34" s="52">
        <f t="shared" si="7"/>
        <v>295.88015900000011</v>
      </c>
      <c r="X34" s="52">
        <f t="shared" si="14"/>
        <v>292.92135800000011</v>
      </c>
      <c r="Y34" s="52">
        <f t="shared" si="9"/>
        <v>2.9588009999999998</v>
      </c>
      <c r="Z34" s="45"/>
      <c r="AA34" s="45"/>
    </row>
    <row r="35" spans="1:28" x14ac:dyDescent="0.25">
      <c r="A35" s="55">
        <v>32</v>
      </c>
      <c r="B35" s="35">
        <f>C35+F35+2/2+Tabelle2126[[#This Row],[poweradd]]</f>
        <v>42.007854999999992</v>
      </c>
      <c r="C35" s="52">
        <f t="shared" si="10"/>
        <v>38.078641999999995</v>
      </c>
      <c r="D35" s="52">
        <f t="shared" si="0"/>
        <v>292.92135800000011</v>
      </c>
      <c r="E35" s="52">
        <f t="shared" si="1"/>
        <v>289.99214500000011</v>
      </c>
      <c r="F35" s="52">
        <f t="shared" si="2"/>
        <v>2.9292129999999998</v>
      </c>
      <c r="G35" s="45"/>
      <c r="H35" s="45"/>
      <c r="K35" s="35">
        <f>L35+O35+2/2+Tabelle212619[[#This Row],[poweradd]]</f>
        <v>42.007854999999992</v>
      </c>
      <c r="L35" s="52">
        <f t="shared" si="11"/>
        <v>38.078641999999995</v>
      </c>
      <c r="M35" s="52">
        <f t="shared" si="3"/>
        <v>292.92135800000011</v>
      </c>
      <c r="N35" s="52">
        <f t="shared" si="13"/>
        <v>289.99214500000011</v>
      </c>
      <c r="O35" s="52">
        <f t="shared" si="5"/>
        <v>2.9292129999999998</v>
      </c>
      <c r="P35" s="45"/>
      <c r="Q35" s="45"/>
      <c r="T35" s="35">
        <f>U35+Y35+Tabelle21268[[#This Row],[w]]/2+Tabelle21268[[#This Row],[poweradd]]</f>
        <v>72.007855000000006</v>
      </c>
      <c r="U35" s="52">
        <f t="shared" si="12"/>
        <v>68.078642000000002</v>
      </c>
      <c r="V35" s="35">
        <f t="shared" si="6"/>
        <v>2</v>
      </c>
      <c r="W35" s="52">
        <f t="shared" si="7"/>
        <v>292.92135800000011</v>
      </c>
      <c r="X35" s="52">
        <f t="shared" si="14"/>
        <v>289.99214500000011</v>
      </c>
      <c r="Y35" s="52">
        <f t="shared" si="9"/>
        <v>2.9292129999999998</v>
      </c>
      <c r="Z35" s="45"/>
      <c r="AA35" s="45"/>
    </row>
    <row r="36" spans="1:28" x14ac:dyDescent="0.25">
      <c r="A36" s="55">
        <v>33</v>
      </c>
      <c r="B36" s="35">
        <f>C36+F36+2/2+Tabelle2126[[#This Row],[poweradd]]</f>
        <v>45.907775999999991</v>
      </c>
      <c r="C36" s="52">
        <f t="shared" si="10"/>
        <v>42.007854999999992</v>
      </c>
      <c r="D36" s="52">
        <f t="shared" si="0"/>
        <v>289.99214500000011</v>
      </c>
      <c r="E36" s="52">
        <f t="shared" si="1"/>
        <v>287.0922240000001</v>
      </c>
      <c r="F36" s="52">
        <f t="shared" si="2"/>
        <v>2.899921</v>
      </c>
      <c r="G36" s="45"/>
      <c r="H36" s="45"/>
      <c r="K36" s="35">
        <f>L36+O36+2/2+Tabelle212619[[#This Row],[poweradd]]</f>
        <v>45.907775999999991</v>
      </c>
      <c r="L36" s="52">
        <f t="shared" si="11"/>
        <v>42.007854999999992</v>
      </c>
      <c r="M36" s="52">
        <f t="shared" si="3"/>
        <v>289.99214500000011</v>
      </c>
      <c r="N36" s="52">
        <f t="shared" si="13"/>
        <v>287.0922240000001</v>
      </c>
      <c r="O36" s="52">
        <f t="shared" si="5"/>
        <v>2.899921</v>
      </c>
      <c r="P36" s="45"/>
      <c r="Q36" s="45"/>
      <c r="T36" s="35">
        <f>U36+Y36+Tabelle21268[[#This Row],[w]]/2+Tabelle21268[[#This Row],[poweradd]]</f>
        <v>75.907776000000013</v>
      </c>
      <c r="U36" s="52">
        <f t="shared" si="12"/>
        <v>72.007855000000006</v>
      </c>
      <c r="V36" s="35">
        <f t="shared" si="6"/>
        <v>2</v>
      </c>
      <c r="W36" s="52">
        <f t="shared" si="7"/>
        <v>289.99214500000011</v>
      </c>
      <c r="X36" s="52">
        <f t="shared" si="14"/>
        <v>287.0922240000001</v>
      </c>
      <c r="Y36" s="52">
        <f t="shared" si="9"/>
        <v>2.899921</v>
      </c>
      <c r="Z36" s="45"/>
      <c r="AA36" s="45"/>
    </row>
    <row r="37" spans="1:28" x14ac:dyDescent="0.25">
      <c r="A37" s="55">
        <v>34</v>
      </c>
      <c r="B37" s="35">
        <f>C37+F37+2/2+Tabelle2126[[#This Row],[poweradd]]</f>
        <v>49.778697999999991</v>
      </c>
      <c r="C37" s="52">
        <f t="shared" si="10"/>
        <v>45.907775999999991</v>
      </c>
      <c r="D37" s="52">
        <f t="shared" ref="D37:D68" si="15">E36+H36</f>
        <v>287.0922240000001</v>
      </c>
      <c r="E37" s="52">
        <f t="shared" si="1"/>
        <v>284.22130200000009</v>
      </c>
      <c r="F37" s="52">
        <f t="shared" ref="F37:F68" si="16">IF(D37/100&gt;10,10,ROUNDDOWN(D37/100,6))</f>
        <v>2.8709220000000002</v>
      </c>
      <c r="G37" s="45"/>
      <c r="H37" s="45"/>
      <c r="K37" s="35">
        <f>L37+O37+2/2+Tabelle212619[[#This Row],[poweradd]]</f>
        <v>49.778697999999991</v>
      </c>
      <c r="L37" s="52">
        <f t="shared" si="11"/>
        <v>45.907775999999991</v>
      </c>
      <c r="M37" s="52">
        <f t="shared" ref="M37:M68" si="17">N36+Q36</f>
        <v>287.0922240000001</v>
      </c>
      <c r="N37" s="52">
        <f t="shared" si="13"/>
        <v>284.22130200000009</v>
      </c>
      <c r="O37" s="52">
        <f t="shared" si="5"/>
        <v>2.8709220000000002</v>
      </c>
      <c r="P37" s="45"/>
      <c r="Q37" s="45"/>
      <c r="T37" s="35">
        <f>U37+Y37+Tabelle21268[[#This Row],[w]]/2+Tabelle21268[[#This Row],[poweradd]]</f>
        <v>79.77869800000002</v>
      </c>
      <c r="U37" s="52">
        <f t="shared" si="12"/>
        <v>75.907776000000013</v>
      </c>
      <c r="V37" s="35">
        <f t="shared" si="6"/>
        <v>2</v>
      </c>
      <c r="W37" s="52">
        <f t="shared" si="7"/>
        <v>287.0922240000001</v>
      </c>
      <c r="X37" s="52">
        <f t="shared" si="14"/>
        <v>284.22130200000009</v>
      </c>
      <c r="Y37" s="52">
        <f t="shared" si="9"/>
        <v>2.8709220000000002</v>
      </c>
      <c r="Z37" s="45"/>
      <c r="AA37" s="45"/>
    </row>
    <row r="38" spans="1:28" x14ac:dyDescent="0.25">
      <c r="A38" s="55">
        <v>35</v>
      </c>
      <c r="B38" s="35">
        <f>C38+F38+2/2+Tabelle2126[[#This Row],[poweradd]]</f>
        <v>53.620910999999992</v>
      </c>
      <c r="C38" s="52">
        <f t="shared" si="10"/>
        <v>49.778697999999991</v>
      </c>
      <c r="D38" s="52">
        <f t="shared" si="15"/>
        <v>284.22130200000009</v>
      </c>
      <c r="E38" s="52">
        <f t="shared" si="1"/>
        <v>281.37908900000008</v>
      </c>
      <c r="F38" s="52">
        <f t="shared" si="16"/>
        <v>2.8422130000000001</v>
      </c>
      <c r="G38" s="45"/>
      <c r="H38" s="45"/>
      <c r="I38" s="38"/>
      <c r="K38" s="35">
        <f>L38+O38+2/2+Tabelle212619[[#This Row],[poweradd]]</f>
        <v>53.620910999999992</v>
      </c>
      <c r="L38" s="52">
        <f t="shared" si="11"/>
        <v>49.778697999999991</v>
      </c>
      <c r="M38" s="52">
        <f t="shared" si="17"/>
        <v>284.22130200000009</v>
      </c>
      <c r="N38" s="52">
        <f t="shared" si="13"/>
        <v>281.37908900000008</v>
      </c>
      <c r="O38" s="52">
        <f t="shared" si="5"/>
        <v>2.8422130000000001</v>
      </c>
      <c r="P38" s="43"/>
      <c r="Q38" s="43"/>
      <c r="R38" s="38"/>
      <c r="T38" s="35">
        <f>U38+Y38+Tabelle21268[[#This Row],[w]]/2+Tabelle21268[[#This Row],[poweradd]]</f>
        <v>83.620911000000021</v>
      </c>
      <c r="U38" s="52">
        <f t="shared" si="12"/>
        <v>79.77869800000002</v>
      </c>
      <c r="V38" s="35">
        <f t="shared" si="6"/>
        <v>2</v>
      </c>
      <c r="W38" s="52">
        <f t="shared" si="7"/>
        <v>284.22130200000009</v>
      </c>
      <c r="X38" s="52">
        <f t="shared" si="14"/>
        <v>281.37908900000008</v>
      </c>
      <c r="Y38" s="52">
        <f t="shared" si="9"/>
        <v>2.8422130000000001</v>
      </c>
      <c r="Z38" s="45"/>
      <c r="AA38" s="45"/>
    </row>
    <row r="39" spans="1:28" x14ac:dyDescent="0.25">
      <c r="A39" s="55">
        <v>36</v>
      </c>
      <c r="B39" s="35">
        <f>C39+F39+2/2+Tabelle2126[[#This Row],[poweradd]]</f>
        <v>57.43470099999999</v>
      </c>
      <c r="C39" s="52">
        <f t="shared" si="10"/>
        <v>53.620910999999992</v>
      </c>
      <c r="D39" s="52">
        <f t="shared" si="15"/>
        <v>281.37908900000008</v>
      </c>
      <c r="E39" s="52">
        <f t="shared" si="1"/>
        <v>278.5652990000001</v>
      </c>
      <c r="F39" s="52">
        <f t="shared" si="16"/>
        <v>2.81379</v>
      </c>
      <c r="G39" s="45"/>
      <c r="H39" s="45"/>
      <c r="K39" s="35">
        <f>L39+O39+2/2+Tabelle212619[[#This Row],[poweradd]]</f>
        <v>57.43470099999999</v>
      </c>
      <c r="L39" s="52">
        <f t="shared" si="11"/>
        <v>53.620910999999992</v>
      </c>
      <c r="M39" s="52">
        <f t="shared" si="17"/>
        <v>281.37908900000008</v>
      </c>
      <c r="N39" s="52">
        <f t="shared" si="13"/>
        <v>278.5652990000001</v>
      </c>
      <c r="O39" s="52">
        <f t="shared" si="5"/>
        <v>2.81379</v>
      </c>
      <c r="P39" s="45"/>
      <c r="Q39" s="45"/>
      <c r="T39" s="35">
        <f>U39+Y39+Tabelle21268[[#This Row],[w]]/2+Tabelle21268[[#This Row],[poweradd]]</f>
        <v>87.434701000000018</v>
      </c>
      <c r="U39" s="52">
        <f t="shared" si="12"/>
        <v>83.620911000000021</v>
      </c>
      <c r="V39" s="35">
        <f t="shared" si="6"/>
        <v>2</v>
      </c>
      <c r="W39" s="52">
        <f t="shared" si="7"/>
        <v>281.37908900000008</v>
      </c>
      <c r="X39" s="52">
        <f t="shared" si="14"/>
        <v>278.5652990000001</v>
      </c>
      <c r="Y39" s="52">
        <f t="shared" si="9"/>
        <v>2.81379</v>
      </c>
      <c r="Z39" s="45"/>
      <c r="AA39" s="45"/>
    </row>
    <row r="40" spans="1:28" x14ac:dyDescent="0.25">
      <c r="A40" s="55">
        <v>37</v>
      </c>
      <c r="B40" s="35">
        <f>C40+F40+2/2+Tabelle2126[[#This Row],[poweradd]]</f>
        <v>61.220352999999989</v>
      </c>
      <c r="C40" s="52">
        <f t="shared" si="10"/>
        <v>57.43470099999999</v>
      </c>
      <c r="D40" s="52">
        <f t="shared" si="15"/>
        <v>278.5652990000001</v>
      </c>
      <c r="E40" s="52">
        <f t="shared" si="1"/>
        <v>275.77964700000007</v>
      </c>
      <c r="F40" s="52">
        <f t="shared" si="16"/>
        <v>2.7856519999999998</v>
      </c>
      <c r="G40" s="45"/>
      <c r="H40" s="45"/>
      <c r="I40" s="38"/>
      <c r="K40" s="35">
        <f>L40+O40+2/2+Tabelle212619[[#This Row],[poweradd]]</f>
        <v>61.220352999999989</v>
      </c>
      <c r="L40" s="52">
        <f t="shared" si="11"/>
        <v>57.43470099999999</v>
      </c>
      <c r="M40" s="52">
        <f t="shared" si="17"/>
        <v>278.5652990000001</v>
      </c>
      <c r="N40" s="52">
        <f t="shared" si="13"/>
        <v>275.77964700000007</v>
      </c>
      <c r="O40" s="52">
        <f t="shared" si="5"/>
        <v>2.7856519999999998</v>
      </c>
      <c r="P40" s="45"/>
      <c r="Q40" s="45"/>
      <c r="R40" s="38"/>
      <c r="T40" s="35">
        <f>U40+Y40+Tabelle21268[[#This Row],[w]]/2+Tabelle21268[[#This Row],[poweradd]]</f>
        <v>91.220353000000017</v>
      </c>
      <c r="U40" s="52">
        <f t="shared" si="12"/>
        <v>87.434701000000018</v>
      </c>
      <c r="V40" s="35">
        <f t="shared" si="6"/>
        <v>2</v>
      </c>
      <c r="W40" s="52">
        <f t="shared" si="7"/>
        <v>278.5652990000001</v>
      </c>
      <c r="X40" s="52">
        <f t="shared" si="14"/>
        <v>275.77964700000007</v>
      </c>
      <c r="Y40" s="52">
        <f t="shared" si="9"/>
        <v>2.7856519999999998</v>
      </c>
      <c r="Z40" s="45"/>
      <c r="AA40" s="45"/>
    </row>
    <row r="41" spans="1:28" x14ac:dyDescent="0.25">
      <c r="A41" s="55">
        <v>38</v>
      </c>
      <c r="B41" s="35">
        <f>C41+F41+2/2+Tabelle2126[[#This Row],[poweradd]]</f>
        <v>64.978148999999988</v>
      </c>
      <c r="C41" s="52">
        <f t="shared" si="10"/>
        <v>61.220352999999989</v>
      </c>
      <c r="D41" s="52">
        <f t="shared" si="15"/>
        <v>275.77964700000007</v>
      </c>
      <c r="E41" s="52">
        <f t="shared" si="1"/>
        <v>273.02185100000008</v>
      </c>
      <c r="F41" s="52">
        <f t="shared" si="16"/>
        <v>2.7577959999999999</v>
      </c>
      <c r="G41" s="45"/>
      <c r="H41" s="45"/>
      <c r="K41" s="35">
        <f>L41+O41+2/2+Tabelle212619[[#This Row],[poweradd]]</f>
        <v>64.978148999999988</v>
      </c>
      <c r="L41" s="52">
        <f t="shared" si="11"/>
        <v>61.220352999999989</v>
      </c>
      <c r="M41" s="52">
        <f t="shared" si="17"/>
        <v>275.77964700000007</v>
      </c>
      <c r="N41" s="52">
        <f t="shared" si="13"/>
        <v>273.02185100000008</v>
      </c>
      <c r="O41" s="52">
        <f t="shared" si="5"/>
        <v>2.7577959999999999</v>
      </c>
      <c r="P41" s="45"/>
      <c r="Q41" s="45"/>
      <c r="T41" s="35">
        <f>U41+Y41+Tabelle21268[[#This Row],[w]]/2+Tabelle21268[[#This Row],[poweradd]]</f>
        <v>94.978149000000016</v>
      </c>
      <c r="U41" s="52">
        <f t="shared" si="12"/>
        <v>91.220353000000017</v>
      </c>
      <c r="V41" s="35">
        <f t="shared" si="6"/>
        <v>2</v>
      </c>
      <c r="W41" s="52">
        <f t="shared" si="7"/>
        <v>275.77964700000007</v>
      </c>
      <c r="X41" s="52">
        <f t="shared" si="14"/>
        <v>273.02185100000008</v>
      </c>
      <c r="Y41" s="52">
        <f t="shared" si="9"/>
        <v>2.7577959999999999</v>
      </c>
      <c r="Z41" s="45"/>
      <c r="AA41" s="45"/>
      <c r="AB41" s="38"/>
    </row>
    <row r="42" spans="1:28" x14ac:dyDescent="0.25">
      <c r="A42" s="55">
        <v>39</v>
      </c>
      <c r="B42" s="35">
        <f>C42+F42+2/2+Tabelle2126[[#This Row],[poweradd]]</f>
        <v>68.708366999999981</v>
      </c>
      <c r="C42" s="52">
        <f t="shared" si="10"/>
        <v>64.978148999999988</v>
      </c>
      <c r="D42" s="52">
        <f t="shared" si="15"/>
        <v>273.02185100000008</v>
      </c>
      <c r="E42" s="52">
        <f t="shared" si="1"/>
        <v>270.2916330000001</v>
      </c>
      <c r="F42" s="52">
        <f t="shared" si="16"/>
        <v>2.7302179999999998</v>
      </c>
      <c r="G42" s="45"/>
      <c r="H42" s="45"/>
      <c r="K42" s="35">
        <f>L42+O42+2/2+Tabelle212619[[#This Row],[poweradd]]</f>
        <v>68.708366999999981</v>
      </c>
      <c r="L42" s="52">
        <f t="shared" si="11"/>
        <v>64.978148999999988</v>
      </c>
      <c r="M42" s="52">
        <f t="shared" si="17"/>
        <v>273.02185100000008</v>
      </c>
      <c r="N42" s="52">
        <f t="shared" si="13"/>
        <v>270.2916330000001</v>
      </c>
      <c r="O42" s="52">
        <f t="shared" si="5"/>
        <v>2.7302179999999998</v>
      </c>
      <c r="P42" s="45"/>
      <c r="Q42" s="45"/>
      <c r="T42" s="35">
        <f>U42+Y42+Tabelle21268[[#This Row],[w]]/2+Tabelle21268[[#This Row],[poweradd]]</f>
        <v>98.70836700000001</v>
      </c>
      <c r="U42" s="52">
        <f t="shared" si="12"/>
        <v>94.978149000000016</v>
      </c>
      <c r="V42" s="35">
        <f t="shared" si="6"/>
        <v>2</v>
      </c>
      <c r="W42" s="52">
        <f t="shared" si="7"/>
        <v>273.02185100000008</v>
      </c>
      <c r="X42" s="52">
        <f t="shared" si="14"/>
        <v>270.2916330000001</v>
      </c>
      <c r="Y42" s="52">
        <f t="shared" si="9"/>
        <v>2.7302179999999998</v>
      </c>
      <c r="Z42" s="45"/>
      <c r="AA42" s="45"/>
    </row>
    <row r="43" spans="1:28" x14ac:dyDescent="0.25">
      <c r="A43" s="55">
        <v>40</v>
      </c>
      <c r="B43" s="37">
        <f>C43+F43+2/2+Tabelle2126[[#This Row],[poweradd]]</f>
        <v>72.411282999999983</v>
      </c>
      <c r="C43" s="52">
        <f t="shared" si="10"/>
        <v>68.708366999999981</v>
      </c>
      <c r="D43" s="52">
        <f t="shared" si="15"/>
        <v>270.2916330000001</v>
      </c>
      <c r="E43" s="52">
        <f t="shared" si="1"/>
        <v>267.58871700000009</v>
      </c>
      <c r="F43" s="52">
        <f t="shared" si="16"/>
        <v>2.7029160000000001</v>
      </c>
      <c r="G43" s="45"/>
      <c r="H43" s="45"/>
      <c r="K43" s="37">
        <f>L43+O43+2/2+Tabelle212619[[#This Row],[poweradd]]</f>
        <v>72.411282999999983</v>
      </c>
      <c r="L43" s="52">
        <f t="shared" si="11"/>
        <v>68.708366999999981</v>
      </c>
      <c r="M43" s="52">
        <f t="shared" si="17"/>
        <v>270.2916330000001</v>
      </c>
      <c r="N43" s="52">
        <f t="shared" si="13"/>
        <v>267.58871700000009</v>
      </c>
      <c r="O43" s="52">
        <f t="shared" si="5"/>
        <v>2.7029160000000001</v>
      </c>
      <c r="P43" s="45"/>
      <c r="Q43" s="45"/>
      <c r="T43" s="37">
        <f>U43+Y43+Tabelle21268[[#This Row],[w]]/2+Tabelle21268[[#This Row],[poweradd]]</f>
        <v>102.41128300000001</v>
      </c>
      <c r="U43" s="52">
        <f t="shared" si="12"/>
        <v>98.70836700000001</v>
      </c>
      <c r="V43" s="35">
        <f t="shared" si="6"/>
        <v>2</v>
      </c>
      <c r="W43" s="52">
        <f t="shared" si="7"/>
        <v>270.2916330000001</v>
      </c>
      <c r="X43" s="52">
        <f t="shared" si="14"/>
        <v>267.58871700000009</v>
      </c>
      <c r="Y43" s="52">
        <f t="shared" si="9"/>
        <v>2.7029160000000001</v>
      </c>
      <c r="Z43" s="45"/>
      <c r="AA43" s="45"/>
    </row>
    <row r="44" spans="1:28" x14ac:dyDescent="0.25">
      <c r="A44" s="55">
        <v>41</v>
      </c>
      <c r="B44" s="35">
        <f>C44+F44+2/2+Tabelle2126[[#This Row],[poweradd]]</f>
        <v>1.0871699999999862</v>
      </c>
      <c r="C44" s="52">
        <f t="shared" si="10"/>
        <v>72.411282999999983</v>
      </c>
      <c r="D44" s="52">
        <f t="shared" si="15"/>
        <v>267.58871700000009</v>
      </c>
      <c r="E44" s="52">
        <f t="shared" si="1"/>
        <v>264.9128300000001</v>
      </c>
      <c r="F44" s="52">
        <f t="shared" si="16"/>
        <v>2.6758869999999999</v>
      </c>
      <c r="G44" s="45">
        <v>-75</v>
      </c>
      <c r="H44" s="45"/>
      <c r="I44" s="38" t="s">
        <v>30</v>
      </c>
      <c r="K44" s="35">
        <f>L44+O44+2/2+Tabelle212619[[#This Row],[poweradd]]</f>
        <v>1.0871699999999862</v>
      </c>
      <c r="L44" s="52">
        <f t="shared" si="11"/>
        <v>72.411282999999983</v>
      </c>
      <c r="M44" s="52">
        <f t="shared" si="17"/>
        <v>267.58871700000009</v>
      </c>
      <c r="N44" s="52">
        <f t="shared" si="13"/>
        <v>264.9128300000001</v>
      </c>
      <c r="O44" s="52">
        <f t="shared" si="5"/>
        <v>2.6758869999999999</v>
      </c>
      <c r="P44" s="43">
        <v>-75</v>
      </c>
      <c r="Q44" s="43"/>
      <c r="R44" s="38" t="s">
        <v>30</v>
      </c>
      <c r="T44" s="35">
        <f>U44+Y44+Tabelle21268[[#This Row],[w]]/2+Tabelle21268[[#This Row],[poweradd]]</f>
        <v>106.08717000000001</v>
      </c>
      <c r="U44" s="52">
        <f t="shared" si="12"/>
        <v>102.41128300000001</v>
      </c>
      <c r="V44" s="35">
        <f t="shared" si="6"/>
        <v>2</v>
      </c>
      <c r="W44" s="52">
        <f t="shared" si="7"/>
        <v>267.58871700000009</v>
      </c>
      <c r="X44" s="52">
        <f t="shared" si="14"/>
        <v>264.9128300000001</v>
      </c>
      <c r="Y44" s="52">
        <f t="shared" si="9"/>
        <v>2.6758869999999999</v>
      </c>
      <c r="Z44" s="45"/>
      <c r="AA44" s="45"/>
    </row>
    <row r="45" spans="1:28" x14ac:dyDescent="0.25">
      <c r="A45" s="55">
        <v>42</v>
      </c>
      <c r="B45" s="35">
        <f>C45+F45+2/2+Tabelle2126[[#This Row],[poweradd]]</f>
        <v>4.7362979999999864</v>
      </c>
      <c r="C45" s="52">
        <f t="shared" si="10"/>
        <v>1.0871699999999862</v>
      </c>
      <c r="D45" s="52">
        <f t="shared" si="15"/>
        <v>264.9128300000001</v>
      </c>
      <c r="E45" s="52">
        <f t="shared" si="1"/>
        <v>262.26370200000008</v>
      </c>
      <c r="F45" s="52">
        <f t="shared" si="16"/>
        <v>2.6491280000000001</v>
      </c>
      <c r="G45" s="45"/>
      <c r="H45" s="45"/>
      <c r="K45" s="35">
        <f>L45+O45+2/2+Tabelle212619[[#This Row],[poweradd]]</f>
        <v>4.7362979999999864</v>
      </c>
      <c r="L45" s="52">
        <f t="shared" si="11"/>
        <v>1.0871699999999862</v>
      </c>
      <c r="M45" s="52">
        <f t="shared" si="17"/>
        <v>264.9128300000001</v>
      </c>
      <c r="N45" s="52">
        <f t="shared" si="13"/>
        <v>262.26370200000008</v>
      </c>
      <c r="O45" s="52">
        <f t="shared" si="5"/>
        <v>2.6491280000000001</v>
      </c>
      <c r="P45" s="45"/>
      <c r="Q45" s="45"/>
      <c r="T45" s="35">
        <f>U45+Y45+Tabelle21268[[#This Row],[w]]/2+Tabelle21268[[#This Row],[poweradd]]</f>
        <v>109.73629800000002</v>
      </c>
      <c r="U45" s="52">
        <f t="shared" si="12"/>
        <v>106.08717000000001</v>
      </c>
      <c r="V45" s="35">
        <f t="shared" si="6"/>
        <v>2</v>
      </c>
      <c r="W45" s="52">
        <f t="shared" si="7"/>
        <v>264.9128300000001</v>
      </c>
      <c r="X45" s="52">
        <f t="shared" si="14"/>
        <v>262.26370200000008</v>
      </c>
      <c r="Y45" s="52">
        <f t="shared" si="9"/>
        <v>2.6491280000000001</v>
      </c>
      <c r="Z45" s="45"/>
      <c r="AA45" s="45"/>
    </row>
    <row r="46" spans="1:28" x14ac:dyDescent="0.25">
      <c r="A46" s="55">
        <v>43</v>
      </c>
      <c r="B46" s="35">
        <f>C46+F46+2/2+Tabelle2126[[#This Row],[poweradd]]</f>
        <v>8.3589349999999865</v>
      </c>
      <c r="C46" s="52">
        <f t="shared" si="10"/>
        <v>4.7362979999999864</v>
      </c>
      <c r="D46" s="52">
        <f t="shared" si="15"/>
        <v>262.26370200000008</v>
      </c>
      <c r="E46" s="52">
        <f t="shared" si="1"/>
        <v>259.64106500000008</v>
      </c>
      <c r="F46" s="52">
        <f t="shared" si="16"/>
        <v>2.6226370000000001</v>
      </c>
      <c r="G46" s="45"/>
      <c r="H46" s="45"/>
      <c r="K46" s="35">
        <f>L46+O46+2/2+Tabelle212619[[#This Row],[poweradd]]</f>
        <v>8.3589349999999865</v>
      </c>
      <c r="L46" s="52">
        <f t="shared" si="11"/>
        <v>4.7362979999999864</v>
      </c>
      <c r="M46" s="52">
        <f t="shared" si="17"/>
        <v>262.26370200000008</v>
      </c>
      <c r="N46" s="52">
        <f t="shared" si="13"/>
        <v>259.64106500000008</v>
      </c>
      <c r="O46" s="52">
        <f t="shared" si="5"/>
        <v>2.6226370000000001</v>
      </c>
      <c r="P46" s="45"/>
      <c r="Q46" s="45"/>
      <c r="T46" s="35">
        <f>U46+Y46+Tabelle21268[[#This Row],[w]]/2+Tabelle21268[[#This Row],[poweradd]]</f>
        <v>113.35893500000002</v>
      </c>
      <c r="U46" s="52">
        <f t="shared" si="12"/>
        <v>109.73629800000002</v>
      </c>
      <c r="V46" s="35">
        <f t="shared" si="6"/>
        <v>2</v>
      </c>
      <c r="W46" s="52">
        <f t="shared" si="7"/>
        <v>262.26370200000008</v>
      </c>
      <c r="X46" s="52">
        <f t="shared" si="14"/>
        <v>259.64106500000008</v>
      </c>
      <c r="Y46" s="52">
        <f t="shared" si="9"/>
        <v>2.6226370000000001</v>
      </c>
      <c r="Z46" s="45"/>
      <c r="AA46" s="45"/>
    </row>
    <row r="47" spans="1:28" x14ac:dyDescent="0.25">
      <c r="A47" s="55">
        <v>44</v>
      </c>
      <c r="B47" s="37">
        <f>C47+F47+2/2+Tabelle2126[[#This Row],[poweradd]]</f>
        <v>11.955344999999987</v>
      </c>
      <c r="C47" s="52">
        <f t="shared" si="10"/>
        <v>8.3589349999999865</v>
      </c>
      <c r="D47" s="52">
        <f t="shared" si="15"/>
        <v>259.64106500000008</v>
      </c>
      <c r="E47" s="52">
        <f t="shared" si="1"/>
        <v>257.04465500000009</v>
      </c>
      <c r="F47" s="52">
        <f t="shared" si="16"/>
        <v>2.5964100000000001</v>
      </c>
      <c r="G47" s="45"/>
      <c r="H47" s="45"/>
      <c r="K47" s="37">
        <f>L47+O47+2/2+Tabelle212619[[#This Row],[poweradd]]</f>
        <v>11.955344999999987</v>
      </c>
      <c r="L47" s="52">
        <f t="shared" si="11"/>
        <v>8.3589349999999865</v>
      </c>
      <c r="M47" s="52">
        <f t="shared" si="17"/>
        <v>259.64106500000008</v>
      </c>
      <c r="N47" s="52">
        <f t="shared" si="13"/>
        <v>257.04465500000009</v>
      </c>
      <c r="O47" s="52">
        <f t="shared" si="5"/>
        <v>2.5964100000000001</v>
      </c>
      <c r="P47" s="45"/>
      <c r="Q47" s="45"/>
      <c r="T47" s="37">
        <f>U47+Y47+Tabelle21268[[#This Row],[w]]/2+Tabelle21268[[#This Row],[poweradd]]</f>
        <v>116.95534500000002</v>
      </c>
      <c r="U47" s="52">
        <f t="shared" si="12"/>
        <v>113.35893500000002</v>
      </c>
      <c r="V47" s="35">
        <f t="shared" si="6"/>
        <v>2</v>
      </c>
      <c r="W47" s="52">
        <f t="shared" si="7"/>
        <v>259.64106500000008</v>
      </c>
      <c r="X47" s="52">
        <f t="shared" si="14"/>
        <v>257.04465500000009</v>
      </c>
      <c r="Y47" s="52">
        <f t="shared" si="9"/>
        <v>2.5964100000000001</v>
      </c>
      <c r="Z47" s="45"/>
      <c r="AA47" s="45"/>
    </row>
    <row r="48" spans="1:28" x14ac:dyDescent="0.25">
      <c r="A48" s="55">
        <v>45</v>
      </c>
      <c r="B48" s="35">
        <f>C48+F48+2/2+Tabelle2126[[#This Row],[poweradd]]</f>
        <v>15.525790999999987</v>
      </c>
      <c r="C48" s="52">
        <f t="shared" si="10"/>
        <v>11.955344999999987</v>
      </c>
      <c r="D48" s="52">
        <f t="shared" si="15"/>
        <v>257.04465500000009</v>
      </c>
      <c r="E48" s="52">
        <f t="shared" si="1"/>
        <v>254.47420900000009</v>
      </c>
      <c r="F48" s="52">
        <f t="shared" si="16"/>
        <v>2.570446</v>
      </c>
      <c r="G48" s="45"/>
      <c r="H48" s="45"/>
      <c r="K48" s="35">
        <f>L48+O48+2/2+Tabelle212619[[#This Row],[poweradd]]</f>
        <v>15.525790999999987</v>
      </c>
      <c r="L48" s="52">
        <f t="shared" si="11"/>
        <v>11.955344999999987</v>
      </c>
      <c r="M48" s="52">
        <f t="shared" si="17"/>
        <v>257.04465500000009</v>
      </c>
      <c r="N48" s="52">
        <f t="shared" si="13"/>
        <v>254.47420900000009</v>
      </c>
      <c r="O48" s="52">
        <f t="shared" si="5"/>
        <v>2.570446</v>
      </c>
      <c r="P48" s="45"/>
      <c r="Q48" s="45"/>
      <c r="T48" s="35">
        <f>U48+Y48+Tabelle21268[[#This Row],[w]]/2+Tabelle21268[[#This Row],[poweradd]]</f>
        <v>120.52579100000003</v>
      </c>
      <c r="U48" s="52">
        <f t="shared" si="12"/>
        <v>116.95534500000002</v>
      </c>
      <c r="V48" s="35">
        <f t="shared" si="6"/>
        <v>2</v>
      </c>
      <c r="W48" s="52">
        <f t="shared" si="7"/>
        <v>257.04465500000009</v>
      </c>
      <c r="X48" s="52">
        <f t="shared" si="14"/>
        <v>254.47420900000009</v>
      </c>
      <c r="Y48" s="52">
        <f t="shared" si="9"/>
        <v>2.570446</v>
      </c>
      <c r="Z48" s="45"/>
      <c r="AA48" s="45"/>
    </row>
    <row r="49" spans="1:32" x14ac:dyDescent="0.25">
      <c r="A49" s="55">
        <v>46</v>
      </c>
      <c r="B49" s="35">
        <f>C49+F49+2/2+Tabelle2126[[#This Row],[poweradd]]</f>
        <v>19.070532999999987</v>
      </c>
      <c r="C49" s="52">
        <f t="shared" si="10"/>
        <v>15.525790999999987</v>
      </c>
      <c r="D49" s="52">
        <f t="shared" si="15"/>
        <v>254.47420900000009</v>
      </c>
      <c r="E49" s="52">
        <f t="shared" si="1"/>
        <v>251.92946700000007</v>
      </c>
      <c r="F49" s="52">
        <f t="shared" si="16"/>
        <v>2.5447419999999998</v>
      </c>
      <c r="G49" s="45"/>
      <c r="H49" s="45"/>
      <c r="K49" s="35">
        <f>L49+O49+2/2+Tabelle212619[[#This Row],[poweradd]]</f>
        <v>19.070532999999987</v>
      </c>
      <c r="L49" s="52">
        <f t="shared" si="11"/>
        <v>15.525790999999987</v>
      </c>
      <c r="M49" s="52">
        <f t="shared" si="17"/>
        <v>254.47420900000009</v>
      </c>
      <c r="N49" s="52">
        <f t="shared" si="13"/>
        <v>251.92946700000007</v>
      </c>
      <c r="O49" s="52">
        <f t="shared" si="5"/>
        <v>2.5447419999999998</v>
      </c>
      <c r="P49" s="45"/>
      <c r="Q49" s="45"/>
      <c r="T49" s="35">
        <f>U49+Y49+Tabelle21268[[#This Row],[w]]/2+Tabelle21268[[#This Row],[poweradd]]</f>
        <v>124.07053300000003</v>
      </c>
      <c r="U49" s="52">
        <f t="shared" si="12"/>
        <v>120.52579100000003</v>
      </c>
      <c r="V49" s="35">
        <f t="shared" si="6"/>
        <v>2</v>
      </c>
      <c r="W49" s="52">
        <f t="shared" si="7"/>
        <v>254.47420900000009</v>
      </c>
      <c r="X49" s="52">
        <f t="shared" si="14"/>
        <v>251.92946700000007</v>
      </c>
      <c r="Y49" s="52">
        <f t="shared" si="9"/>
        <v>2.5447419999999998</v>
      </c>
      <c r="Z49" s="45"/>
      <c r="AA49" s="45"/>
    </row>
    <row r="50" spans="1:32" x14ac:dyDescent="0.25">
      <c r="A50" s="55">
        <v>47</v>
      </c>
      <c r="B50" s="35">
        <f>C50+F50+2/2+Tabelle2126[[#This Row],[poweradd]]</f>
        <v>22.589826999999985</v>
      </c>
      <c r="C50" s="52">
        <f t="shared" si="10"/>
        <v>19.070532999999987</v>
      </c>
      <c r="D50" s="52">
        <f t="shared" si="15"/>
        <v>251.92946700000007</v>
      </c>
      <c r="E50" s="52">
        <f t="shared" si="1"/>
        <v>249.41017300000007</v>
      </c>
      <c r="F50" s="52">
        <f t="shared" si="16"/>
        <v>2.5192939999999999</v>
      </c>
      <c r="G50" s="45"/>
      <c r="H50" s="45"/>
      <c r="K50" s="35">
        <f>L50+O50+2/2+Tabelle212619[[#This Row],[poweradd]]</f>
        <v>22.589826999999985</v>
      </c>
      <c r="L50" s="52">
        <f t="shared" si="11"/>
        <v>19.070532999999987</v>
      </c>
      <c r="M50" s="52">
        <f t="shared" si="17"/>
        <v>251.92946700000007</v>
      </c>
      <c r="N50" s="52">
        <f t="shared" si="13"/>
        <v>249.41017300000007</v>
      </c>
      <c r="O50" s="52">
        <f t="shared" si="5"/>
        <v>2.5192939999999999</v>
      </c>
      <c r="P50" s="45"/>
      <c r="Q50" s="45"/>
      <c r="T50" s="35">
        <f>U50+Y50+Tabelle21268[[#This Row],[w]]/2+Tabelle21268[[#This Row],[poweradd]]</f>
        <v>127.58982700000003</v>
      </c>
      <c r="U50" s="52">
        <f t="shared" si="12"/>
        <v>124.07053300000003</v>
      </c>
      <c r="V50" s="35">
        <f t="shared" si="6"/>
        <v>2</v>
      </c>
      <c r="W50" s="52">
        <f t="shared" si="7"/>
        <v>251.92946700000007</v>
      </c>
      <c r="X50" s="52">
        <f t="shared" si="14"/>
        <v>249.41017300000007</v>
      </c>
      <c r="Y50" s="52">
        <f t="shared" si="9"/>
        <v>2.5192939999999999</v>
      </c>
      <c r="Z50" s="45"/>
      <c r="AA50" s="45"/>
    </row>
    <row r="51" spans="1:32" x14ac:dyDescent="0.25">
      <c r="A51" s="55">
        <v>48</v>
      </c>
      <c r="B51" s="35">
        <f>C51+F51+2/2+Tabelle2126[[#This Row],[poweradd]]</f>
        <v>26.083927999999986</v>
      </c>
      <c r="C51" s="52">
        <f t="shared" si="10"/>
        <v>22.589826999999985</v>
      </c>
      <c r="D51" s="52">
        <f t="shared" si="15"/>
        <v>249.41017300000007</v>
      </c>
      <c r="E51" s="52">
        <f t="shared" si="1"/>
        <v>246.91607200000007</v>
      </c>
      <c r="F51" s="52">
        <f t="shared" si="16"/>
        <v>2.4941010000000001</v>
      </c>
      <c r="G51" s="45"/>
      <c r="H51" s="45"/>
      <c r="K51" s="35">
        <f>L51+O51+2/2+Tabelle212619[[#This Row],[poweradd]]</f>
        <v>26.083927999999986</v>
      </c>
      <c r="L51" s="52">
        <f t="shared" si="11"/>
        <v>22.589826999999985</v>
      </c>
      <c r="M51" s="52">
        <f t="shared" si="17"/>
        <v>249.41017300000007</v>
      </c>
      <c r="N51" s="52">
        <f t="shared" si="13"/>
        <v>246.91607200000007</v>
      </c>
      <c r="O51" s="52">
        <f t="shared" si="5"/>
        <v>2.4941010000000001</v>
      </c>
      <c r="P51" s="45"/>
      <c r="Q51" s="45"/>
      <c r="T51" s="35">
        <f>U51+Y51+Tabelle21268[[#This Row],[w]]/2+Tabelle21268[[#This Row],[poweradd]]</f>
        <v>164.83392800000001</v>
      </c>
      <c r="U51" s="52">
        <f t="shared" si="12"/>
        <v>127.58982700000003</v>
      </c>
      <c r="V51" s="35">
        <f t="shared" si="6"/>
        <v>2</v>
      </c>
      <c r="W51" s="52">
        <f t="shared" si="7"/>
        <v>249.41017300000007</v>
      </c>
      <c r="X51" s="52">
        <f t="shared" si="14"/>
        <v>246.91607200000007</v>
      </c>
      <c r="Y51" s="52">
        <f t="shared" si="9"/>
        <v>2.4941010000000001</v>
      </c>
      <c r="Z51" s="45">
        <f>75*0.45</f>
        <v>33.75</v>
      </c>
      <c r="AA51" s="45">
        <f>75*0.45</f>
        <v>33.75</v>
      </c>
      <c r="AB51" t="s">
        <v>156</v>
      </c>
    </row>
    <row r="52" spans="1:32" x14ac:dyDescent="0.25">
      <c r="A52" s="55">
        <v>49</v>
      </c>
      <c r="B52" s="35">
        <f>C52+F52+2/2+Tabelle2126[[#This Row],[poweradd]]</f>
        <v>29.553087999999985</v>
      </c>
      <c r="C52" s="52">
        <f t="shared" si="10"/>
        <v>26.083927999999986</v>
      </c>
      <c r="D52" s="52">
        <f t="shared" si="15"/>
        <v>246.91607200000007</v>
      </c>
      <c r="E52" s="52">
        <f t="shared" si="1"/>
        <v>244.44691200000008</v>
      </c>
      <c r="F52" s="52">
        <f t="shared" si="16"/>
        <v>2.46916</v>
      </c>
      <c r="G52" s="45"/>
      <c r="H52" s="45"/>
      <c r="K52" s="35">
        <f>L52+O52+2/2+Tabelle212619[[#This Row],[poweradd]]</f>
        <v>29.553087999999985</v>
      </c>
      <c r="L52" s="52">
        <f t="shared" si="11"/>
        <v>26.083927999999986</v>
      </c>
      <c r="M52" s="52">
        <f t="shared" si="17"/>
        <v>246.91607200000007</v>
      </c>
      <c r="N52" s="52">
        <f t="shared" si="13"/>
        <v>244.44691200000008</v>
      </c>
      <c r="O52" s="52">
        <f t="shared" si="5"/>
        <v>2.46916</v>
      </c>
      <c r="P52" s="45"/>
      <c r="Q52" s="45"/>
      <c r="T52" s="35">
        <f>U52+Y52+Tabelle21268[[#This Row],[w]]/2+Tabelle21268[[#This Row],[poweradd]]</f>
        <v>18.640588000000008</v>
      </c>
      <c r="U52" s="52">
        <f t="shared" si="12"/>
        <v>164.83392800000001</v>
      </c>
      <c r="V52" s="35">
        <f t="shared" si="6"/>
        <v>2</v>
      </c>
      <c r="W52" s="52">
        <f t="shared" si="7"/>
        <v>280.6660720000001</v>
      </c>
      <c r="X52" s="52">
        <f t="shared" si="14"/>
        <v>277.85941200000008</v>
      </c>
      <c r="Y52" s="52">
        <f t="shared" si="9"/>
        <v>2.8066599999999999</v>
      </c>
      <c r="Z52" s="45">
        <v>-150</v>
      </c>
      <c r="AA52" s="45"/>
      <c r="AB52" t="s">
        <v>165</v>
      </c>
    </row>
    <row r="53" spans="1:32" x14ac:dyDescent="0.25">
      <c r="A53" s="55">
        <v>50</v>
      </c>
      <c r="B53" s="35">
        <f>C53+F53+2/2+Tabelle2126[[#This Row],[poweradd]]</f>
        <v>32.997556999999986</v>
      </c>
      <c r="C53" s="52">
        <f t="shared" si="10"/>
        <v>29.553087999999985</v>
      </c>
      <c r="D53" s="52">
        <f t="shared" si="15"/>
        <v>244.44691200000008</v>
      </c>
      <c r="E53" s="52">
        <f t="shared" si="1"/>
        <v>242.00244300000008</v>
      </c>
      <c r="F53" s="52">
        <f t="shared" si="16"/>
        <v>2.4444689999999998</v>
      </c>
      <c r="G53" s="45"/>
      <c r="H53" s="45"/>
      <c r="K53" s="35">
        <f>L53+O53+2/2+Tabelle212619[[#This Row],[poweradd]]</f>
        <v>32.997556999999986</v>
      </c>
      <c r="L53" s="52">
        <f t="shared" si="11"/>
        <v>29.553087999999985</v>
      </c>
      <c r="M53" s="52">
        <f t="shared" si="17"/>
        <v>244.44691200000008</v>
      </c>
      <c r="N53" s="52">
        <f t="shared" si="13"/>
        <v>242.00244300000008</v>
      </c>
      <c r="O53" s="52">
        <f t="shared" si="5"/>
        <v>2.4444689999999998</v>
      </c>
      <c r="P53" s="45"/>
      <c r="Q53" s="45"/>
      <c r="T53" s="35">
        <f>U53+Y53+Tabelle21268[[#This Row],[w]]/2+Tabelle21268[[#This Row],[poweradd]]</f>
        <v>22.419182000000006</v>
      </c>
      <c r="U53" s="52">
        <f t="shared" si="12"/>
        <v>18.640588000000008</v>
      </c>
      <c r="V53" s="35">
        <f t="shared" si="6"/>
        <v>2</v>
      </c>
      <c r="W53" s="52">
        <f t="shared" ref="W53:W59" si="18">X52+AA52</f>
        <v>277.85941200000008</v>
      </c>
      <c r="X53" s="52">
        <f t="shared" si="14"/>
        <v>275.08081800000008</v>
      </c>
      <c r="Y53" s="52">
        <f t="shared" si="9"/>
        <v>2.778594</v>
      </c>
      <c r="Z53" s="45"/>
      <c r="AA53" s="45">
        <f>60*0.9</f>
        <v>54</v>
      </c>
      <c r="AB53" t="s">
        <v>164</v>
      </c>
    </row>
    <row r="54" spans="1:32" x14ac:dyDescent="0.25">
      <c r="A54" s="55">
        <v>51</v>
      </c>
      <c r="B54" s="35">
        <f>C54+F54+2/2+Tabelle2126[[#This Row],[poweradd]]</f>
        <v>36.417580999999984</v>
      </c>
      <c r="C54" s="52">
        <f t="shared" si="10"/>
        <v>32.997556999999986</v>
      </c>
      <c r="D54" s="52">
        <f t="shared" si="15"/>
        <v>242.00244300000008</v>
      </c>
      <c r="E54" s="52">
        <f t="shared" si="1"/>
        <v>239.58241900000007</v>
      </c>
      <c r="F54" s="52">
        <f t="shared" si="16"/>
        <v>2.4200240000000002</v>
      </c>
      <c r="G54" s="45"/>
      <c r="H54" s="45"/>
      <c r="K54" s="35">
        <f>L54+O54+2/2+Tabelle212619[[#This Row],[poweradd]]</f>
        <v>36.417580999999984</v>
      </c>
      <c r="L54" s="52">
        <f t="shared" si="11"/>
        <v>32.997556999999986</v>
      </c>
      <c r="M54" s="52">
        <f t="shared" si="17"/>
        <v>242.00244300000008</v>
      </c>
      <c r="N54" s="52">
        <f t="shared" si="13"/>
        <v>239.58241900000007</v>
      </c>
      <c r="O54" s="52">
        <f t="shared" si="5"/>
        <v>2.4200240000000002</v>
      </c>
      <c r="P54" s="45"/>
      <c r="Q54" s="45"/>
      <c r="T54" s="35">
        <f>U54+Y54+Tabelle21268[[#This Row],[w]]/2+Tabelle21268[[#This Row],[poweradd]]</f>
        <v>60.459990000000005</v>
      </c>
      <c r="U54" s="52">
        <f t="shared" si="12"/>
        <v>22.419182000000006</v>
      </c>
      <c r="V54" s="35">
        <f t="shared" si="6"/>
        <v>2</v>
      </c>
      <c r="W54" s="52">
        <f t="shared" si="18"/>
        <v>329.08081800000008</v>
      </c>
      <c r="X54" s="52">
        <f t="shared" si="14"/>
        <v>325.79001000000005</v>
      </c>
      <c r="Y54" s="52">
        <f t="shared" si="9"/>
        <v>3.2908080000000002</v>
      </c>
      <c r="Z54" s="45">
        <f t="shared" ref="Z54:AA57" si="19">75*0.45</f>
        <v>33.75</v>
      </c>
      <c r="AA54" s="45">
        <f t="shared" si="19"/>
        <v>33.75</v>
      </c>
      <c r="AB54" t="s">
        <v>156</v>
      </c>
    </row>
    <row r="55" spans="1:32" x14ac:dyDescent="0.25">
      <c r="A55" s="55">
        <v>52</v>
      </c>
      <c r="B55" s="35">
        <f>C55+F55+2/2+Tabelle2126[[#This Row],[poweradd]]</f>
        <v>39.813404999999982</v>
      </c>
      <c r="C55" s="52">
        <f t="shared" si="10"/>
        <v>36.417580999999984</v>
      </c>
      <c r="D55" s="52">
        <f t="shared" si="15"/>
        <v>239.58241900000007</v>
      </c>
      <c r="E55" s="52">
        <f t="shared" si="1"/>
        <v>237.18659500000007</v>
      </c>
      <c r="F55" s="52">
        <f t="shared" si="16"/>
        <v>2.3958240000000002</v>
      </c>
      <c r="G55" s="45"/>
      <c r="H55" s="45"/>
      <c r="K55" s="35">
        <f>L55+O55+2/2+Tabelle212619[[#This Row],[poweradd]]</f>
        <v>39.813404999999982</v>
      </c>
      <c r="L55" s="52">
        <f t="shared" si="11"/>
        <v>36.417580999999984</v>
      </c>
      <c r="M55" s="52">
        <f t="shared" si="17"/>
        <v>239.58241900000007</v>
      </c>
      <c r="N55" s="52">
        <f t="shared" si="13"/>
        <v>237.18659500000007</v>
      </c>
      <c r="O55" s="52">
        <f t="shared" si="5"/>
        <v>2.3958240000000002</v>
      </c>
      <c r="P55" s="45"/>
      <c r="Q55" s="45"/>
      <c r="T55" s="35">
        <f>U55+Y55+Tabelle21268[[#This Row],[w]]/2+Tabelle21268[[#This Row],[poweradd]]</f>
        <v>98.805390000000003</v>
      </c>
      <c r="U55" s="52">
        <f t="shared" si="12"/>
        <v>60.459990000000005</v>
      </c>
      <c r="V55" s="35">
        <f t="shared" si="6"/>
        <v>2</v>
      </c>
      <c r="W55" s="52">
        <f t="shared" si="18"/>
        <v>359.54001000000005</v>
      </c>
      <c r="X55" s="52">
        <f t="shared" si="14"/>
        <v>355.94461000000007</v>
      </c>
      <c r="Y55" s="52">
        <f t="shared" si="9"/>
        <v>3.5954000000000002</v>
      </c>
      <c r="Z55" s="45">
        <f t="shared" si="19"/>
        <v>33.75</v>
      </c>
      <c r="AA55" s="45">
        <f t="shared" si="19"/>
        <v>33.75</v>
      </c>
      <c r="AB55" t="s">
        <v>156</v>
      </c>
    </row>
    <row r="56" spans="1:32" x14ac:dyDescent="0.25">
      <c r="A56" s="55">
        <v>53</v>
      </c>
      <c r="B56" s="37">
        <f>C56+F56+2/2+Tabelle2126[[#This Row],[poweradd]]</f>
        <v>43.185269999999981</v>
      </c>
      <c r="C56" s="52">
        <f t="shared" si="10"/>
        <v>39.813404999999982</v>
      </c>
      <c r="D56" s="52">
        <f t="shared" si="15"/>
        <v>237.18659500000007</v>
      </c>
      <c r="E56" s="52">
        <f t="shared" si="1"/>
        <v>234.81473000000005</v>
      </c>
      <c r="F56" s="52">
        <f t="shared" si="16"/>
        <v>2.3718650000000001</v>
      </c>
      <c r="G56" s="45"/>
      <c r="H56" s="45"/>
      <c r="K56" s="37">
        <f>L56+O56+2/2+Tabelle212619[[#This Row],[poweradd]]</f>
        <v>43.185269999999981</v>
      </c>
      <c r="L56" s="52">
        <f t="shared" si="11"/>
        <v>39.813404999999982</v>
      </c>
      <c r="M56" s="52">
        <f t="shared" si="17"/>
        <v>237.18659500000007</v>
      </c>
      <c r="N56" s="52">
        <f t="shared" si="13"/>
        <v>234.81473000000005</v>
      </c>
      <c r="O56" s="52">
        <f t="shared" si="5"/>
        <v>2.3718650000000001</v>
      </c>
      <c r="P56" s="45"/>
      <c r="Q56" s="45"/>
      <c r="T56" s="37">
        <f>U56+Y56+Tabelle21268[[#This Row],[w]]/2+Tabelle21268[[#This Row],[poweradd]]</f>
        <v>137.452336</v>
      </c>
      <c r="U56" s="52">
        <f t="shared" si="12"/>
        <v>98.805390000000003</v>
      </c>
      <c r="V56" s="35">
        <f t="shared" si="6"/>
        <v>2</v>
      </c>
      <c r="W56" s="52">
        <f t="shared" si="18"/>
        <v>389.69461000000007</v>
      </c>
      <c r="X56" s="52">
        <f t="shared" si="14"/>
        <v>385.79766400000005</v>
      </c>
      <c r="Y56" s="52">
        <f t="shared" si="9"/>
        <v>3.8969459999999998</v>
      </c>
      <c r="Z56" s="45">
        <f t="shared" si="19"/>
        <v>33.75</v>
      </c>
      <c r="AA56" s="45">
        <f t="shared" si="19"/>
        <v>33.75</v>
      </c>
      <c r="AB56" t="s">
        <v>156</v>
      </c>
    </row>
    <row r="57" spans="1:32" x14ac:dyDescent="0.25">
      <c r="A57" s="55">
        <v>54</v>
      </c>
      <c r="B57" s="35">
        <f>C57+F57+2/2+Tabelle2126[[#This Row],[poweradd]]</f>
        <v>46.533416999999979</v>
      </c>
      <c r="C57" s="52">
        <f t="shared" si="10"/>
        <v>43.185269999999981</v>
      </c>
      <c r="D57" s="52">
        <f t="shared" si="15"/>
        <v>234.81473000000005</v>
      </c>
      <c r="E57" s="52">
        <f t="shared" si="1"/>
        <v>232.46658300000004</v>
      </c>
      <c r="F57" s="52">
        <f t="shared" si="16"/>
        <v>2.348147</v>
      </c>
      <c r="G57" s="45"/>
      <c r="H57" s="45"/>
      <c r="K57" s="35">
        <f>L57+O57+2/2+Tabelle212619[[#This Row],[poweradd]]</f>
        <v>46.533416999999979</v>
      </c>
      <c r="L57" s="52">
        <f t="shared" si="11"/>
        <v>43.185269999999981</v>
      </c>
      <c r="M57" s="52">
        <f t="shared" si="17"/>
        <v>234.81473000000005</v>
      </c>
      <c r="N57" s="52">
        <f t="shared" si="13"/>
        <v>232.46658300000004</v>
      </c>
      <c r="O57" s="52">
        <f t="shared" si="5"/>
        <v>2.348147</v>
      </c>
      <c r="P57" s="45"/>
      <c r="Q57" s="45"/>
      <c r="T57" s="35">
        <f>U57+Y57+Tabelle21268[[#This Row],[w]]/2+Tabelle21268[[#This Row],[poweradd]]</f>
        <v>176.39781200000002</v>
      </c>
      <c r="U57" s="52">
        <f t="shared" si="12"/>
        <v>137.452336</v>
      </c>
      <c r="V57" s="35">
        <f t="shared" si="6"/>
        <v>2</v>
      </c>
      <c r="W57" s="52">
        <f t="shared" si="18"/>
        <v>419.54766400000005</v>
      </c>
      <c r="X57" s="52">
        <f t="shared" si="14"/>
        <v>415.35218800000007</v>
      </c>
      <c r="Y57" s="52">
        <f t="shared" si="9"/>
        <v>4.1954760000000002</v>
      </c>
      <c r="Z57" s="45">
        <f t="shared" si="19"/>
        <v>33.75</v>
      </c>
      <c r="AA57" s="45">
        <f t="shared" si="19"/>
        <v>33.75</v>
      </c>
      <c r="AB57" t="s">
        <v>156</v>
      </c>
    </row>
    <row r="58" spans="1:32" x14ac:dyDescent="0.25">
      <c r="A58" s="55">
        <v>55</v>
      </c>
      <c r="B58" s="35">
        <f>C58+F58+2/2+Tabelle2126[[#This Row],[poweradd]]</f>
        <v>49.858081999999982</v>
      </c>
      <c r="C58" s="52">
        <f t="shared" si="10"/>
        <v>46.533416999999979</v>
      </c>
      <c r="D58" s="52">
        <f t="shared" si="15"/>
        <v>232.46658300000004</v>
      </c>
      <c r="E58" s="52">
        <f t="shared" si="1"/>
        <v>230.14191800000003</v>
      </c>
      <c r="F58" s="52">
        <f t="shared" si="16"/>
        <v>2.324665</v>
      </c>
      <c r="G58" s="45"/>
      <c r="H58" s="45"/>
      <c r="K58" s="35">
        <f>L58+O58+2/2+Tabelle212619[[#This Row],[poweradd]]</f>
        <v>49.858081999999982</v>
      </c>
      <c r="L58" s="52">
        <f t="shared" si="11"/>
        <v>46.533416999999979</v>
      </c>
      <c r="M58" s="52">
        <f t="shared" si="17"/>
        <v>232.46658300000004</v>
      </c>
      <c r="N58" s="52">
        <f t="shared" si="13"/>
        <v>230.14191800000003</v>
      </c>
      <c r="O58" s="52">
        <f t="shared" si="5"/>
        <v>2.324665</v>
      </c>
      <c r="P58" s="45"/>
      <c r="Q58" s="45"/>
      <c r="T58" s="35">
        <f>U58+Y58+Tabelle21268[[#This Row],[w]]/2+Tabelle21268[[#This Row],[poweradd]]</f>
        <v>121.88883300000001</v>
      </c>
      <c r="U58" s="52">
        <f t="shared" si="12"/>
        <v>176.39781200000002</v>
      </c>
      <c r="V58" s="35">
        <f t="shared" si="6"/>
        <v>2</v>
      </c>
      <c r="W58" s="52">
        <f t="shared" si="18"/>
        <v>449.10218800000007</v>
      </c>
      <c r="X58" s="52">
        <f t="shared" si="14"/>
        <v>444.61116700000008</v>
      </c>
      <c r="Y58" s="52">
        <f t="shared" si="9"/>
        <v>4.4910209999999999</v>
      </c>
      <c r="Z58" s="45">
        <v>-60</v>
      </c>
      <c r="AA58" s="45"/>
      <c r="AB58" t="s">
        <v>159</v>
      </c>
    </row>
    <row r="59" spans="1:32" x14ac:dyDescent="0.25">
      <c r="A59" s="55">
        <v>56</v>
      </c>
      <c r="B59" s="35">
        <f>C59+F59+2/2+Tabelle2126[[#This Row],[poweradd]]</f>
        <v>53.159500999999985</v>
      </c>
      <c r="C59" s="52">
        <f t="shared" si="10"/>
        <v>49.858081999999982</v>
      </c>
      <c r="D59" s="52">
        <f t="shared" si="15"/>
        <v>230.14191800000003</v>
      </c>
      <c r="E59" s="52">
        <f t="shared" si="1"/>
        <v>227.84049900000002</v>
      </c>
      <c r="F59" s="52">
        <f t="shared" si="16"/>
        <v>2.3014190000000001</v>
      </c>
      <c r="G59" s="45"/>
      <c r="H59" s="45"/>
      <c r="K59" s="35">
        <f>L59+O59+2/2+Tabelle212619[[#This Row],[poweradd]]</f>
        <v>53.159500999999985</v>
      </c>
      <c r="L59" s="52">
        <f t="shared" si="11"/>
        <v>49.858081999999982</v>
      </c>
      <c r="M59" s="52">
        <f t="shared" si="17"/>
        <v>230.14191800000003</v>
      </c>
      <c r="N59" s="52">
        <f t="shared" si="13"/>
        <v>227.84049900000002</v>
      </c>
      <c r="O59" s="52">
        <f t="shared" si="5"/>
        <v>2.3014190000000001</v>
      </c>
      <c r="P59" s="43"/>
      <c r="Q59" s="43"/>
      <c r="R59" s="38"/>
      <c r="T59" s="35">
        <f>U59+Y59+Tabelle21268[[#This Row],[w]]/2+Tabelle21268[[#This Row],[poweradd]]</f>
        <v>67.334944000000007</v>
      </c>
      <c r="U59" s="52">
        <f t="shared" si="12"/>
        <v>121.88883300000001</v>
      </c>
      <c r="V59" s="35">
        <f t="shared" si="6"/>
        <v>2</v>
      </c>
      <c r="W59" s="52">
        <f t="shared" si="18"/>
        <v>444.61116700000008</v>
      </c>
      <c r="X59" s="52">
        <f t="shared" si="14"/>
        <v>440.16505600000011</v>
      </c>
      <c r="Y59" s="52">
        <f t="shared" si="9"/>
        <v>4.4461110000000001</v>
      </c>
      <c r="Z59" s="45">
        <v>-60</v>
      </c>
      <c r="AA59" s="45"/>
      <c r="AB59" s="94" t="s">
        <v>158</v>
      </c>
    </row>
    <row r="60" spans="1:32" x14ac:dyDescent="0.25">
      <c r="A60" s="55">
        <v>57</v>
      </c>
      <c r="B60" s="37">
        <f>C60+F60+2/2+Tabelle2126[[#This Row],[poweradd]]</f>
        <v>56.437904999999986</v>
      </c>
      <c r="C60" s="52">
        <f t="shared" si="10"/>
        <v>53.159500999999985</v>
      </c>
      <c r="D60" s="52">
        <f t="shared" si="15"/>
        <v>227.84049900000002</v>
      </c>
      <c r="E60" s="52">
        <f t="shared" si="1"/>
        <v>225.56209500000003</v>
      </c>
      <c r="F60" s="52">
        <f t="shared" si="16"/>
        <v>2.2784040000000001</v>
      </c>
      <c r="G60" s="45"/>
      <c r="H60" s="45"/>
      <c r="K60" s="37">
        <f>L60+O60+2/2+Tabelle212619[[#This Row],[poweradd]]</f>
        <v>56.437904999999986</v>
      </c>
      <c r="L60" s="52">
        <f t="shared" si="11"/>
        <v>53.159500999999985</v>
      </c>
      <c r="M60" s="52">
        <f t="shared" si="17"/>
        <v>227.84049900000002</v>
      </c>
      <c r="N60" s="52">
        <f t="shared" si="13"/>
        <v>225.56209500000003</v>
      </c>
      <c r="O60" s="52">
        <f t="shared" si="5"/>
        <v>2.2784040000000001</v>
      </c>
      <c r="P60" s="45"/>
      <c r="Q60" s="45"/>
      <c r="T60" s="37">
        <f>U60+Y60+Tabelle21268[[#This Row],[w]]/2+Tabelle21268[[#This Row],[poweradd]]</f>
        <v>72.736594000000011</v>
      </c>
      <c r="U60" s="52">
        <f t="shared" si="12"/>
        <v>67.334944000000007</v>
      </c>
      <c r="V60" s="35">
        <f t="shared" si="6"/>
        <v>2</v>
      </c>
      <c r="W60" s="52">
        <f t="shared" si="7"/>
        <v>440.16505600000011</v>
      </c>
      <c r="X60" s="52">
        <f t="shared" si="14"/>
        <v>435.76340600000009</v>
      </c>
      <c r="Y60" s="52">
        <f t="shared" si="9"/>
        <v>4.4016500000000001</v>
      </c>
      <c r="Z60" s="45"/>
      <c r="AA60" s="45"/>
    </row>
    <row r="61" spans="1:32" x14ac:dyDescent="0.25">
      <c r="A61" s="55">
        <v>58</v>
      </c>
      <c r="B61" s="35">
        <f>C61+F61+2/2+Tabelle2126[[#This Row],[poweradd]]</f>
        <v>59.693524999999987</v>
      </c>
      <c r="C61" s="52">
        <f t="shared" si="10"/>
        <v>56.437904999999986</v>
      </c>
      <c r="D61" s="52">
        <f t="shared" si="15"/>
        <v>225.56209500000003</v>
      </c>
      <c r="E61" s="52">
        <f t="shared" si="1"/>
        <v>223.30647500000003</v>
      </c>
      <c r="F61" s="52">
        <f t="shared" si="16"/>
        <v>2.25562</v>
      </c>
      <c r="G61" s="45"/>
      <c r="H61" s="45"/>
      <c r="K61" s="35">
        <f>L61+O61+2/2+Tabelle212619[[#This Row],[poweradd]]</f>
        <v>59.693524999999987</v>
      </c>
      <c r="L61" s="52">
        <f t="shared" si="11"/>
        <v>56.437904999999986</v>
      </c>
      <c r="M61" s="52">
        <f t="shared" si="17"/>
        <v>225.56209500000003</v>
      </c>
      <c r="N61" s="52">
        <f t="shared" si="13"/>
        <v>223.30647500000003</v>
      </c>
      <c r="O61" s="52">
        <f t="shared" si="5"/>
        <v>2.25562</v>
      </c>
      <c r="P61" s="45"/>
      <c r="Q61" s="45"/>
      <c r="T61" s="35">
        <f>U61+Y61+Tabelle21268[[#This Row],[w]]/2+Tabelle21268[[#This Row],[poweradd]]</f>
        <v>78.094228000000015</v>
      </c>
      <c r="U61" s="52">
        <f t="shared" si="12"/>
        <v>72.736594000000011</v>
      </c>
      <c r="V61" s="35">
        <f t="shared" si="6"/>
        <v>2</v>
      </c>
      <c r="W61" s="52">
        <f t="shared" si="7"/>
        <v>435.76340600000009</v>
      </c>
      <c r="X61" s="52">
        <f t="shared" si="14"/>
        <v>431.40577200000007</v>
      </c>
      <c r="Y61" s="52">
        <f t="shared" si="9"/>
        <v>4.357634</v>
      </c>
      <c r="Z61" s="45"/>
      <c r="AA61" s="45"/>
      <c r="AD61" s="143"/>
      <c r="AE61" s="143"/>
      <c r="AF61" s="144"/>
    </row>
    <row r="62" spans="1:32" x14ac:dyDescent="0.25">
      <c r="A62" s="55">
        <v>59</v>
      </c>
      <c r="B62" s="35">
        <f>C62+F62+2/2+Tabelle2126[[#This Row],[poweradd]]</f>
        <v>62.926588999999986</v>
      </c>
      <c r="C62" s="52">
        <f t="shared" si="10"/>
        <v>59.693524999999987</v>
      </c>
      <c r="D62" s="52">
        <f t="shared" si="15"/>
        <v>223.30647500000003</v>
      </c>
      <c r="E62" s="52">
        <f t="shared" si="1"/>
        <v>221.07341100000002</v>
      </c>
      <c r="F62" s="52">
        <f t="shared" si="16"/>
        <v>2.2330640000000002</v>
      </c>
      <c r="G62" s="45"/>
      <c r="H62" s="45"/>
      <c r="K62" s="35">
        <f>L62+O62+2/2+Tabelle212619[[#This Row],[poweradd]]</f>
        <v>62.926588999999986</v>
      </c>
      <c r="L62" s="52">
        <f t="shared" si="11"/>
        <v>59.693524999999987</v>
      </c>
      <c r="M62" s="52">
        <f t="shared" si="17"/>
        <v>223.30647500000003</v>
      </c>
      <c r="N62" s="52">
        <f t="shared" si="13"/>
        <v>221.07341100000002</v>
      </c>
      <c r="O62" s="52">
        <f t="shared" si="5"/>
        <v>2.2330640000000002</v>
      </c>
      <c r="P62" s="45"/>
      <c r="Q62" s="45"/>
      <c r="T62" s="35">
        <f>U62+Y62+Tabelle21268[[#This Row],[w]]/2+Tabelle21268[[#This Row],[poweradd]]</f>
        <v>83.408285000000021</v>
      </c>
      <c r="U62" s="52">
        <f t="shared" si="12"/>
        <v>78.094228000000015</v>
      </c>
      <c r="V62" s="35">
        <f t="shared" si="6"/>
        <v>2</v>
      </c>
      <c r="W62" s="52">
        <f t="shared" si="7"/>
        <v>431.40577200000007</v>
      </c>
      <c r="X62" s="52">
        <f t="shared" si="14"/>
        <v>427.09171500000008</v>
      </c>
      <c r="Y62" s="52">
        <f t="shared" si="9"/>
        <v>4.314057</v>
      </c>
      <c r="Z62" s="45"/>
      <c r="AA62" s="45"/>
      <c r="AD62" s="143"/>
      <c r="AE62" s="143"/>
      <c r="AF62" s="144"/>
    </row>
    <row r="63" spans="1:32" x14ac:dyDescent="0.25">
      <c r="A63" s="55">
        <v>60</v>
      </c>
      <c r="B63" s="35">
        <f>C63+F63+2/2+Tabelle2126[[#This Row],[poweradd]]</f>
        <v>66.137322999999981</v>
      </c>
      <c r="C63" s="52">
        <f t="shared" si="10"/>
        <v>62.926588999999986</v>
      </c>
      <c r="D63" s="52">
        <f t="shared" si="15"/>
        <v>221.07341100000002</v>
      </c>
      <c r="E63" s="52">
        <f t="shared" si="1"/>
        <v>218.86267700000002</v>
      </c>
      <c r="F63" s="52">
        <f t="shared" si="16"/>
        <v>2.210734</v>
      </c>
      <c r="G63" s="45"/>
      <c r="H63" s="45"/>
      <c r="K63" s="35">
        <f>L63+O63+2/2+Tabelle212619[[#This Row],[poweradd]]</f>
        <v>66.137322999999981</v>
      </c>
      <c r="L63" s="52">
        <f t="shared" si="11"/>
        <v>62.926588999999986</v>
      </c>
      <c r="M63" s="52">
        <f t="shared" si="17"/>
        <v>221.07341100000002</v>
      </c>
      <c r="N63" s="52">
        <f t="shared" si="13"/>
        <v>218.86267700000002</v>
      </c>
      <c r="O63" s="52">
        <f t="shared" si="5"/>
        <v>2.210734</v>
      </c>
      <c r="P63" s="45"/>
      <c r="Q63" s="45"/>
      <c r="T63" s="35">
        <f>U63+Y63+Tabelle21268[[#This Row],[w]]/2+Tabelle21268[[#This Row],[poweradd]]</f>
        <v>88.679202000000018</v>
      </c>
      <c r="U63" s="52">
        <f t="shared" si="12"/>
        <v>83.408285000000021</v>
      </c>
      <c r="V63" s="35">
        <f t="shared" si="6"/>
        <v>2</v>
      </c>
      <c r="W63" s="52">
        <f t="shared" si="7"/>
        <v>427.09171500000008</v>
      </c>
      <c r="X63" s="52">
        <f t="shared" si="14"/>
        <v>422.82079800000008</v>
      </c>
      <c r="Y63" s="52">
        <f t="shared" si="9"/>
        <v>4.2709169999999999</v>
      </c>
      <c r="Z63" s="45"/>
      <c r="AA63" s="45"/>
      <c r="AD63" s="143"/>
      <c r="AE63" s="143"/>
      <c r="AF63" s="144"/>
    </row>
    <row r="64" spans="1:32" x14ac:dyDescent="0.25">
      <c r="A64" s="55">
        <v>61</v>
      </c>
      <c r="B64" s="35">
        <f>C64+F64+2/2+Tabelle2126[[#This Row],[poweradd]]</f>
        <v>69.32594899999998</v>
      </c>
      <c r="C64" s="52">
        <f t="shared" si="10"/>
        <v>66.137322999999981</v>
      </c>
      <c r="D64" s="52">
        <f t="shared" si="15"/>
        <v>218.86267700000002</v>
      </c>
      <c r="E64" s="52">
        <f t="shared" si="1"/>
        <v>216.67405100000002</v>
      </c>
      <c r="F64" s="52">
        <f t="shared" si="16"/>
        <v>2.1886260000000002</v>
      </c>
      <c r="G64" s="45"/>
      <c r="H64" s="45"/>
      <c r="K64" s="35">
        <f>L64+O64+2/2+Tabelle212619[[#This Row],[poweradd]]</f>
        <v>69.32594899999998</v>
      </c>
      <c r="L64" s="52">
        <f t="shared" si="11"/>
        <v>66.137322999999981</v>
      </c>
      <c r="M64" s="52">
        <f t="shared" si="17"/>
        <v>218.86267700000002</v>
      </c>
      <c r="N64" s="52">
        <f t="shared" si="13"/>
        <v>216.67405100000002</v>
      </c>
      <c r="O64" s="52">
        <f t="shared" si="5"/>
        <v>2.1886260000000002</v>
      </c>
      <c r="P64" s="45"/>
      <c r="Q64" s="45"/>
      <c r="T64" s="35">
        <f>U64+Y64+Tabelle21268[[#This Row],[w]]/2+Tabelle21268[[#This Row],[poweradd]]</f>
        <v>93.907409000000015</v>
      </c>
      <c r="U64" s="52">
        <f t="shared" si="12"/>
        <v>88.679202000000018</v>
      </c>
      <c r="V64" s="35">
        <f t="shared" si="6"/>
        <v>2</v>
      </c>
      <c r="W64" s="52">
        <f t="shared" si="7"/>
        <v>422.82079800000008</v>
      </c>
      <c r="X64" s="52">
        <f t="shared" si="14"/>
        <v>418.59259100000008</v>
      </c>
      <c r="Y64" s="52">
        <f t="shared" si="9"/>
        <v>4.2282070000000003</v>
      </c>
      <c r="Z64" s="45"/>
      <c r="AA64" s="45"/>
      <c r="AF64" s="47"/>
    </row>
    <row r="65" spans="1:28" x14ac:dyDescent="0.25">
      <c r="A65" s="55">
        <v>62</v>
      </c>
      <c r="B65" s="35">
        <f>C65+F65+2/2+Tabelle2126[[#This Row],[poweradd]]</f>
        <v>72.492688999999984</v>
      </c>
      <c r="C65" s="52">
        <f t="shared" si="10"/>
        <v>69.32594899999998</v>
      </c>
      <c r="D65" s="52">
        <f t="shared" si="15"/>
        <v>216.67405100000002</v>
      </c>
      <c r="E65" s="52">
        <f t="shared" si="1"/>
        <v>214.50731100000002</v>
      </c>
      <c r="F65" s="52">
        <f t="shared" si="16"/>
        <v>2.1667399999999999</v>
      </c>
      <c r="G65" s="43"/>
      <c r="H65" s="43"/>
      <c r="I65" s="38"/>
      <c r="K65" s="35">
        <f>L65+O65+2/2+Tabelle212619[[#This Row],[poweradd]]</f>
        <v>72.492688999999984</v>
      </c>
      <c r="L65" s="52">
        <f t="shared" si="11"/>
        <v>69.32594899999998</v>
      </c>
      <c r="M65" s="52">
        <f t="shared" si="17"/>
        <v>216.67405100000002</v>
      </c>
      <c r="N65" s="52">
        <f t="shared" si="13"/>
        <v>214.50731100000002</v>
      </c>
      <c r="O65" s="52">
        <f t="shared" si="5"/>
        <v>2.1667399999999999</v>
      </c>
      <c r="P65" s="43"/>
      <c r="Q65" s="43"/>
      <c r="R65" s="38"/>
      <c r="T65" s="35">
        <f>U65+Y65+Tabelle21268[[#This Row],[w]]/2+Tabelle21268[[#This Row],[poweradd]]</f>
        <v>99.093334000000013</v>
      </c>
      <c r="U65" s="52">
        <f t="shared" si="12"/>
        <v>93.907409000000015</v>
      </c>
      <c r="V65" s="35">
        <f t="shared" si="6"/>
        <v>2</v>
      </c>
      <c r="W65" s="52">
        <f t="shared" si="7"/>
        <v>418.59259100000008</v>
      </c>
      <c r="X65" s="52">
        <f t="shared" si="14"/>
        <v>414.40666600000009</v>
      </c>
      <c r="Y65" s="52">
        <f t="shared" si="9"/>
        <v>4.1859250000000001</v>
      </c>
      <c r="Z65" s="45"/>
      <c r="AA65" s="45"/>
    </row>
    <row r="66" spans="1:28" x14ac:dyDescent="0.25">
      <c r="A66" s="55">
        <v>63</v>
      </c>
      <c r="B66" s="35">
        <f>C66+F66+2/2+Tabelle2126[[#This Row],[poweradd]]</f>
        <v>75.637761999999981</v>
      </c>
      <c r="C66" s="52">
        <f t="shared" si="10"/>
        <v>72.492688999999984</v>
      </c>
      <c r="D66" s="52">
        <f t="shared" si="15"/>
        <v>214.50731100000002</v>
      </c>
      <c r="E66" s="52">
        <f t="shared" si="1"/>
        <v>212.36223800000002</v>
      </c>
      <c r="F66" s="52">
        <f t="shared" si="16"/>
        <v>2.145073</v>
      </c>
      <c r="G66" s="45"/>
      <c r="H66" s="45"/>
      <c r="K66" s="35">
        <f>L66+O66+2/2+Tabelle212619[[#This Row],[poweradd]]</f>
        <v>0.63776199999998084</v>
      </c>
      <c r="L66" s="52">
        <f t="shared" si="11"/>
        <v>72.492688999999984</v>
      </c>
      <c r="M66" s="52">
        <f t="shared" si="17"/>
        <v>214.50731100000002</v>
      </c>
      <c r="N66" s="52">
        <f t="shared" si="13"/>
        <v>212.36223800000002</v>
      </c>
      <c r="O66" s="52">
        <f t="shared" si="5"/>
        <v>2.145073</v>
      </c>
      <c r="P66" s="43">
        <v>-75</v>
      </c>
      <c r="Q66" s="43"/>
      <c r="R66" s="38" t="s">
        <v>31</v>
      </c>
      <c r="T66" s="35">
        <f>U66+Y66+Tabelle21268[[#This Row],[w]]/2+Tabelle21268[[#This Row],[poweradd]]</f>
        <v>137.98740000000001</v>
      </c>
      <c r="U66" s="52">
        <f t="shared" si="12"/>
        <v>99.093334000000013</v>
      </c>
      <c r="V66" s="35">
        <f t="shared" si="6"/>
        <v>2</v>
      </c>
      <c r="W66" s="52">
        <f t="shared" si="7"/>
        <v>414.40666600000009</v>
      </c>
      <c r="X66" s="52">
        <f t="shared" si="14"/>
        <v>410.26260000000008</v>
      </c>
      <c r="Y66" s="52">
        <f t="shared" si="9"/>
        <v>4.1440659999999996</v>
      </c>
      <c r="Z66" s="45">
        <f>75*0.45</f>
        <v>33.75</v>
      </c>
      <c r="AA66" s="45">
        <f>75*0.45</f>
        <v>33.75</v>
      </c>
      <c r="AB66" t="s">
        <v>156</v>
      </c>
    </row>
    <row r="67" spans="1:28" x14ac:dyDescent="0.25">
      <c r="A67" s="55">
        <v>64</v>
      </c>
      <c r="B67" s="35">
        <f>C67+F67+2/2+Tabelle2126[[#This Row],[poweradd]]</f>
        <v>78.761383999999978</v>
      </c>
      <c r="C67" s="52">
        <f t="shared" si="10"/>
        <v>75.637761999999981</v>
      </c>
      <c r="D67" s="52">
        <f t="shared" si="15"/>
        <v>212.36223800000002</v>
      </c>
      <c r="E67" s="52">
        <f t="shared" si="1"/>
        <v>210.23861600000001</v>
      </c>
      <c r="F67" s="52">
        <f t="shared" si="16"/>
        <v>2.1236220000000001</v>
      </c>
      <c r="G67" s="45"/>
      <c r="H67" s="45"/>
      <c r="K67" s="35">
        <f>L67+O67+2/2+Tabelle212619[[#This Row],[poweradd]]</f>
        <v>3.761383999999981</v>
      </c>
      <c r="L67" s="52">
        <f t="shared" si="11"/>
        <v>0.63776199999998084</v>
      </c>
      <c r="M67" s="52">
        <f t="shared" si="17"/>
        <v>212.36223800000002</v>
      </c>
      <c r="N67" s="52">
        <f t="shared" si="13"/>
        <v>210.23861600000001</v>
      </c>
      <c r="O67" s="52">
        <f t="shared" si="5"/>
        <v>2.1236220000000001</v>
      </c>
      <c r="P67" s="45"/>
      <c r="Q67" s="45"/>
      <c r="T67" s="35">
        <f>U67+Y67+Tabelle21268[[#This Row],[w]]/2+Tabelle21268[[#This Row],[poweradd]]</f>
        <v>177.177526</v>
      </c>
      <c r="U67" s="52">
        <f t="shared" si="12"/>
        <v>137.98740000000001</v>
      </c>
      <c r="V67" s="35">
        <f t="shared" si="6"/>
        <v>2</v>
      </c>
      <c r="W67" s="52">
        <f t="shared" si="7"/>
        <v>444.01260000000008</v>
      </c>
      <c r="X67" s="52">
        <f t="shared" si="14"/>
        <v>439.57247400000006</v>
      </c>
      <c r="Y67" s="52">
        <f t="shared" si="9"/>
        <v>4.4401260000000002</v>
      </c>
      <c r="Z67" s="45">
        <f>75*0.45</f>
        <v>33.75</v>
      </c>
      <c r="AA67" s="45">
        <f>75*0.45</f>
        <v>33.75</v>
      </c>
      <c r="AB67" t="s">
        <v>156</v>
      </c>
    </row>
    <row r="68" spans="1:28" x14ac:dyDescent="0.25">
      <c r="A68" s="55">
        <v>65</v>
      </c>
      <c r="B68" s="35">
        <f>C68+F68+2/2+Tabelle2126[[#This Row],[poweradd]]</f>
        <v>81.863769999999974</v>
      </c>
      <c r="C68" s="52">
        <f t="shared" si="10"/>
        <v>78.761383999999978</v>
      </c>
      <c r="D68" s="52">
        <f t="shared" si="15"/>
        <v>210.23861600000001</v>
      </c>
      <c r="E68" s="52">
        <f t="shared" si="1"/>
        <v>208.13623000000001</v>
      </c>
      <c r="F68" s="52">
        <f t="shared" si="16"/>
        <v>2.1023860000000001</v>
      </c>
      <c r="G68" s="45"/>
      <c r="H68" s="45"/>
      <c r="K68" s="35">
        <f>L68+O68+2/2+Tabelle212619[[#This Row],[poweradd]]</f>
        <v>6.8637699999999811</v>
      </c>
      <c r="L68" s="52">
        <f t="shared" si="11"/>
        <v>3.761383999999981</v>
      </c>
      <c r="M68" s="52">
        <f t="shared" si="17"/>
        <v>210.23861600000001</v>
      </c>
      <c r="N68" s="52">
        <f t="shared" si="13"/>
        <v>208.13623000000001</v>
      </c>
      <c r="O68" s="52">
        <f t="shared" si="5"/>
        <v>2.1023860000000001</v>
      </c>
      <c r="P68" s="45"/>
      <c r="Q68" s="45"/>
      <c r="T68" s="35">
        <f>U68+Y68+Tabelle21268[[#This Row],[w]]/2+Tabelle21268[[#This Row],[poweradd]]</f>
        <v>182.91075000000001</v>
      </c>
      <c r="U68" s="52">
        <f t="shared" si="12"/>
        <v>177.177526</v>
      </c>
      <c r="V68" s="35">
        <f t="shared" si="6"/>
        <v>2</v>
      </c>
      <c r="W68" s="52">
        <f t="shared" si="7"/>
        <v>473.32247400000006</v>
      </c>
      <c r="X68" s="52">
        <f t="shared" si="14"/>
        <v>468.58925000000005</v>
      </c>
      <c r="Y68" s="52">
        <f t="shared" si="9"/>
        <v>4.7332239999999999</v>
      </c>
      <c r="Z68" s="45"/>
      <c r="AA68" s="45">
        <f>50*0.9</f>
        <v>45</v>
      </c>
      <c r="AB68" t="s">
        <v>35</v>
      </c>
    </row>
    <row r="69" spans="1:28" x14ac:dyDescent="0.25">
      <c r="A69" s="55">
        <v>66</v>
      </c>
      <c r="B69" s="37">
        <f>C69+F69+2/2+Tabelle2126[[#This Row],[poweradd]]</f>
        <v>84.945131999999973</v>
      </c>
      <c r="C69" s="52">
        <f t="shared" si="10"/>
        <v>81.863769999999974</v>
      </c>
      <c r="D69" s="52">
        <f t="shared" ref="D69:D100" si="20">E68+H68</f>
        <v>208.13623000000001</v>
      </c>
      <c r="E69" s="52">
        <f t="shared" ref="E69:E132" si="21">D69-F69</f>
        <v>206.054868</v>
      </c>
      <c r="F69" s="52">
        <f t="shared" ref="F69:F100" si="22">IF(D69/100&gt;10,10,ROUNDDOWN(D69/100,6))</f>
        <v>2.0813619999999999</v>
      </c>
      <c r="G69" s="45"/>
      <c r="H69" s="45"/>
      <c r="K69" s="37">
        <f>L69+O69+2/2+Tabelle212619[[#This Row],[poweradd]]</f>
        <v>9.9451319999999814</v>
      </c>
      <c r="L69" s="52">
        <f t="shared" si="11"/>
        <v>6.8637699999999811</v>
      </c>
      <c r="M69" s="52">
        <f t="shared" ref="M69:M100" si="23">N68+Q68</f>
        <v>208.13623000000001</v>
      </c>
      <c r="N69" s="52">
        <f t="shared" si="13"/>
        <v>206.054868</v>
      </c>
      <c r="O69" s="52">
        <f t="shared" ref="O69:O132" si="24">IF(M69/100&gt;10,10,ROUNDDOWN(M69/100,6))</f>
        <v>2.0813619999999999</v>
      </c>
      <c r="P69" s="45"/>
      <c r="Q69" s="45"/>
      <c r="T69" s="37">
        <f>U69+Y69+Tabelle21268[[#This Row],[w]]/2+Tabelle21268[[#This Row],[poweradd]]</f>
        <v>189.04664200000002</v>
      </c>
      <c r="U69" s="52">
        <f t="shared" si="12"/>
        <v>182.91075000000001</v>
      </c>
      <c r="V69" s="35">
        <f t="shared" si="6"/>
        <v>2</v>
      </c>
      <c r="W69" s="52">
        <f t="shared" si="7"/>
        <v>513.58924999999999</v>
      </c>
      <c r="X69" s="52">
        <f t="shared" si="14"/>
        <v>508.45335799999998</v>
      </c>
      <c r="Y69" s="52">
        <f t="shared" ref="Y69:Y132" si="25">IF(W69/100&gt;10,10,ROUNDDOWN(W69/100,6))</f>
        <v>5.1358920000000001</v>
      </c>
      <c r="Z69" s="45"/>
      <c r="AA69" s="45"/>
    </row>
    <row r="70" spans="1:28" x14ac:dyDescent="0.25">
      <c r="A70" s="55">
        <v>67</v>
      </c>
      <c r="B70" s="35">
        <f>C70+F70+2/2+Tabelle2126[[#This Row],[poweradd]]</f>
        <v>88.00567999999997</v>
      </c>
      <c r="C70" s="52">
        <f t="shared" si="10"/>
        <v>84.945131999999973</v>
      </c>
      <c r="D70" s="52">
        <f t="shared" si="20"/>
        <v>206.054868</v>
      </c>
      <c r="E70" s="52">
        <f t="shared" si="21"/>
        <v>203.99431999999999</v>
      </c>
      <c r="F70" s="52">
        <f t="shared" si="22"/>
        <v>2.0605479999999998</v>
      </c>
      <c r="G70" s="45"/>
      <c r="H70" s="45"/>
      <c r="K70" s="35">
        <f>L70+O70+2/2+Tabelle212619[[#This Row],[poweradd]]</f>
        <v>13.00567999999998</v>
      </c>
      <c r="L70" s="52">
        <f t="shared" si="11"/>
        <v>9.9451319999999814</v>
      </c>
      <c r="M70" s="52">
        <f t="shared" si="23"/>
        <v>206.054868</v>
      </c>
      <c r="N70" s="52">
        <f t="shared" si="13"/>
        <v>203.99431999999999</v>
      </c>
      <c r="O70" s="52">
        <f t="shared" si="24"/>
        <v>2.0605479999999998</v>
      </c>
      <c r="P70" s="45"/>
      <c r="Q70" s="45"/>
      <c r="T70" s="35">
        <f>U70+Y70+Tabelle21268[[#This Row],[w]]/2+Tabelle21268[[#This Row],[poweradd]]</f>
        <v>195.13117500000001</v>
      </c>
      <c r="U70" s="52">
        <f t="shared" si="12"/>
        <v>189.04664200000002</v>
      </c>
      <c r="V70" s="35">
        <f t="shared" si="6"/>
        <v>2</v>
      </c>
      <c r="W70" s="52">
        <f t="shared" ref="W70:W86" si="26">X69+AA69</f>
        <v>508.45335799999998</v>
      </c>
      <c r="X70" s="52">
        <f t="shared" si="14"/>
        <v>503.36882499999996</v>
      </c>
      <c r="Y70" s="52">
        <f t="shared" si="25"/>
        <v>5.0845330000000004</v>
      </c>
      <c r="Z70" s="45"/>
      <c r="AA70" s="45"/>
    </row>
    <row r="71" spans="1:28" x14ac:dyDescent="0.25">
      <c r="A71" s="55">
        <v>68</v>
      </c>
      <c r="B71" s="35">
        <f>C71+F71+2/2+Tabelle2126[[#This Row],[poweradd]]</f>
        <v>91.045622999999964</v>
      </c>
      <c r="C71" s="52">
        <f t="shared" ref="C71:C134" si="27">B70</f>
        <v>88.00567999999997</v>
      </c>
      <c r="D71" s="52">
        <f t="shared" si="20"/>
        <v>203.99431999999999</v>
      </c>
      <c r="E71" s="52">
        <f t="shared" si="21"/>
        <v>201.95437699999999</v>
      </c>
      <c r="F71" s="52">
        <f t="shared" si="22"/>
        <v>2.0399430000000001</v>
      </c>
      <c r="G71" s="45"/>
      <c r="H71" s="45"/>
      <c r="K71" s="35">
        <f>L71+O71+2/2+Tabelle212619[[#This Row],[poweradd]]</f>
        <v>16.045622999999981</v>
      </c>
      <c r="L71" s="52">
        <f t="shared" ref="L71:L134" si="28">K70</f>
        <v>13.00567999999998</v>
      </c>
      <c r="M71" s="52">
        <f t="shared" si="23"/>
        <v>203.99431999999999</v>
      </c>
      <c r="N71" s="52">
        <f t="shared" si="13"/>
        <v>201.95437699999999</v>
      </c>
      <c r="O71" s="52">
        <f t="shared" si="24"/>
        <v>2.0399430000000001</v>
      </c>
      <c r="P71" s="45"/>
      <c r="Q71" s="45"/>
      <c r="T71" s="35">
        <f>U71+Y71+Tabelle21268[[#This Row],[w]]/2+Tabelle21268[[#This Row],[poweradd]]</f>
        <v>201.16486300000003</v>
      </c>
      <c r="U71" s="52">
        <f t="shared" ref="U71:U134" si="29">T70</f>
        <v>195.13117500000001</v>
      </c>
      <c r="V71" s="35">
        <f t="shared" ref="V71:V134" si="30">V70</f>
        <v>2</v>
      </c>
      <c r="W71" s="52">
        <f t="shared" si="26"/>
        <v>503.36882499999996</v>
      </c>
      <c r="X71" s="52">
        <f t="shared" si="14"/>
        <v>498.33513699999997</v>
      </c>
      <c r="Y71" s="52">
        <f t="shared" si="25"/>
        <v>5.0336879999999997</v>
      </c>
      <c r="Z71" s="45"/>
      <c r="AA71" s="45"/>
    </row>
    <row r="72" spans="1:28" x14ac:dyDescent="0.25">
      <c r="A72" s="55">
        <v>69</v>
      </c>
      <c r="B72" s="35">
        <f>C72+F72+2/2+Tabelle2126[[#This Row],[poweradd]]</f>
        <v>94.065165999999962</v>
      </c>
      <c r="C72" s="52">
        <f t="shared" si="27"/>
        <v>91.045622999999964</v>
      </c>
      <c r="D72" s="52">
        <f t="shared" si="20"/>
        <v>201.95437699999999</v>
      </c>
      <c r="E72" s="52">
        <f t="shared" si="21"/>
        <v>199.934834</v>
      </c>
      <c r="F72" s="52">
        <f t="shared" si="22"/>
        <v>2.0195430000000001</v>
      </c>
      <c r="G72" s="45"/>
      <c r="H72" s="45"/>
      <c r="K72" s="35">
        <f>L72+O72+2/2+Tabelle212619[[#This Row],[poweradd]]</f>
        <v>19.06516599999998</v>
      </c>
      <c r="L72" s="52">
        <f t="shared" si="28"/>
        <v>16.045622999999981</v>
      </c>
      <c r="M72" s="52">
        <f t="shared" si="23"/>
        <v>201.95437699999999</v>
      </c>
      <c r="N72" s="52">
        <f t="shared" ref="N72:N135" si="31">M72-O72</f>
        <v>199.934834</v>
      </c>
      <c r="O72" s="52">
        <f t="shared" si="24"/>
        <v>2.0195430000000001</v>
      </c>
      <c r="P72" s="45"/>
      <c r="Q72" s="45"/>
      <c r="T72" s="35">
        <f>U72+Y72+Tabelle21268[[#This Row],[w]]/2+Tabelle21268[[#This Row],[poweradd]]</f>
        <v>207.14821400000002</v>
      </c>
      <c r="U72" s="52">
        <f t="shared" si="29"/>
        <v>201.16486300000003</v>
      </c>
      <c r="V72" s="35">
        <f t="shared" si="30"/>
        <v>2</v>
      </c>
      <c r="W72" s="52">
        <f t="shared" si="26"/>
        <v>498.33513699999997</v>
      </c>
      <c r="X72" s="52">
        <f t="shared" ref="X72:X135" si="32">W72-Y72</f>
        <v>493.35178599999995</v>
      </c>
      <c r="Y72" s="52">
        <f t="shared" si="25"/>
        <v>4.9833509999999999</v>
      </c>
      <c r="Z72" s="45"/>
      <c r="AA72" s="45"/>
    </row>
    <row r="73" spans="1:28" x14ac:dyDescent="0.25">
      <c r="A73" s="55">
        <v>70</v>
      </c>
      <c r="B73" s="37">
        <f>C73+F73+2/2+Tabelle2126[[#This Row],[poweradd]]</f>
        <v>47.06451399999996</v>
      </c>
      <c r="C73" s="52">
        <f t="shared" si="27"/>
        <v>94.065165999999962</v>
      </c>
      <c r="D73" s="52">
        <f t="shared" si="20"/>
        <v>199.934834</v>
      </c>
      <c r="E73" s="52">
        <f t="shared" si="21"/>
        <v>197.935486</v>
      </c>
      <c r="F73" s="52">
        <f t="shared" si="22"/>
        <v>1.9993479999999999</v>
      </c>
      <c r="G73" s="43">
        <v>-50</v>
      </c>
      <c r="H73" s="43">
        <v>45</v>
      </c>
      <c r="I73" s="38" t="s">
        <v>65</v>
      </c>
      <c r="K73" s="37">
        <f>L73+O73+2/2+Tabelle212619[[#This Row],[poweradd]]</f>
        <v>22.064513999999981</v>
      </c>
      <c r="L73" s="52">
        <f t="shared" si="28"/>
        <v>19.06516599999998</v>
      </c>
      <c r="M73" s="52">
        <f t="shared" si="23"/>
        <v>199.934834</v>
      </c>
      <c r="N73" s="52">
        <f t="shared" si="31"/>
        <v>197.935486</v>
      </c>
      <c r="O73" s="52">
        <f t="shared" si="24"/>
        <v>1.9993479999999999</v>
      </c>
      <c r="P73" s="45"/>
      <c r="Q73" s="45"/>
      <c r="T73" s="37">
        <f>U73+Y73+Tabelle21268[[#This Row],[w]]/2+Tabelle21268[[#This Row],[poweradd]]</f>
        <v>213.08173100000002</v>
      </c>
      <c r="U73" s="52">
        <f t="shared" si="29"/>
        <v>207.14821400000002</v>
      </c>
      <c r="V73" s="35">
        <f t="shared" si="30"/>
        <v>2</v>
      </c>
      <c r="W73" s="52">
        <f t="shared" si="26"/>
        <v>493.35178599999995</v>
      </c>
      <c r="X73" s="52">
        <f t="shared" si="32"/>
        <v>488.41826899999995</v>
      </c>
      <c r="Y73" s="52">
        <f t="shared" si="25"/>
        <v>4.9335170000000002</v>
      </c>
      <c r="Z73" s="155"/>
      <c r="AA73" s="155"/>
      <c r="AB73" s="156" t="s">
        <v>171</v>
      </c>
    </row>
    <row r="74" spans="1:28" x14ac:dyDescent="0.25">
      <c r="A74" s="55">
        <v>71</v>
      </c>
      <c r="B74" s="35">
        <f>C74+F74+2/2+Tabelle2126[[#This Row],[poweradd]]</f>
        <v>0.49386799999996356</v>
      </c>
      <c r="C74" s="52">
        <f t="shared" si="27"/>
        <v>47.06451399999996</v>
      </c>
      <c r="D74" s="52">
        <f t="shared" si="20"/>
        <v>242.935486</v>
      </c>
      <c r="E74" s="52">
        <f t="shared" si="21"/>
        <v>240.50613200000001</v>
      </c>
      <c r="F74" s="52">
        <f t="shared" si="22"/>
        <v>2.429354</v>
      </c>
      <c r="G74" s="45">
        <v>-50</v>
      </c>
      <c r="H74" s="45"/>
      <c r="I74" t="s">
        <v>66</v>
      </c>
      <c r="K74" s="35">
        <f>L74+O74+2/2+Tabelle212619[[#This Row],[poweradd]]</f>
        <v>25.043867999999982</v>
      </c>
      <c r="L74" s="52">
        <f t="shared" si="28"/>
        <v>22.064513999999981</v>
      </c>
      <c r="M74" s="52">
        <f t="shared" si="23"/>
        <v>197.935486</v>
      </c>
      <c r="N74" s="52">
        <f t="shared" si="31"/>
        <v>195.956132</v>
      </c>
      <c r="O74" s="52">
        <f t="shared" si="24"/>
        <v>1.9793540000000001</v>
      </c>
      <c r="P74" s="45"/>
      <c r="Q74" s="45"/>
      <c r="T74" s="35">
        <f>U74+Y74+Tabelle21268[[#This Row],[w]]/2+Tabelle21268[[#This Row],[poweradd]]</f>
        <v>218.96591300000003</v>
      </c>
      <c r="U74" s="52">
        <f t="shared" si="29"/>
        <v>213.08173100000002</v>
      </c>
      <c r="V74" s="35">
        <f t="shared" si="30"/>
        <v>2</v>
      </c>
      <c r="W74" s="52">
        <f t="shared" si="26"/>
        <v>488.41826899999995</v>
      </c>
      <c r="X74" s="52">
        <f t="shared" si="32"/>
        <v>483.53408699999994</v>
      </c>
      <c r="Y74" s="52">
        <f t="shared" si="25"/>
        <v>4.884182</v>
      </c>
      <c r="Z74" s="45"/>
      <c r="AA74" s="45"/>
    </row>
    <row r="75" spans="1:28" x14ac:dyDescent="0.25">
      <c r="A75" s="55">
        <v>72</v>
      </c>
      <c r="B75" s="35">
        <f>C75+F75+2/2+Tabelle2126[[#This Row],[poweradd]]</f>
        <v>3.8989289999999635</v>
      </c>
      <c r="C75" s="52">
        <f t="shared" si="27"/>
        <v>0.49386799999996356</v>
      </c>
      <c r="D75" s="52">
        <f t="shared" si="20"/>
        <v>240.50613200000001</v>
      </c>
      <c r="E75" s="52">
        <f t="shared" si="21"/>
        <v>238.10107100000002</v>
      </c>
      <c r="F75" s="52">
        <f t="shared" si="22"/>
        <v>2.4050609999999999</v>
      </c>
      <c r="G75" s="45"/>
      <c r="H75" s="45"/>
      <c r="K75" s="35">
        <f>L75+O75+2/2+Tabelle212619[[#This Row],[poweradd]]</f>
        <v>28.003428999999983</v>
      </c>
      <c r="L75" s="52">
        <f t="shared" si="28"/>
        <v>25.043867999999982</v>
      </c>
      <c r="M75" s="52">
        <f t="shared" si="23"/>
        <v>195.956132</v>
      </c>
      <c r="N75" s="52">
        <f t="shared" si="31"/>
        <v>193.99657099999999</v>
      </c>
      <c r="O75" s="52">
        <f t="shared" si="24"/>
        <v>1.9595610000000001</v>
      </c>
      <c r="P75" s="45"/>
      <c r="Q75" s="45"/>
      <c r="T75" s="35">
        <f>U75+Y75+Tabelle21268[[#This Row],[w]]/2+Tabelle21268[[#This Row],[poweradd]]</f>
        <v>224.80125300000003</v>
      </c>
      <c r="U75" s="52">
        <f t="shared" si="29"/>
        <v>218.96591300000003</v>
      </c>
      <c r="V75" s="35">
        <f t="shared" si="30"/>
        <v>2</v>
      </c>
      <c r="W75" s="52">
        <f t="shared" si="26"/>
        <v>483.53408699999994</v>
      </c>
      <c r="X75" s="52">
        <f t="shared" si="32"/>
        <v>478.69874699999997</v>
      </c>
      <c r="Y75" s="52">
        <f t="shared" si="25"/>
        <v>4.8353400000000004</v>
      </c>
      <c r="Z75" s="45"/>
      <c r="AA75" s="45"/>
    </row>
    <row r="76" spans="1:28" x14ac:dyDescent="0.25">
      <c r="A76" s="55">
        <v>73</v>
      </c>
      <c r="B76" s="35">
        <f>C76+F76+2/2+Tabelle2126[[#This Row],[poweradd]]</f>
        <v>7.2799389999999633</v>
      </c>
      <c r="C76" s="52">
        <f t="shared" si="27"/>
        <v>3.8989289999999635</v>
      </c>
      <c r="D76" s="52">
        <f t="shared" si="20"/>
        <v>238.10107100000002</v>
      </c>
      <c r="E76" s="52">
        <f t="shared" si="21"/>
        <v>235.72006100000002</v>
      </c>
      <c r="F76" s="52">
        <f t="shared" si="22"/>
        <v>2.3810099999999998</v>
      </c>
      <c r="G76" s="45"/>
      <c r="H76" s="45"/>
      <c r="K76" s="35">
        <f>L76+O76+2/2+Tabelle212619[[#This Row],[poweradd]]</f>
        <v>30.943393999999984</v>
      </c>
      <c r="L76" s="52">
        <f t="shared" si="28"/>
        <v>28.003428999999983</v>
      </c>
      <c r="M76" s="52">
        <f t="shared" si="23"/>
        <v>193.99657099999999</v>
      </c>
      <c r="N76" s="52">
        <f t="shared" si="31"/>
        <v>192.05660599999999</v>
      </c>
      <c r="O76" s="52">
        <f t="shared" si="24"/>
        <v>1.9399649999999999</v>
      </c>
      <c r="P76" s="45"/>
      <c r="Q76" s="45"/>
      <c r="T76" s="35">
        <f>U76+Y76+Tabelle21268[[#This Row],[w]]/2+Tabelle21268[[#This Row],[poweradd]]</f>
        <v>230.58824000000004</v>
      </c>
      <c r="U76" s="52">
        <f t="shared" si="29"/>
        <v>224.80125300000003</v>
      </c>
      <c r="V76" s="35">
        <f t="shared" si="30"/>
        <v>2</v>
      </c>
      <c r="W76" s="52">
        <f t="shared" si="26"/>
        <v>478.69874699999997</v>
      </c>
      <c r="X76" s="52">
        <f t="shared" si="32"/>
        <v>473.91175999999996</v>
      </c>
      <c r="Y76" s="52">
        <f t="shared" si="25"/>
        <v>4.7869869999999999</v>
      </c>
      <c r="Z76" s="45"/>
      <c r="AA76" s="45"/>
    </row>
    <row r="77" spans="1:28" x14ac:dyDescent="0.25">
      <c r="A77" s="55">
        <v>74</v>
      </c>
      <c r="B77" s="35">
        <f>C77+F77+2/2+Tabelle2126[[#This Row],[poweradd]]</f>
        <v>10.637138999999964</v>
      </c>
      <c r="C77" s="52">
        <f t="shared" si="27"/>
        <v>7.2799389999999633</v>
      </c>
      <c r="D77" s="52">
        <f t="shared" si="20"/>
        <v>235.72006100000002</v>
      </c>
      <c r="E77" s="52">
        <f t="shared" si="21"/>
        <v>233.36286100000001</v>
      </c>
      <c r="F77" s="52">
        <f t="shared" si="22"/>
        <v>2.3572000000000002</v>
      </c>
      <c r="G77" s="45"/>
      <c r="H77" s="45"/>
      <c r="K77" s="35">
        <f>L77+O77+2/2+Tabelle212619[[#This Row],[poweradd]]</f>
        <v>33.863959999999985</v>
      </c>
      <c r="L77" s="52">
        <f t="shared" si="28"/>
        <v>30.943393999999984</v>
      </c>
      <c r="M77" s="52">
        <f t="shared" si="23"/>
        <v>192.05660599999999</v>
      </c>
      <c r="N77" s="52">
        <f t="shared" si="31"/>
        <v>190.13603999999998</v>
      </c>
      <c r="O77" s="52">
        <f t="shared" si="24"/>
        <v>1.920566</v>
      </c>
      <c r="P77" s="45"/>
      <c r="Q77" s="45"/>
      <c r="T77" s="35">
        <f>U77+Y77+Tabelle21268[[#This Row],[w]]/2+Tabelle21268[[#This Row],[poweradd]]</f>
        <v>236.32735700000003</v>
      </c>
      <c r="U77" s="52">
        <f t="shared" si="29"/>
        <v>230.58824000000004</v>
      </c>
      <c r="V77" s="35">
        <f t="shared" si="30"/>
        <v>2</v>
      </c>
      <c r="W77" s="52">
        <f t="shared" si="26"/>
        <v>473.91175999999996</v>
      </c>
      <c r="X77" s="52">
        <f t="shared" si="32"/>
        <v>469.17264299999994</v>
      </c>
      <c r="Y77" s="52">
        <f t="shared" si="25"/>
        <v>4.7391170000000002</v>
      </c>
      <c r="Z77" s="45"/>
      <c r="AA77" s="45"/>
    </row>
    <row r="78" spans="1:28" x14ac:dyDescent="0.25">
      <c r="A78" s="55">
        <v>75</v>
      </c>
      <c r="B78" s="35">
        <f>C78+F78+2/2+Tabelle2126[[#This Row],[poweradd]]</f>
        <v>13.970766999999963</v>
      </c>
      <c r="C78" s="52">
        <f t="shared" si="27"/>
        <v>10.637138999999964</v>
      </c>
      <c r="D78" s="52">
        <f t="shared" si="20"/>
        <v>233.36286100000001</v>
      </c>
      <c r="E78" s="52">
        <f t="shared" si="21"/>
        <v>231.029233</v>
      </c>
      <c r="F78" s="52">
        <f t="shared" si="22"/>
        <v>2.333628</v>
      </c>
      <c r="G78" s="45"/>
      <c r="H78" s="45"/>
      <c r="K78" s="35">
        <f>L78+O78+2/2+Tabelle212619[[#This Row],[poweradd]]</f>
        <v>36.765319999999981</v>
      </c>
      <c r="L78" s="52">
        <f t="shared" si="28"/>
        <v>33.863959999999985</v>
      </c>
      <c r="M78" s="52">
        <f t="shared" si="23"/>
        <v>190.13603999999998</v>
      </c>
      <c r="N78" s="52">
        <f t="shared" si="31"/>
        <v>188.23467999999997</v>
      </c>
      <c r="O78" s="52">
        <f t="shared" si="24"/>
        <v>1.9013599999999999</v>
      </c>
      <c r="P78" s="45"/>
      <c r="Q78" s="45"/>
      <c r="T78" s="35">
        <f>U78+Y78+Tabelle21268[[#This Row],[w]]/2+Tabelle21268[[#This Row],[poweradd]]</f>
        <v>242.01908300000002</v>
      </c>
      <c r="U78" s="52">
        <f t="shared" si="29"/>
        <v>236.32735700000003</v>
      </c>
      <c r="V78" s="35">
        <f t="shared" si="30"/>
        <v>2</v>
      </c>
      <c r="W78" s="52">
        <f t="shared" si="26"/>
        <v>469.17264299999994</v>
      </c>
      <c r="X78" s="52">
        <f t="shared" si="32"/>
        <v>464.48091699999992</v>
      </c>
      <c r="Y78" s="52">
        <f t="shared" si="25"/>
        <v>4.6917260000000001</v>
      </c>
      <c r="Z78" s="45"/>
      <c r="AA78" s="45"/>
    </row>
    <row r="79" spans="1:28" x14ac:dyDescent="0.25">
      <c r="A79" s="55">
        <v>76</v>
      </c>
      <c r="B79" s="35">
        <f>C79+F79+2/2+Tabelle2126[[#This Row],[poweradd]]</f>
        <v>17.281058999999964</v>
      </c>
      <c r="C79" s="52">
        <f t="shared" si="27"/>
        <v>13.970766999999963</v>
      </c>
      <c r="D79" s="52">
        <f t="shared" si="20"/>
        <v>231.029233</v>
      </c>
      <c r="E79" s="52">
        <f t="shared" si="21"/>
        <v>228.718941</v>
      </c>
      <c r="F79" s="52">
        <f t="shared" si="22"/>
        <v>2.310292</v>
      </c>
      <c r="G79" s="45"/>
      <c r="H79" s="45"/>
      <c r="K79" s="35">
        <f>L79+O79+2/2+Tabelle212619[[#This Row],[poweradd]]</f>
        <v>39.64766599999998</v>
      </c>
      <c r="L79" s="52">
        <f t="shared" si="28"/>
        <v>36.765319999999981</v>
      </c>
      <c r="M79" s="52">
        <f t="shared" si="23"/>
        <v>188.23467999999997</v>
      </c>
      <c r="N79" s="52">
        <f t="shared" si="31"/>
        <v>186.35233399999996</v>
      </c>
      <c r="O79" s="52">
        <f t="shared" si="24"/>
        <v>1.8823460000000001</v>
      </c>
      <c r="P79" s="45"/>
      <c r="Q79" s="45"/>
      <c r="T79" s="35">
        <f>U79+Y79+Tabelle21268[[#This Row],[w]]/2+Tabelle21268[[#This Row],[poweradd]]</f>
        <v>247.66389200000003</v>
      </c>
      <c r="U79" s="52">
        <f t="shared" si="29"/>
        <v>242.01908300000002</v>
      </c>
      <c r="V79" s="35">
        <f t="shared" si="30"/>
        <v>2</v>
      </c>
      <c r="W79" s="52">
        <f t="shared" si="26"/>
        <v>464.48091699999992</v>
      </c>
      <c r="X79" s="52">
        <f t="shared" si="32"/>
        <v>459.83610799999991</v>
      </c>
      <c r="Y79" s="52">
        <f t="shared" si="25"/>
        <v>4.6448090000000004</v>
      </c>
      <c r="Z79" s="45"/>
      <c r="AA79" s="45"/>
    </row>
    <row r="80" spans="1:28" x14ac:dyDescent="0.25">
      <c r="A80" s="55">
        <v>77</v>
      </c>
      <c r="B80" s="35">
        <f>C80+F80+2/2+Tabelle2126[[#This Row],[poweradd]]</f>
        <v>20.568247999999965</v>
      </c>
      <c r="C80" s="52">
        <f t="shared" si="27"/>
        <v>17.281058999999964</v>
      </c>
      <c r="D80" s="52">
        <f t="shared" si="20"/>
        <v>228.718941</v>
      </c>
      <c r="E80" s="52">
        <f t="shared" si="21"/>
        <v>226.43175199999999</v>
      </c>
      <c r="F80" s="52">
        <f t="shared" si="22"/>
        <v>2.2871890000000001</v>
      </c>
      <c r="G80" s="45"/>
      <c r="H80" s="45"/>
      <c r="K80" s="35">
        <f>L80+O80+2/2+Tabelle212619[[#This Row],[poweradd]]</f>
        <v>42.51118899999998</v>
      </c>
      <c r="L80" s="52">
        <f t="shared" si="28"/>
        <v>39.64766599999998</v>
      </c>
      <c r="M80" s="52">
        <f t="shared" si="23"/>
        <v>186.35233399999996</v>
      </c>
      <c r="N80" s="52">
        <f t="shared" si="31"/>
        <v>184.48881099999997</v>
      </c>
      <c r="O80" s="52">
        <f t="shared" si="24"/>
        <v>1.863523</v>
      </c>
      <c r="P80" s="45"/>
      <c r="Q80" s="45"/>
      <c r="T80" s="35">
        <f>U80+Y80+Tabelle21268[[#This Row],[w]]/2+Tabelle21268[[#This Row],[poweradd]]</f>
        <v>3.2622530000000438</v>
      </c>
      <c r="U80" s="52">
        <f t="shared" si="29"/>
        <v>247.66389200000003</v>
      </c>
      <c r="V80" s="35">
        <f t="shared" si="30"/>
        <v>2</v>
      </c>
      <c r="W80" s="52">
        <f t="shared" si="26"/>
        <v>459.83610799999991</v>
      </c>
      <c r="X80" s="52">
        <f t="shared" si="32"/>
        <v>455.2377469999999</v>
      </c>
      <c r="Y80" s="52">
        <f t="shared" si="25"/>
        <v>4.5983609999999997</v>
      </c>
      <c r="Z80" s="45">
        <v>-250</v>
      </c>
      <c r="AA80" s="45"/>
      <c r="AB80" t="s">
        <v>172</v>
      </c>
    </row>
    <row r="81" spans="1:28" x14ac:dyDescent="0.25">
      <c r="A81" s="55">
        <v>78</v>
      </c>
      <c r="B81" s="35">
        <f>C81+F81+2/2+Tabelle2126[[#This Row],[poweradd]]</f>
        <v>23.832564999999967</v>
      </c>
      <c r="C81" s="52">
        <f t="shared" si="27"/>
        <v>20.568247999999965</v>
      </c>
      <c r="D81" s="52">
        <f t="shared" si="20"/>
        <v>226.43175199999999</v>
      </c>
      <c r="E81" s="52">
        <f t="shared" si="21"/>
        <v>224.16743499999998</v>
      </c>
      <c r="F81" s="52">
        <f t="shared" si="22"/>
        <v>2.2643170000000001</v>
      </c>
      <c r="G81" s="45"/>
      <c r="H81" s="45"/>
      <c r="K81" s="35">
        <f>L81+O81+2/2+Tabelle212619[[#This Row],[poweradd]]</f>
        <v>45.356076999999978</v>
      </c>
      <c r="L81" s="52">
        <f t="shared" si="28"/>
        <v>42.51118899999998</v>
      </c>
      <c r="M81" s="52">
        <f t="shared" si="23"/>
        <v>184.48881099999997</v>
      </c>
      <c r="N81" s="52">
        <f t="shared" si="31"/>
        <v>182.64392299999997</v>
      </c>
      <c r="O81" s="52">
        <f t="shared" si="24"/>
        <v>1.8448880000000001</v>
      </c>
      <c r="P81" s="45"/>
      <c r="Q81" s="45"/>
      <c r="T81" s="35">
        <f>U81+Y81+Tabelle21268[[#This Row],[w]]/2+Tabelle21268[[#This Row],[poweradd]]</f>
        <v>8.8146300000000437</v>
      </c>
      <c r="U81" s="52">
        <f t="shared" si="29"/>
        <v>3.2622530000000438</v>
      </c>
      <c r="V81" s="35">
        <f t="shared" si="30"/>
        <v>2</v>
      </c>
      <c r="W81" s="52">
        <f t="shared" si="26"/>
        <v>455.2377469999999</v>
      </c>
      <c r="X81" s="52">
        <f t="shared" si="32"/>
        <v>450.68536999999992</v>
      </c>
      <c r="Y81" s="52">
        <f t="shared" si="25"/>
        <v>4.5523769999999999</v>
      </c>
      <c r="Z81" s="45"/>
      <c r="AA81" s="45">
        <f>60*0.9</f>
        <v>54</v>
      </c>
      <c r="AB81" t="s">
        <v>157</v>
      </c>
    </row>
    <row r="82" spans="1:28" x14ac:dyDescent="0.25">
      <c r="A82" s="55">
        <v>79</v>
      </c>
      <c r="B82" s="37">
        <f>C82+F82+2/2+Tabelle2126[[#This Row],[poweradd]]</f>
        <v>27.074238999999967</v>
      </c>
      <c r="C82" s="52">
        <f t="shared" si="27"/>
        <v>23.832564999999967</v>
      </c>
      <c r="D82" s="52">
        <f t="shared" si="20"/>
        <v>224.16743499999998</v>
      </c>
      <c r="E82" s="52">
        <f t="shared" si="21"/>
        <v>221.92576099999999</v>
      </c>
      <c r="F82" s="52">
        <f t="shared" si="22"/>
        <v>2.2416740000000002</v>
      </c>
      <c r="G82" s="45"/>
      <c r="H82" s="45"/>
      <c r="K82" s="37">
        <f>L82+O82+2/2+Tabelle212619[[#This Row],[poweradd]]</f>
        <v>48.182515999999978</v>
      </c>
      <c r="L82" s="52">
        <f t="shared" si="28"/>
        <v>45.356076999999978</v>
      </c>
      <c r="M82" s="52">
        <f t="shared" si="23"/>
        <v>182.64392299999997</v>
      </c>
      <c r="N82" s="52">
        <f t="shared" si="31"/>
        <v>180.81748399999998</v>
      </c>
      <c r="O82" s="52">
        <f t="shared" si="24"/>
        <v>1.8264389999999999</v>
      </c>
      <c r="P82" s="45"/>
      <c r="Q82" s="45"/>
      <c r="T82" s="37">
        <f>U82+Y82+Tabelle21268[[#This Row],[w]]/2+Tabelle21268[[#This Row],[poweradd]]</f>
        <v>14.861483000000042</v>
      </c>
      <c r="U82" s="52">
        <f t="shared" si="29"/>
        <v>8.8146300000000437</v>
      </c>
      <c r="V82" s="35">
        <f t="shared" si="30"/>
        <v>2</v>
      </c>
      <c r="W82" s="52">
        <f t="shared" si="26"/>
        <v>504.68536999999992</v>
      </c>
      <c r="X82" s="52">
        <f t="shared" si="32"/>
        <v>499.63851699999992</v>
      </c>
      <c r="Y82" s="52">
        <f t="shared" si="25"/>
        <v>5.0468529999999996</v>
      </c>
      <c r="Z82" s="45"/>
      <c r="AA82" s="45"/>
    </row>
    <row r="83" spans="1:28" x14ac:dyDescent="0.25">
      <c r="A83" s="55">
        <v>80</v>
      </c>
      <c r="B83" s="35">
        <f>C83+F83+2/2+Tabelle2126[[#This Row],[poweradd]]</f>
        <v>30.293495999999966</v>
      </c>
      <c r="C83" s="52">
        <f t="shared" si="27"/>
        <v>27.074238999999967</v>
      </c>
      <c r="D83" s="52">
        <f t="shared" si="20"/>
        <v>221.92576099999999</v>
      </c>
      <c r="E83" s="52">
        <f t="shared" si="21"/>
        <v>219.706504</v>
      </c>
      <c r="F83" s="52">
        <f t="shared" si="22"/>
        <v>2.2192569999999998</v>
      </c>
      <c r="G83" s="45"/>
      <c r="H83" s="45"/>
      <c r="I83" t="s">
        <v>19</v>
      </c>
      <c r="K83" s="35">
        <f>L83+O83+2/2+Tabelle212619[[#This Row],[poweradd]]</f>
        <v>0.99068999999997942</v>
      </c>
      <c r="L83" s="52">
        <f t="shared" si="28"/>
        <v>48.182515999999978</v>
      </c>
      <c r="M83" s="52">
        <f t="shared" si="23"/>
        <v>180.81748399999998</v>
      </c>
      <c r="N83" s="52">
        <f t="shared" si="31"/>
        <v>179.00930999999997</v>
      </c>
      <c r="O83" s="52">
        <f t="shared" si="24"/>
        <v>1.8081739999999999</v>
      </c>
      <c r="P83" s="45">
        <v>-50</v>
      </c>
      <c r="Q83" s="45"/>
      <c r="R83" t="s">
        <v>66</v>
      </c>
      <c r="T83" s="35">
        <f>U83+Y83+Tabelle21268[[#This Row],[w]]/2+Tabelle21268[[#This Row],[poweradd]]</f>
        <v>20.857868000000042</v>
      </c>
      <c r="U83" s="52">
        <f t="shared" si="29"/>
        <v>14.861483000000042</v>
      </c>
      <c r="V83" s="35">
        <f t="shared" si="30"/>
        <v>2</v>
      </c>
      <c r="W83" s="52">
        <f t="shared" si="26"/>
        <v>499.63851699999992</v>
      </c>
      <c r="X83" s="52">
        <f t="shared" si="32"/>
        <v>494.64213199999995</v>
      </c>
      <c r="Y83" s="52">
        <f t="shared" si="25"/>
        <v>4.9963850000000001</v>
      </c>
      <c r="Z83" s="45"/>
      <c r="AA83" s="45"/>
    </row>
    <row r="84" spans="1:28" x14ac:dyDescent="0.25">
      <c r="A84" s="55">
        <v>81</v>
      </c>
      <c r="B84" s="35">
        <f>C84+F84+2/2+Tabelle2126[[#This Row],[poweradd]]</f>
        <v>33.490560999999964</v>
      </c>
      <c r="C84" s="52">
        <f t="shared" si="27"/>
        <v>30.293495999999966</v>
      </c>
      <c r="D84" s="52">
        <f t="shared" si="20"/>
        <v>219.706504</v>
      </c>
      <c r="E84" s="52">
        <f t="shared" si="21"/>
        <v>217.50943899999999</v>
      </c>
      <c r="F84" s="52">
        <f t="shared" si="22"/>
        <v>2.1970649999999998</v>
      </c>
      <c r="G84" s="45"/>
      <c r="H84" s="45"/>
      <c r="K84" s="35">
        <f>L84+O84+2/2+Tabelle212619[[#This Row],[poweradd]]</f>
        <v>3.7807829999999791</v>
      </c>
      <c r="L84" s="52">
        <f t="shared" si="28"/>
        <v>0.99068999999997942</v>
      </c>
      <c r="M84" s="52">
        <f t="shared" si="23"/>
        <v>179.00930999999997</v>
      </c>
      <c r="N84" s="52">
        <f t="shared" si="31"/>
        <v>177.21921699999996</v>
      </c>
      <c r="O84" s="52">
        <f t="shared" si="24"/>
        <v>1.7900929999999999</v>
      </c>
      <c r="P84" s="45"/>
      <c r="Q84" s="45"/>
      <c r="T84" s="35">
        <f>U84+Y84+Tabelle21268[[#This Row],[w]]/2+Tabelle21268[[#This Row],[poweradd]]</f>
        <v>26.804289000000043</v>
      </c>
      <c r="U84" s="52">
        <f t="shared" si="29"/>
        <v>20.857868000000042</v>
      </c>
      <c r="V84" s="35">
        <f t="shared" si="30"/>
        <v>2</v>
      </c>
      <c r="W84" s="52">
        <f t="shared" si="26"/>
        <v>494.64213199999995</v>
      </c>
      <c r="X84" s="52">
        <f t="shared" si="32"/>
        <v>489.69571099999996</v>
      </c>
      <c r="Y84" s="52">
        <f t="shared" si="25"/>
        <v>4.946421</v>
      </c>
      <c r="Z84" s="45"/>
      <c r="AA84" s="45"/>
    </row>
    <row r="85" spans="1:28" x14ac:dyDescent="0.25">
      <c r="A85" s="55">
        <v>82</v>
      </c>
      <c r="B85" s="35">
        <f>C85+F85+2/2+Tabelle2126[[#This Row],[poweradd]]</f>
        <v>36.665654999999965</v>
      </c>
      <c r="C85" s="52">
        <f t="shared" si="27"/>
        <v>33.490560999999964</v>
      </c>
      <c r="D85" s="52">
        <f t="shared" si="20"/>
        <v>217.50943899999999</v>
      </c>
      <c r="E85" s="52">
        <f t="shared" si="21"/>
        <v>215.33434499999998</v>
      </c>
      <c r="F85" s="52">
        <f t="shared" si="22"/>
        <v>2.1750940000000001</v>
      </c>
      <c r="G85" s="45"/>
      <c r="H85" s="45"/>
      <c r="K85" s="35">
        <f>L85+O85+2/2+Tabelle212619[[#This Row],[poweradd]]</f>
        <v>6.5529749999999787</v>
      </c>
      <c r="L85" s="52">
        <f t="shared" si="28"/>
        <v>3.7807829999999791</v>
      </c>
      <c r="M85" s="52">
        <f t="shared" si="23"/>
        <v>177.21921699999996</v>
      </c>
      <c r="N85" s="52">
        <f t="shared" si="31"/>
        <v>175.44702499999997</v>
      </c>
      <c r="O85" s="52">
        <f t="shared" si="24"/>
        <v>1.772192</v>
      </c>
      <c r="P85" s="45"/>
      <c r="Q85" s="45"/>
      <c r="T85" s="35">
        <f>U85+Y85+Tabelle21268[[#This Row],[w]]/2+Tabelle21268[[#This Row],[poweradd]]</f>
        <v>32.70124600000004</v>
      </c>
      <c r="U85" s="52">
        <f t="shared" si="29"/>
        <v>26.804289000000043</v>
      </c>
      <c r="V85" s="35">
        <f t="shared" si="30"/>
        <v>2</v>
      </c>
      <c r="W85" s="52">
        <f t="shared" si="26"/>
        <v>489.69571099999996</v>
      </c>
      <c r="X85" s="52">
        <f t="shared" si="32"/>
        <v>484.79875399999997</v>
      </c>
      <c r="Y85" s="52">
        <f t="shared" si="25"/>
        <v>4.8969569999999996</v>
      </c>
      <c r="Z85" s="45"/>
      <c r="AA85" s="45"/>
    </row>
    <row r="86" spans="1:28" x14ac:dyDescent="0.25">
      <c r="A86" s="55">
        <v>83</v>
      </c>
      <c r="B86" s="37">
        <f>C86+F86+2/2+Tabelle2126[[#This Row],[poweradd]]</f>
        <v>39.818997999999965</v>
      </c>
      <c r="C86" s="52">
        <f t="shared" si="27"/>
        <v>36.665654999999965</v>
      </c>
      <c r="D86" s="52">
        <f t="shared" si="20"/>
        <v>215.33434499999998</v>
      </c>
      <c r="E86" s="52">
        <f t="shared" si="21"/>
        <v>213.18100199999998</v>
      </c>
      <c r="F86" s="52">
        <f t="shared" si="22"/>
        <v>2.153343</v>
      </c>
      <c r="G86" s="45"/>
      <c r="H86" s="45"/>
      <c r="K86" s="37">
        <f>L86+O86+2/2+Tabelle212619[[#This Row],[poweradd]]</f>
        <v>9.3074449999999782</v>
      </c>
      <c r="L86" s="52">
        <f t="shared" si="28"/>
        <v>6.5529749999999787</v>
      </c>
      <c r="M86" s="52">
        <f t="shared" si="23"/>
        <v>175.44702499999997</v>
      </c>
      <c r="N86" s="52">
        <f t="shared" si="31"/>
        <v>173.69255499999997</v>
      </c>
      <c r="O86" s="52">
        <f t="shared" si="24"/>
        <v>1.75447</v>
      </c>
      <c r="P86" s="45"/>
      <c r="Q86" s="45"/>
      <c r="T86" s="37">
        <f>U86+Y86+Tabelle21268[[#This Row],[w]]/2+Tabelle21268[[#This Row],[poweradd]]</f>
        <v>38.549233000000044</v>
      </c>
      <c r="U86" s="52">
        <f t="shared" si="29"/>
        <v>32.70124600000004</v>
      </c>
      <c r="V86" s="35">
        <f t="shared" si="30"/>
        <v>2</v>
      </c>
      <c r="W86" s="52">
        <f t="shared" si="26"/>
        <v>484.79875399999997</v>
      </c>
      <c r="X86" s="52">
        <f t="shared" si="32"/>
        <v>479.95076699999998</v>
      </c>
      <c r="Y86" s="52">
        <f t="shared" si="25"/>
        <v>4.8479869999999998</v>
      </c>
      <c r="Z86" s="45"/>
      <c r="AA86" s="45"/>
    </row>
    <row r="87" spans="1:28" x14ac:dyDescent="0.25">
      <c r="A87" s="55">
        <v>84</v>
      </c>
      <c r="B87" s="35">
        <f>C87+F87+2/2+Tabelle2126[[#This Row],[poweradd]]</f>
        <v>42.950807999999967</v>
      </c>
      <c r="C87" s="52">
        <f t="shared" si="27"/>
        <v>39.818997999999965</v>
      </c>
      <c r="D87" s="52">
        <f t="shared" si="20"/>
        <v>213.18100199999998</v>
      </c>
      <c r="E87" s="52">
        <f t="shared" si="21"/>
        <v>211.04919199999998</v>
      </c>
      <c r="F87" s="52">
        <f t="shared" si="22"/>
        <v>2.1318100000000002</v>
      </c>
      <c r="G87" s="45"/>
      <c r="H87" s="45"/>
      <c r="K87" s="35">
        <f>L87+O87+2/2+Tabelle212619[[#This Row],[poweradd]]</f>
        <v>12.044369999999978</v>
      </c>
      <c r="L87" s="52">
        <f t="shared" si="28"/>
        <v>9.3074449999999782</v>
      </c>
      <c r="M87" s="52">
        <f t="shared" si="23"/>
        <v>173.69255499999997</v>
      </c>
      <c r="N87" s="52">
        <f t="shared" si="31"/>
        <v>171.95562999999996</v>
      </c>
      <c r="O87" s="52">
        <f t="shared" si="24"/>
        <v>1.7369250000000001</v>
      </c>
      <c r="P87" s="45"/>
      <c r="Q87" s="45"/>
      <c r="T87" s="35">
        <f>U87+Y87+Tabelle21268[[#This Row],[w]]/2+Tabelle21268[[#This Row],[poweradd]]</f>
        <v>44.348740000000042</v>
      </c>
      <c r="U87" s="52">
        <f t="shared" si="29"/>
        <v>38.549233000000044</v>
      </c>
      <c r="V87" s="35">
        <f t="shared" si="30"/>
        <v>2</v>
      </c>
      <c r="W87" s="52">
        <f>X86+AA86</f>
        <v>479.95076699999998</v>
      </c>
      <c r="X87" s="52">
        <f t="shared" si="32"/>
        <v>475.15125999999998</v>
      </c>
      <c r="Y87" s="52">
        <f t="shared" si="25"/>
        <v>4.7995070000000002</v>
      </c>
      <c r="Z87" s="45"/>
      <c r="AA87" s="45"/>
    </row>
    <row r="88" spans="1:28" x14ac:dyDescent="0.25">
      <c r="A88" s="55">
        <v>85</v>
      </c>
      <c r="B88" s="35">
        <f>C88+F88+2/2+Tabelle2126[[#This Row],[poweradd]]</f>
        <v>46.06129899999997</v>
      </c>
      <c r="C88" s="52">
        <f t="shared" si="27"/>
        <v>42.950807999999967</v>
      </c>
      <c r="D88" s="52">
        <f t="shared" si="20"/>
        <v>211.04919199999998</v>
      </c>
      <c r="E88" s="52">
        <f t="shared" si="21"/>
        <v>208.93870099999998</v>
      </c>
      <c r="F88" s="52">
        <f t="shared" si="22"/>
        <v>2.1104910000000001</v>
      </c>
      <c r="G88" s="45"/>
      <c r="H88" s="45"/>
      <c r="K88" s="35">
        <f>L88+O88+2/2+Tabelle212619[[#This Row],[poweradd]]</f>
        <v>14.763925999999978</v>
      </c>
      <c r="L88" s="52">
        <f t="shared" si="28"/>
        <v>12.044369999999978</v>
      </c>
      <c r="M88" s="52">
        <f t="shared" si="23"/>
        <v>171.95562999999996</v>
      </c>
      <c r="N88" s="52">
        <f t="shared" si="31"/>
        <v>170.23607399999995</v>
      </c>
      <c r="O88" s="52">
        <f t="shared" si="24"/>
        <v>1.7195560000000001</v>
      </c>
      <c r="P88" s="45"/>
      <c r="Q88" s="45"/>
      <c r="T88" s="35">
        <f>U88+Y88+Tabelle21268[[#This Row],[w]]/2+Tabelle21268[[#This Row],[poweradd]]</f>
        <v>50.10025200000004</v>
      </c>
      <c r="U88" s="52">
        <f t="shared" si="29"/>
        <v>44.348740000000042</v>
      </c>
      <c r="V88" s="35">
        <f t="shared" si="30"/>
        <v>2</v>
      </c>
      <c r="W88" s="52">
        <f>X87+AA87</f>
        <v>475.15125999999998</v>
      </c>
      <c r="X88" s="52">
        <f t="shared" si="32"/>
        <v>470.39974799999999</v>
      </c>
      <c r="Y88" s="52">
        <f t="shared" si="25"/>
        <v>4.751512</v>
      </c>
      <c r="Z88" s="45"/>
      <c r="AA88" s="45"/>
    </row>
    <row r="89" spans="1:28" x14ac:dyDescent="0.25">
      <c r="A89" s="55">
        <v>86</v>
      </c>
      <c r="B89" s="35">
        <f>C89+F89+2/2+Tabelle2126[[#This Row],[poweradd]]</f>
        <v>49.150685999999972</v>
      </c>
      <c r="C89" s="52">
        <f t="shared" si="27"/>
        <v>46.06129899999997</v>
      </c>
      <c r="D89" s="52">
        <f t="shared" si="20"/>
        <v>208.93870099999998</v>
      </c>
      <c r="E89" s="52">
        <f t="shared" si="21"/>
        <v>206.84931399999999</v>
      </c>
      <c r="F89" s="52">
        <f t="shared" si="22"/>
        <v>2.0893869999999999</v>
      </c>
      <c r="G89" s="45"/>
      <c r="H89" s="45"/>
      <c r="K89" s="35">
        <f>L89+O89+2/2+Tabelle212619[[#This Row],[poweradd]]</f>
        <v>17.466285999999979</v>
      </c>
      <c r="L89" s="52">
        <f t="shared" si="28"/>
        <v>14.763925999999978</v>
      </c>
      <c r="M89" s="52">
        <f t="shared" si="23"/>
        <v>170.23607399999995</v>
      </c>
      <c r="N89" s="52">
        <f t="shared" si="31"/>
        <v>168.53371399999995</v>
      </c>
      <c r="O89" s="52">
        <f t="shared" si="24"/>
        <v>1.7023600000000001</v>
      </c>
      <c r="P89" s="45"/>
      <c r="Q89" s="45"/>
      <c r="T89" s="35">
        <f>U89+Y89+Tabelle21268[[#This Row],[w]]/2+Tabelle21268[[#This Row],[poweradd]]</f>
        <v>55.804249000000041</v>
      </c>
      <c r="U89" s="52">
        <f t="shared" si="29"/>
        <v>50.10025200000004</v>
      </c>
      <c r="V89" s="35">
        <f t="shared" si="30"/>
        <v>2</v>
      </c>
      <c r="W89" s="52">
        <f>X88+AA88</f>
        <v>470.39974799999999</v>
      </c>
      <c r="X89" s="52">
        <f t="shared" si="32"/>
        <v>465.69575099999997</v>
      </c>
      <c r="Y89" s="52">
        <f t="shared" si="25"/>
        <v>4.7039970000000002</v>
      </c>
      <c r="Z89" s="45"/>
      <c r="AA89" s="45"/>
    </row>
    <row r="90" spans="1:28" x14ac:dyDescent="0.25">
      <c r="A90" s="55">
        <v>87</v>
      </c>
      <c r="B90" s="35">
        <f>C90+F90+2/2+Tabelle2126[[#This Row],[poweradd]]</f>
        <v>52.219178999999968</v>
      </c>
      <c r="C90" s="52">
        <f t="shared" si="27"/>
        <v>49.150685999999972</v>
      </c>
      <c r="D90" s="52">
        <f t="shared" si="20"/>
        <v>206.84931399999999</v>
      </c>
      <c r="E90" s="52">
        <f t="shared" si="21"/>
        <v>204.780821</v>
      </c>
      <c r="F90" s="52">
        <f t="shared" si="22"/>
        <v>2.0684930000000001</v>
      </c>
      <c r="G90" s="45"/>
      <c r="H90" s="45"/>
      <c r="K90" s="35">
        <f>L90+O90+2/2+Tabelle212619[[#This Row],[poweradd]]</f>
        <v>0.15162299999997941</v>
      </c>
      <c r="L90" s="52">
        <f t="shared" si="28"/>
        <v>17.466285999999979</v>
      </c>
      <c r="M90" s="52">
        <f t="shared" si="23"/>
        <v>168.53371399999995</v>
      </c>
      <c r="N90" s="52">
        <f t="shared" si="31"/>
        <v>166.84837699999994</v>
      </c>
      <c r="O90" s="52">
        <f t="shared" si="24"/>
        <v>1.6853370000000001</v>
      </c>
      <c r="P90" s="45">
        <v>-20</v>
      </c>
      <c r="Q90" s="45"/>
      <c r="R90" t="s">
        <v>69</v>
      </c>
      <c r="T90" s="35">
        <f>U90+Y90+Tabelle21268[[#This Row],[w]]/2+Tabelle21268[[#This Row],[poweradd]]</f>
        <v>61.46120600000004</v>
      </c>
      <c r="U90" s="52">
        <f t="shared" si="29"/>
        <v>55.804249000000041</v>
      </c>
      <c r="V90" s="35">
        <f t="shared" si="30"/>
        <v>2</v>
      </c>
      <c r="W90" s="52">
        <f>X89+AA89</f>
        <v>465.69575099999997</v>
      </c>
      <c r="X90" s="52">
        <f t="shared" si="32"/>
        <v>461.038794</v>
      </c>
      <c r="Y90" s="52">
        <f t="shared" si="25"/>
        <v>4.6569570000000002</v>
      </c>
      <c r="Z90" s="45"/>
      <c r="AA90" s="45"/>
    </row>
    <row r="91" spans="1:28" x14ac:dyDescent="0.25">
      <c r="A91" s="55">
        <v>88</v>
      </c>
      <c r="B91" s="35">
        <f>C91+F91+2/2+Tabelle2126[[#This Row],[poweradd]]</f>
        <v>55.266986999999972</v>
      </c>
      <c r="C91" s="52">
        <f t="shared" si="27"/>
        <v>52.219178999999968</v>
      </c>
      <c r="D91" s="52">
        <f t="shared" si="20"/>
        <v>204.780821</v>
      </c>
      <c r="E91" s="52">
        <f t="shared" si="21"/>
        <v>202.733013</v>
      </c>
      <c r="F91" s="52">
        <f t="shared" si="22"/>
        <v>2.0478079999999999</v>
      </c>
      <c r="G91" s="45"/>
      <c r="H91" s="45"/>
      <c r="K91" s="35">
        <f>L91+O91+2/2+Tabelle212619[[#This Row],[poweradd]]</f>
        <v>2.8201059999999796</v>
      </c>
      <c r="L91" s="52">
        <f t="shared" si="28"/>
        <v>0.15162299999997941</v>
      </c>
      <c r="M91" s="52">
        <f t="shared" si="23"/>
        <v>166.84837699999994</v>
      </c>
      <c r="N91" s="52">
        <f t="shared" si="31"/>
        <v>165.17989399999993</v>
      </c>
      <c r="O91" s="52">
        <f t="shared" si="24"/>
        <v>1.6684829999999999</v>
      </c>
      <c r="P91" s="45"/>
      <c r="Q91" s="45"/>
      <c r="T91" s="35">
        <f>U91+Y91+Tabelle21268[[#This Row],[w]]/2+Tabelle21268[[#This Row],[poweradd]]</f>
        <v>67.071593000000036</v>
      </c>
      <c r="U91" s="52">
        <f t="shared" si="29"/>
        <v>61.46120600000004</v>
      </c>
      <c r="V91" s="35">
        <f t="shared" si="30"/>
        <v>2</v>
      </c>
      <c r="W91" s="52">
        <f t="shared" ref="W91:W94" si="33">X90+AA90</f>
        <v>461.038794</v>
      </c>
      <c r="X91" s="52">
        <f t="shared" si="32"/>
        <v>456.42840699999999</v>
      </c>
      <c r="Y91" s="52">
        <f t="shared" si="25"/>
        <v>4.6103870000000002</v>
      </c>
      <c r="Z91" s="45"/>
      <c r="AA91" s="45"/>
    </row>
    <row r="92" spans="1:28" x14ac:dyDescent="0.25">
      <c r="A92" s="55">
        <v>89</v>
      </c>
      <c r="B92" s="35">
        <f>C92+F92+2/2+Tabelle2126[[#This Row],[poweradd]]</f>
        <v>58.294316999999971</v>
      </c>
      <c r="C92" s="52">
        <f t="shared" si="27"/>
        <v>55.266986999999972</v>
      </c>
      <c r="D92" s="52">
        <f t="shared" si="20"/>
        <v>202.733013</v>
      </c>
      <c r="E92" s="52">
        <f t="shared" si="21"/>
        <v>200.70568299999999</v>
      </c>
      <c r="F92" s="52">
        <f t="shared" si="22"/>
        <v>2.0273300000000001</v>
      </c>
      <c r="G92" s="45"/>
      <c r="H92" s="45"/>
      <c r="K92" s="35">
        <f>L92+O92+2/2+Tabelle212619[[#This Row],[poweradd]]</f>
        <v>5.4719039999999799</v>
      </c>
      <c r="L92" s="52">
        <f t="shared" si="28"/>
        <v>2.8201059999999796</v>
      </c>
      <c r="M92" s="52">
        <f t="shared" si="23"/>
        <v>165.17989399999993</v>
      </c>
      <c r="N92" s="52">
        <f t="shared" si="31"/>
        <v>163.52809599999992</v>
      </c>
      <c r="O92" s="52">
        <f t="shared" si="24"/>
        <v>1.6517980000000001</v>
      </c>
      <c r="P92" s="45"/>
      <c r="Q92" s="45"/>
      <c r="R92" t="s">
        <v>19</v>
      </c>
      <c r="T92" s="35">
        <f>U92+Y92+Tabelle21268[[#This Row],[w]]/2+Tabelle21268[[#This Row],[poweradd]]</f>
        <v>72.635877000000036</v>
      </c>
      <c r="U92" s="52">
        <f t="shared" si="29"/>
        <v>67.071593000000036</v>
      </c>
      <c r="V92" s="35">
        <f t="shared" si="30"/>
        <v>2</v>
      </c>
      <c r="W92" s="52">
        <f t="shared" si="33"/>
        <v>456.42840699999999</v>
      </c>
      <c r="X92" s="52">
        <f t="shared" si="32"/>
        <v>451.86412300000001</v>
      </c>
      <c r="Y92" s="52">
        <f t="shared" si="25"/>
        <v>4.5642839999999998</v>
      </c>
      <c r="Z92" s="45"/>
      <c r="AA92" s="45"/>
    </row>
    <row r="93" spans="1:28" x14ac:dyDescent="0.25">
      <c r="A93" s="55">
        <v>90</v>
      </c>
      <c r="B93" s="35">
        <f>C93+F93+2/2+Tabelle2126[[#This Row],[poweradd]]</f>
        <v>61.30137299999997</v>
      </c>
      <c r="C93" s="52">
        <f t="shared" si="27"/>
        <v>58.294316999999971</v>
      </c>
      <c r="D93" s="52">
        <f t="shared" si="20"/>
        <v>200.70568299999999</v>
      </c>
      <c r="E93" s="52">
        <f t="shared" si="21"/>
        <v>198.69862699999999</v>
      </c>
      <c r="F93" s="52">
        <f t="shared" si="22"/>
        <v>2.007056</v>
      </c>
      <c r="G93" s="45"/>
      <c r="H93" s="45"/>
      <c r="K93" s="35">
        <f>L93+O93+2/2+Tabelle212619[[#This Row],[poweradd]]</f>
        <v>8.1071839999999789</v>
      </c>
      <c r="L93" s="52">
        <f t="shared" si="28"/>
        <v>5.4719039999999799</v>
      </c>
      <c r="M93" s="52">
        <f t="shared" si="23"/>
        <v>163.52809599999992</v>
      </c>
      <c r="N93" s="52">
        <f t="shared" si="31"/>
        <v>161.89281599999993</v>
      </c>
      <c r="O93" s="52">
        <f t="shared" si="24"/>
        <v>1.6352800000000001</v>
      </c>
      <c r="P93" s="45"/>
      <c r="Q93" s="45"/>
      <c r="T93" s="35">
        <f>U93+Y93+Tabelle21268[[#This Row],[w]]/2+Tabelle21268[[#This Row],[poweradd]]</f>
        <v>78.154518000000039</v>
      </c>
      <c r="U93" s="52">
        <f t="shared" si="29"/>
        <v>72.635877000000036</v>
      </c>
      <c r="V93" s="35">
        <f t="shared" si="30"/>
        <v>2</v>
      </c>
      <c r="W93" s="52">
        <f t="shared" si="33"/>
        <v>451.86412300000001</v>
      </c>
      <c r="X93" s="52">
        <f t="shared" si="32"/>
        <v>447.345482</v>
      </c>
      <c r="Y93" s="52">
        <f t="shared" si="25"/>
        <v>4.5186409999999997</v>
      </c>
      <c r="Z93" s="45"/>
      <c r="AA93" s="45"/>
    </row>
    <row r="94" spans="1:28" x14ac:dyDescent="0.25">
      <c r="A94" s="55">
        <v>91</v>
      </c>
      <c r="B94" s="35">
        <f>C94+F94+2/2+Tabelle2126[[#This Row],[poweradd]]</f>
        <v>64.288358999999971</v>
      </c>
      <c r="C94" s="52">
        <f t="shared" si="27"/>
        <v>61.30137299999997</v>
      </c>
      <c r="D94" s="52">
        <f t="shared" si="20"/>
        <v>198.69862699999999</v>
      </c>
      <c r="E94" s="52">
        <f t="shared" si="21"/>
        <v>196.71164099999999</v>
      </c>
      <c r="F94" s="52">
        <f t="shared" si="22"/>
        <v>1.9869859999999999</v>
      </c>
      <c r="G94" s="45"/>
      <c r="H94" s="45"/>
      <c r="K94" s="35">
        <f>L94+O94+2/2+Tabelle212619[[#This Row],[poweradd]]</f>
        <v>10.726111999999979</v>
      </c>
      <c r="L94" s="52">
        <f t="shared" si="28"/>
        <v>8.1071839999999789</v>
      </c>
      <c r="M94" s="52">
        <f t="shared" si="23"/>
        <v>161.89281599999993</v>
      </c>
      <c r="N94" s="52">
        <f t="shared" si="31"/>
        <v>160.27388799999991</v>
      </c>
      <c r="O94" s="52">
        <f t="shared" si="24"/>
        <v>1.6189279999999999</v>
      </c>
      <c r="P94" s="45"/>
      <c r="Q94" s="45"/>
      <c r="T94" s="35">
        <f>U94+Y94+Tabelle21268[[#This Row],[w]]/2+Tabelle21268[[#This Row],[poweradd]]</f>
        <v>83.627972000000042</v>
      </c>
      <c r="U94" s="52">
        <f t="shared" si="29"/>
        <v>78.154518000000039</v>
      </c>
      <c r="V94" s="35">
        <f t="shared" si="30"/>
        <v>2</v>
      </c>
      <c r="W94" s="52">
        <f t="shared" si="33"/>
        <v>447.345482</v>
      </c>
      <c r="X94" s="52">
        <f t="shared" si="32"/>
        <v>442.872028</v>
      </c>
      <c r="Y94" s="52">
        <f t="shared" si="25"/>
        <v>4.4734540000000003</v>
      </c>
      <c r="Z94" s="45"/>
      <c r="AA94" s="45"/>
    </row>
    <row r="95" spans="1:28" x14ac:dyDescent="0.25">
      <c r="A95" s="55">
        <v>92</v>
      </c>
      <c r="B95" s="37">
        <f>C95+F95+2/2+Tabelle2126[[#This Row],[poweradd]]</f>
        <v>67.255474999999976</v>
      </c>
      <c r="C95" s="52">
        <f t="shared" si="27"/>
        <v>64.288358999999971</v>
      </c>
      <c r="D95" s="52">
        <f t="shared" si="20"/>
        <v>196.71164099999999</v>
      </c>
      <c r="E95" s="52">
        <f t="shared" si="21"/>
        <v>194.74452499999998</v>
      </c>
      <c r="F95" s="52">
        <f t="shared" si="22"/>
        <v>1.9671160000000001</v>
      </c>
      <c r="G95" s="45"/>
      <c r="H95" s="45"/>
      <c r="K95" s="37">
        <f>L95+O95+2/2+Tabelle212619[[#This Row],[poweradd]]</f>
        <v>13.32884999999998</v>
      </c>
      <c r="L95" s="52">
        <f t="shared" si="28"/>
        <v>10.726111999999979</v>
      </c>
      <c r="M95" s="52">
        <f t="shared" si="23"/>
        <v>160.27388799999991</v>
      </c>
      <c r="N95" s="52">
        <f t="shared" si="31"/>
        <v>158.67114999999993</v>
      </c>
      <c r="O95" s="52">
        <f t="shared" si="24"/>
        <v>1.602738</v>
      </c>
      <c r="P95" s="45"/>
      <c r="Q95" s="45"/>
      <c r="T95" s="37">
        <f>U95+Y95+Tabelle21268[[#This Row],[w]]/2+Tabelle21268[[#This Row],[poweradd]]</f>
        <v>89.056692000000041</v>
      </c>
      <c r="U95" s="52">
        <f t="shared" si="29"/>
        <v>83.627972000000042</v>
      </c>
      <c r="V95" s="35">
        <f t="shared" si="30"/>
        <v>2</v>
      </c>
      <c r="W95" s="52">
        <f>X94+AA94</f>
        <v>442.872028</v>
      </c>
      <c r="X95" s="52">
        <f t="shared" si="32"/>
        <v>438.443308</v>
      </c>
      <c r="Y95" s="52">
        <f t="shared" si="25"/>
        <v>4.4287200000000002</v>
      </c>
      <c r="Z95" s="45"/>
      <c r="AA95" s="45"/>
    </row>
    <row r="96" spans="1:28" x14ac:dyDescent="0.25">
      <c r="A96" s="55">
        <v>93</v>
      </c>
      <c r="B96" s="35">
        <f>C96+F96+2/2+Tabelle2126[[#This Row],[poweradd]]</f>
        <v>70.202919999999978</v>
      </c>
      <c r="C96" s="52">
        <f t="shared" si="27"/>
        <v>67.255474999999976</v>
      </c>
      <c r="D96" s="52">
        <f t="shared" si="20"/>
        <v>194.74452499999998</v>
      </c>
      <c r="E96" s="52">
        <f t="shared" si="21"/>
        <v>192.79707999999999</v>
      </c>
      <c r="F96" s="52">
        <f t="shared" si="22"/>
        <v>1.9474450000000001</v>
      </c>
      <c r="G96" s="45"/>
      <c r="H96" s="45"/>
      <c r="K96" s="35">
        <f>L96+O96+2/2+Tabelle212619[[#This Row],[poweradd]]</f>
        <v>15.915560999999979</v>
      </c>
      <c r="L96" s="52">
        <f t="shared" si="28"/>
        <v>13.32884999999998</v>
      </c>
      <c r="M96" s="52">
        <f t="shared" si="23"/>
        <v>158.67114999999993</v>
      </c>
      <c r="N96" s="52">
        <f t="shared" si="31"/>
        <v>157.08443899999992</v>
      </c>
      <c r="O96" s="52">
        <f t="shared" si="24"/>
        <v>1.586711</v>
      </c>
      <c r="P96" s="45"/>
      <c r="Q96" s="45"/>
      <c r="T96" s="35">
        <f>U96+Y96+Tabelle21268[[#This Row],[w]]/2+Tabelle21268[[#This Row],[poweradd]]</f>
        <v>94.441125000000042</v>
      </c>
      <c r="U96" s="52">
        <f t="shared" si="29"/>
        <v>89.056692000000041</v>
      </c>
      <c r="V96" s="35">
        <f t="shared" si="30"/>
        <v>2</v>
      </c>
      <c r="W96" s="52">
        <f>X95+AA95</f>
        <v>438.443308</v>
      </c>
      <c r="X96" s="52">
        <f t="shared" si="32"/>
        <v>434.058875</v>
      </c>
      <c r="Y96" s="52">
        <f t="shared" si="25"/>
        <v>4.3844329999999996</v>
      </c>
      <c r="Z96" s="45"/>
      <c r="AA96" s="45"/>
    </row>
    <row r="97" spans="1:27" x14ac:dyDescent="0.25">
      <c r="A97" s="55">
        <v>94</v>
      </c>
      <c r="B97" s="35">
        <f>C97+F97+2/2+Tabelle2126[[#This Row],[poweradd]]</f>
        <v>73.13088999999998</v>
      </c>
      <c r="C97" s="52">
        <f t="shared" si="27"/>
        <v>70.202919999999978</v>
      </c>
      <c r="D97" s="52">
        <f t="shared" si="20"/>
        <v>192.79707999999999</v>
      </c>
      <c r="E97" s="52">
        <f t="shared" si="21"/>
        <v>190.86911000000001</v>
      </c>
      <c r="F97" s="52">
        <f t="shared" si="22"/>
        <v>1.92797</v>
      </c>
      <c r="G97" s="45"/>
      <c r="H97" s="45"/>
      <c r="K97" s="35">
        <f>L97+O97+2/2+Tabelle212619[[#This Row],[poweradd]]</f>
        <v>18.48640499999998</v>
      </c>
      <c r="L97" s="52">
        <f t="shared" si="28"/>
        <v>15.915560999999979</v>
      </c>
      <c r="M97" s="52">
        <f t="shared" si="23"/>
        <v>157.08443899999992</v>
      </c>
      <c r="N97" s="52">
        <f t="shared" si="31"/>
        <v>155.51359499999992</v>
      </c>
      <c r="O97" s="52">
        <f t="shared" si="24"/>
        <v>1.5708439999999999</v>
      </c>
      <c r="P97" s="45"/>
      <c r="Q97" s="45"/>
      <c r="T97" s="35">
        <f>U97+Y97+Tabelle21268[[#This Row],[w]]/2+Tabelle21268[[#This Row],[poweradd]]</f>
        <v>99.781713000000039</v>
      </c>
      <c r="U97" s="52">
        <f t="shared" si="29"/>
        <v>94.441125000000042</v>
      </c>
      <c r="V97" s="35">
        <f t="shared" si="30"/>
        <v>2</v>
      </c>
      <c r="W97" s="52">
        <f>X96+AA96</f>
        <v>434.058875</v>
      </c>
      <c r="X97" s="52">
        <f t="shared" si="32"/>
        <v>429.71828699999998</v>
      </c>
      <c r="Y97" s="52">
        <f t="shared" si="25"/>
        <v>4.3405880000000003</v>
      </c>
      <c r="Z97" s="45"/>
      <c r="AA97" s="45"/>
    </row>
    <row r="98" spans="1:27" x14ac:dyDescent="0.25">
      <c r="A98" s="55">
        <v>95</v>
      </c>
      <c r="B98" s="35">
        <f>C98+F98+2/2+Tabelle2126[[#This Row],[poweradd]]</f>
        <v>76.039580999999984</v>
      </c>
      <c r="C98" s="52">
        <f t="shared" si="27"/>
        <v>73.13088999999998</v>
      </c>
      <c r="D98" s="52">
        <f t="shared" si="20"/>
        <v>190.86911000000001</v>
      </c>
      <c r="E98" s="52">
        <f t="shared" si="21"/>
        <v>188.960419</v>
      </c>
      <c r="F98" s="52">
        <f t="shared" si="22"/>
        <v>1.9086909999999999</v>
      </c>
      <c r="G98" s="45"/>
      <c r="H98" s="45"/>
      <c r="K98" s="35">
        <f>L98+O98+2/2+Tabelle212619[[#This Row],[poweradd]]</f>
        <v>1.0415399999999799</v>
      </c>
      <c r="L98" s="52">
        <f t="shared" si="28"/>
        <v>18.48640499999998</v>
      </c>
      <c r="M98" s="52">
        <f t="shared" si="23"/>
        <v>155.51359499999992</v>
      </c>
      <c r="N98" s="52">
        <f t="shared" si="31"/>
        <v>153.95845999999992</v>
      </c>
      <c r="O98" s="52">
        <f t="shared" si="24"/>
        <v>1.5551349999999999</v>
      </c>
      <c r="P98" s="45">
        <v>-20</v>
      </c>
      <c r="Q98" s="45"/>
      <c r="R98" t="s">
        <v>70</v>
      </c>
      <c r="T98" s="35">
        <f>U98+Y98+Tabelle21268[[#This Row],[w]]/2+Tabelle21268[[#This Row],[poweradd]]</f>
        <v>105.07889500000005</v>
      </c>
      <c r="U98" s="52">
        <f t="shared" si="29"/>
        <v>99.781713000000039</v>
      </c>
      <c r="V98" s="35">
        <f t="shared" si="30"/>
        <v>2</v>
      </c>
      <c r="W98" s="52">
        <f>X97+AA97</f>
        <v>429.71828699999998</v>
      </c>
      <c r="X98" s="52">
        <f t="shared" si="32"/>
        <v>425.42110499999995</v>
      </c>
      <c r="Y98" s="52">
        <f t="shared" si="25"/>
        <v>4.2971820000000003</v>
      </c>
      <c r="Z98" s="45"/>
      <c r="AA98" s="45"/>
    </row>
    <row r="99" spans="1:27" x14ac:dyDescent="0.25">
      <c r="A99" s="55">
        <v>96</v>
      </c>
      <c r="B99" s="37">
        <f>C99+F99+2/2+Tabelle2126[[#This Row],[poweradd]]</f>
        <v>78.92918499999999</v>
      </c>
      <c r="C99" s="52">
        <f t="shared" si="27"/>
        <v>76.039580999999984</v>
      </c>
      <c r="D99" s="52">
        <f t="shared" si="20"/>
        <v>188.960419</v>
      </c>
      <c r="E99" s="52">
        <f t="shared" si="21"/>
        <v>187.07081500000001</v>
      </c>
      <c r="F99" s="52">
        <f t="shared" si="22"/>
        <v>1.8896040000000001</v>
      </c>
      <c r="G99" s="45"/>
      <c r="H99" s="45"/>
      <c r="K99" s="37">
        <f>L99+O99+2/2+Tabelle212619[[#This Row],[poweradd]]</f>
        <v>3.58112399999998</v>
      </c>
      <c r="L99" s="52">
        <f t="shared" si="28"/>
        <v>1.0415399999999799</v>
      </c>
      <c r="M99" s="52">
        <f t="shared" si="23"/>
        <v>153.95845999999992</v>
      </c>
      <c r="N99" s="52">
        <f t="shared" si="31"/>
        <v>152.41887599999993</v>
      </c>
      <c r="O99" s="52">
        <f t="shared" si="24"/>
        <v>1.5395840000000001</v>
      </c>
      <c r="P99" s="45"/>
      <c r="Q99" s="45"/>
      <c r="T99" s="37">
        <f>U99+Y99+Tabelle21268[[#This Row],[w]]/2+Tabelle21268[[#This Row],[poweradd]]</f>
        <v>110.33310600000004</v>
      </c>
      <c r="U99" s="52">
        <f t="shared" si="29"/>
        <v>105.07889500000005</v>
      </c>
      <c r="V99" s="35">
        <f t="shared" si="30"/>
        <v>2</v>
      </c>
      <c r="W99" s="52">
        <f>X98+AA98</f>
        <v>425.42110499999995</v>
      </c>
      <c r="X99" s="52">
        <f t="shared" si="32"/>
        <v>421.16689399999996</v>
      </c>
      <c r="Y99" s="52">
        <f t="shared" si="25"/>
        <v>4.2542109999999997</v>
      </c>
      <c r="Z99" s="45"/>
      <c r="AA99" s="45"/>
    </row>
    <row r="100" spans="1:27" x14ac:dyDescent="0.25">
      <c r="A100" s="55">
        <v>97</v>
      </c>
      <c r="B100" s="35">
        <f>C100+F100+2/2+Tabelle2126[[#This Row],[poweradd]]</f>
        <v>81.799892999999983</v>
      </c>
      <c r="C100" s="52">
        <f t="shared" si="27"/>
        <v>78.92918499999999</v>
      </c>
      <c r="D100" s="52">
        <f t="shared" si="20"/>
        <v>187.07081500000001</v>
      </c>
      <c r="E100" s="52">
        <f t="shared" si="21"/>
        <v>185.200107</v>
      </c>
      <c r="F100" s="52">
        <f t="shared" si="22"/>
        <v>1.870708</v>
      </c>
      <c r="G100" s="45"/>
      <c r="H100" s="45"/>
      <c r="K100" s="35">
        <f>L100+O100+2/2+Tabelle212619[[#This Row],[poweradd]]</f>
        <v>6.1053119999999801</v>
      </c>
      <c r="L100" s="52">
        <f t="shared" si="28"/>
        <v>3.58112399999998</v>
      </c>
      <c r="M100" s="52">
        <f t="shared" si="23"/>
        <v>152.41887599999993</v>
      </c>
      <c r="N100" s="52">
        <f t="shared" si="31"/>
        <v>150.89468799999992</v>
      </c>
      <c r="O100" s="52">
        <f t="shared" si="24"/>
        <v>1.5241880000000001</v>
      </c>
      <c r="P100" s="45"/>
      <c r="Q100" s="45"/>
      <c r="T100" s="35">
        <f>U100+Y100+Tabelle21268[[#This Row],[w]]/2+Tabelle21268[[#This Row],[poweradd]]</f>
        <v>115.54477400000005</v>
      </c>
      <c r="U100" s="52">
        <f t="shared" si="29"/>
        <v>110.33310600000004</v>
      </c>
      <c r="V100" s="35">
        <f t="shared" si="30"/>
        <v>2</v>
      </c>
      <c r="W100" s="52">
        <f t="shared" ref="W100:W163" si="34">X99+AA99</f>
        <v>421.16689399999996</v>
      </c>
      <c r="X100" s="52">
        <f t="shared" si="32"/>
        <v>416.95522599999998</v>
      </c>
      <c r="Y100" s="52">
        <f t="shared" si="25"/>
        <v>4.2116680000000004</v>
      </c>
      <c r="Z100" s="45"/>
      <c r="AA100" s="45"/>
    </row>
    <row r="101" spans="1:27" x14ac:dyDescent="0.25">
      <c r="A101" s="55">
        <v>98</v>
      </c>
      <c r="B101" s="35">
        <f>C101+F101+2/2+Tabelle2126[[#This Row],[poweradd]]</f>
        <v>84.651893999999984</v>
      </c>
      <c r="C101" s="52">
        <f t="shared" si="27"/>
        <v>81.799892999999983</v>
      </c>
      <c r="D101" s="52">
        <f t="shared" ref="D101:D132" si="35">E100+H100</f>
        <v>185.200107</v>
      </c>
      <c r="E101" s="52">
        <f t="shared" si="21"/>
        <v>183.348106</v>
      </c>
      <c r="F101" s="52">
        <f t="shared" ref="F101:F132" si="36">IF(D101/100&gt;10,10,ROUNDDOWN(D101/100,6))</f>
        <v>1.852001</v>
      </c>
      <c r="G101" s="45"/>
      <c r="H101" s="45"/>
      <c r="K101" s="35">
        <f>L101+O101+2/2+Tabelle212619[[#This Row],[poweradd]]</f>
        <v>8.61425799999998</v>
      </c>
      <c r="L101" s="52">
        <f t="shared" si="28"/>
        <v>6.1053119999999801</v>
      </c>
      <c r="M101" s="52">
        <f t="shared" ref="M101:M132" si="37">N100+Q100</f>
        <v>150.89468799999992</v>
      </c>
      <c r="N101" s="52">
        <f t="shared" si="31"/>
        <v>149.38574199999991</v>
      </c>
      <c r="O101" s="52">
        <f t="shared" si="24"/>
        <v>1.5089459999999999</v>
      </c>
      <c r="P101" s="45"/>
      <c r="Q101" s="43">
        <f>50*0.9</f>
        <v>45</v>
      </c>
      <c r="R101" s="38" t="s">
        <v>65</v>
      </c>
      <c r="T101" s="35">
        <f>U101+Y101+Tabelle21268[[#This Row],[w]]/2+Tabelle21268[[#This Row],[poweradd]]</f>
        <v>120.71432600000004</v>
      </c>
      <c r="U101" s="52">
        <f t="shared" si="29"/>
        <v>115.54477400000005</v>
      </c>
      <c r="V101" s="35">
        <f t="shared" si="30"/>
        <v>2</v>
      </c>
      <c r="W101" s="52">
        <f t="shared" si="34"/>
        <v>416.95522599999998</v>
      </c>
      <c r="X101" s="52">
        <f t="shared" si="32"/>
        <v>412.78567399999997</v>
      </c>
      <c r="Y101" s="52">
        <f t="shared" si="25"/>
        <v>4.1695520000000004</v>
      </c>
      <c r="Z101" s="45"/>
      <c r="AA101" s="45"/>
    </row>
    <row r="102" spans="1:27" x14ac:dyDescent="0.25">
      <c r="A102" s="55">
        <v>99</v>
      </c>
      <c r="B102" s="35">
        <f>C102+F102+2/2+Tabelle2126[[#This Row],[poweradd]]</f>
        <v>87.485374999999991</v>
      </c>
      <c r="C102" s="52">
        <f t="shared" si="27"/>
        <v>84.651893999999984</v>
      </c>
      <c r="D102" s="52">
        <f t="shared" si="35"/>
        <v>183.348106</v>
      </c>
      <c r="E102" s="52">
        <f t="shared" si="21"/>
        <v>181.514625</v>
      </c>
      <c r="F102" s="52">
        <f t="shared" si="36"/>
        <v>1.8334809999999999</v>
      </c>
      <c r="G102" s="45"/>
      <c r="H102" s="45"/>
      <c r="K102" s="35">
        <f>L102+O102+2/2+Tabelle212619[[#This Row],[poweradd]]</f>
        <v>11.558114999999979</v>
      </c>
      <c r="L102" s="52">
        <f t="shared" si="28"/>
        <v>8.61425799999998</v>
      </c>
      <c r="M102" s="52">
        <f t="shared" si="37"/>
        <v>194.38574199999991</v>
      </c>
      <c r="N102" s="52">
        <f t="shared" si="31"/>
        <v>192.4418849999999</v>
      </c>
      <c r="O102" s="52">
        <f t="shared" si="24"/>
        <v>1.9438569999999999</v>
      </c>
      <c r="P102" s="45"/>
      <c r="Q102" s="45"/>
      <c r="T102" s="35">
        <f>U102+Y102+Tabelle21268[[#This Row],[w]]/2+Tabelle21268[[#This Row],[poweradd]]</f>
        <v>125.84218200000004</v>
      </c>
      <c r="U102" s="52">
        <f t="shared" si="29"/>
        <v>120.71432600000004</v>
      </c>
      <c r="V102" s="35">
        <f t="shared" si="30"/>
        <v>2</v>
      </c>
      <c r="W102" s="52">
        <f t="shared" si="34"/>
        <v>412.78567399999997</v>
      </c>
      <c r="X102" s="52">
        <f t="shared" si="32"/>
        <v>408.65781799999996</v>
      </c>
      <c r="Y102" s="52">
        <f t="shared" si="25"/>
        <v>4.1278560000000004</v>
      </c>
      <c r="Z102" s="45"/>
      <c r="AA102" s="45"/>
    </row>
    <row r="103" spans="1:27" x14ac:dyDescent="0.25">
      <c r="A103" s="55">
        <v>100</v>
      </c>
      <c r="B103" s="35">
        <f>C103+F103+2/2+Tabelle2126[[#This Row],[poweradd]]</f>
        <v>90.300520999999989</v>
      </c>
      <c r="C103" s="52">
        <f t="shared" si="27"/>
        <v>87.485374999999991</v>
      </c>
      <c r="D103" s="52">
        <f t="shared" si="35"/>
        <v>181.514625</v>
      </c>
      <c r="E103" s="52">
        <f t="shared" si="21"/>
        <v>179.699479</v>
      </c>
      <c r="F103" s="52">
        <f t="shared" si="36"/>
        <v>1.8151459999999999</v>
      </c>
      <c r="G103" s="45"/>
      <c r="H103" s="45"/>
      <c r="K103" s="35">
        <f>L103+O103+2/2+Tabelle212619[[#This Row],[poweradd]]</f>
        <v>14.482532999999979</v>
      </c>
      <c r="L103" s="52">
        <f t="shared" si="28"/>
        <v>11.558114999999979</v>
      </c>
      <c r="M103" s="52">
        <f t="shared" si="37"/>
        <v>192.4418849999999</v>
      </c>
      <c r="N103" s="52">
        <f t="shared" si="31"/>
        <v>190.5174669999999</v>
      </c>
      <c r="O103" s="52">
        <f t="shared" si="24"/>
        <v>1.924418</v>
      </c>
      <c r="P103" s="45"/>
      <c r="Q103" s="45"/>
      <c r="T103" s="35">
        <f>U103+Y103+Tabelle21268[[#This Row],[w]]/2+Tabelle21268[[#This Row],[poweradd]]</f>
        <v>130.92876000000004</v>
      </c>
      <c r="U103" s="52">
        <f t="shared" si="29"/>
        <v>125.84218200000004</v>
      </c>
      <c r="V103" s="35">
        <f t="shared" si="30"/>
        <v>2</v>
      </c>
      <c r="W103" s="52">
        <f t="shared" si="34"/>
        <v>408.65781799999996</v>
      </c>
      <c r="X103" s="52">
        <f t="shared" si="32"/>
        <v>404.57123999999999</v>
      </c>
      <c r="Y103" s="52">
        <f t="shared" si="25"/>
        <v>4.0865780000000003</v>
      </c>
      <c r="Z103" s="45"/>
      <c r="AA103" s="45"/>
    </row>
    <row r="104" spans="1:27" x14ac:dyDescent="0.25">
      <c r="A104" s="55">
        <v>101</v>
      </c>
      <c r="B104" s="35">
        <f>C104+F104+2/2+Tabelle2126[[#This Row],[poweradd]]</f>
        <v>78.097514999999987</v>
      </c>
      <c r="C104" s="52">
        <f t="shared" si="27"/>
        <v>90.300520999999989</v>
      </c>
      <c r="D104" s="52">
        <f t="shared" si="35"/>
        <v>179.699479</v>
      </c>
      <c r="E104" s="52">
        <f t="shared" si="21"/>
        <v>177.90248499999998</v>
      </c>
      <c r="F104" s="52">
        <f t="shared" si="36"/>
        <v>1.796994</v>
      </c>
      <c r="G104" s="45">
        <v>-15</v>
      </c>
      <c r="H104" s="45"/>
      <c r="I104" t="s">
        <v>67</v>
      </c>
      <c r="K104" s="35">
        <f>L104+O104+2/2+Tabelle212619[[#This Row],[poweradd]]</f>
        <v>17.387706999999978</v>
      </c>
      <c r="L104" s="52">
        <f t="shared" si="28"/>
        <v>14.482532999999979</v>
      </c>
      <c r="M104" s="52">
        <f t="shared" si="37"/>
        <v>190.5174669999999</v>
      </c>
      <c r="N104" s="52">
        <f t="shared" si="31"/>
        <v>188.61229299999991</v>
      </c>
      <c r="O104" s="52">
        <f t="shared" si="24"/>
        <v>1.9051739999999999</v>
      </c>
      <c r="P104" s="45"/>
      <c r="Q104" s="45"/>
      <c r="T104" s="35">
        <f>U104+Y104+Tabelle21268[[#This Row],[w]]/2+Tabelle21268[[#This Row],[poweradd]]</f>
        <v>135.97447200000005</v>
      </c>
      <c r="U104" s="52">
        <f t="shared" si="29"/>
        <v>130.92876000000004</v>
      </c>
      <c r="V104" s="35">
        <f t="shared" si="30"/>
        <v>2</v>
      </c>
      <c r="W104" s="52">
        <f t="shared" si="34"/>
        <v>404.57123999999999</v>
      </c>
      <c r="X104" s="52">
        <f t="shared" si="32"/>
        <v>400.52552800000001</v>
      </c>
      <c r="Y104" s="52">
        <f t="shared" si="25"/>
        <v>4.045712</v>
      </c>
      <c r="Z104" s="45"/>
      <c r="AA104" s="45"/>
    </row>
    <row r="105" spans="1:27" x14ac:dyDescent="0.25">
      <c r="A105" s="55">
        <v>102</v>
      </c>
      <c r="B105" s="35">
        <f>C105+F105+2/2+Tabelle2126[[#This Row],[poweradd]]</f>
        <v>80.876538999999994</v>
      </c>
      <c r="C105" s="52">
        <f t="shared" si="27"/>
        <v>78.097514999999987</v>
      </c>
      <c r="D105" s="52">
        <f t="shared" si="35"/>
        <v>177.90248499999998</v>
      </c>
      <c r="E105" s="52">
        <f t="shared" si="21"/>
        <v>176.12346099999999</v>
      </c>
      <c r="F105" s="52">
        <f t="shared" si="36"/>
        <v>1.7790239999999999</v>
      </c>
      <c r="G105" s="45"/>
      <c r="H105" s="45"/>
      <c r="K105" s="35">
        <f>L105+O105+2/2+Tabelle212619[[#This Row],[poweradd]]</f>
        <v>0.2738289999999779</v>
      </c>
      <c r="L105" s="52">
        <f t="shared" si="28"/>
        <v>17.387706999999978</v>
      </c>
      <c r="M105" s="52">
        <f t="shared" si="37"/>
        <v>188.61229299999991</v>
      </c>
      <c r="N105" s="52">
        <f t="shared" si="31"/>
        <v>186.72617099999991</v>
      </c>
      <c r="O105" s="52">
        <f t="shared" si="24"/>
        <v>1.8861220000000001</v>
      </c>
      <c r="P105" s="45">
        <v>-20</v>
      </c>
      <c r="Q105" s="45"/>
      <c r="R105" t="s">
        <v>71</v>
      </c>
      <c r="T105" s="35">
        <f>U105+Y105+Tabelle21268[[#This Row],[w]]/2+Tabelle21268[[#This Row],[poweradd]]</f>
        <v>140.97972700000005</v>
      </c>
      <c r="U105" s="52">
        <f t="shared" si="29"/>
        <v>135.97447200000005</v>
      </c>
      <c r="V105" s="35">
        <f t="shared" si="30"/>
        <v>2</v>
      </c>
      <c r="W105" s="52">
        <f t="shared" si="34"/>
        <v>400.52552800000001</v>
      </c>
      <c r="X105" s="52">
        <f t="shared" si="32"/>
        <v>396.52027300000003</v>
      </c>
      <c r="Y105" s="52">
        <f t="shared" si="25"/>
        <v>4.005255</v>
      </c>
      <c r="Z105" s="45"/>
      <c r="AA105" s="45"/>
    </row>
    <row r="106" spans="1:27" x14ac:dyDescent="0.25">
      <c r="A106" s="55">
        <v>103</v>
      </c>
      <c r="B106" s="35">
        <f>C106+F106+2/2+Tabelle2126[[#This Row],[poweradd]]</f>
        <v>83.637772999999996</v>
      </c>
      <c r="C106" s="52">
        <f t="shared" si="27"/>
        <v>80.876538999999994</v>
      </c>
      <c r="D106" s="52">
        <f t="shared" si="35"/>
        <v>176.12346099999999</v>
      </c>
      <c r="E106" s="52">
        <f t="shared" si="21"/>
        <v>174.36222699999999</v>
      </c>
      <c r="F106" s="52">
        <f t="shared" si="36"/>
        <v>1.761234</v>
      </c>
      <c r="G106" s="45"/>
      <c r="H106" s="45"/>
      <c r="K106" s="35">
        <f>L106+O106+2/2+Tabelle212619[[#This Row],[poweradd]]</f>
        <v>3.141089999999978</v>
      </c>
      <c r="L106" s="52">
        <f t="shared" si="28"/>
        <v>0.2738289999999779</v>
      </c>
      <c r="M106" s="52">
        <f t="shared" si="37"/>
        <v>186.72617099999991</v>
      </c>
      <c r="N106" s="52">
        <f t="shared" si="31"/>
        <v>184.8589099999999</v>
      </c>
      <c r="O106" s="52">
        <f t="shared" si="24"/>
        <v>1.8672610000000001</v>
      </c>
      <c r="P106" s="45"/>
      <c r="Q106" s="45"/>
      <c r="T106" s="35">
        <f>U106+Y106+Tabelle21268[[#This Row],[w]]/2+Tabelle21268[[#This Row],[poweradd]]</f>
        <v>145.94492900000006</v>
      </c>
      <c r="U106" s="52">
        <f t="shared" si="29"/>
        <v>140.97972700000005</v>
      </c>
      <c r="V106" s="35">
        <f t="shared" si="30"/>
        <v>2</v>
      </c>
      <c r="W106" s="52">
        <f t="shared" si="34"/>
        <v>396.52027300000003</v>
      </c>
      <c r="X106" s="52">
        <f t="shared" si="32"/>
        <v>392.55507100000005</v>
      </c>
      <c r="Y106" s="52">
        <f t="shared" si="25"/>
        <v>3.9652020000000001</v>
      </c>
      <c r="Z106" s="45"/>
      <c r="AA106" s="45"/>
    </row>
    <row r="107" spans="1:27" x14ac:dyDescent="0.25">
      <c r="A107" s="55">
        <v>104</v>
      </c>
      <c r="B107" s="35">
        <f>C107+F107+2/2+Tabelle2126[[#This Row],[poweradd]]</f>
        <v>71.381394999999998</v>
      </c>
      <c r="C107" s="52">
        <f t="shared" si="27"/>
        <v>83.637772999999996</v>
      </c>
      <c r="D107" s="52">
        <f t="shared" si="35"/>
        <v>174.36222699999999</v>
      </c>
      <c r="E107" s="52">
        <f t="shared" si="21"/>
        <v>172.618605</v>
      </c>
      <c r="F107" s="52">
        <f t="shared" si="36"/>
        <v>1.743622</v>
      </c>
      <c r="G107" s="45">
        <v>-15</v>
      </c>
      <c r="H107" s="45"/>
      <c r="I107" t="s">
        <v>68</v>
      </c>
      <c r="K107" s="35">
        <f>L107+O107+2/2+Tabelle212619[[#This Row],[poweradd]]</f>
        <v>5.9896789999999775</v>
      </c>
      <c r="L107" s="52">
        <f t="shared" si="28"/>
        <v>3.141089999999978</v>
      </c>
      <c r="M107" s="52">
        <f t="shared" si="37"/>
        <v>184.8589099999999</v>
      </c>
      <c r="N107" s="52">
        <f t="shared" si="31"/>
        <v>183.01032099999989</v>
      </c>
      <c r="O107" s="52">
        <f t="shared" si="24"/>
        <v>1.848589</v>
      </c>
      <c r="P107" s="45"/>
      <c r="Q107" s="45"/>
      <c r="T107" s="35">
        <f>U107+Y107+Tabelle21268[[#This Row],[w]]/2+Tabelle21268[[#This Row],[poweradd]]</f>
        <v>150.87047900000005</v>
      </c>
      <c r="U107" s="52">
        <f t="shared" si="29"/>
        <v>145.94492900000006</v>
      </c>
      <c r="V107" s="35">
        <f t="shared" si="30"/>
        <v>2</v>
      </c>
      <c r="W107" s="52">
        <f t="shared" si="34"/>
        <v>392.55507100000005</v>
      </c>
      <c r="X107" s="52">
        <f t="shared" si="32"/>
        <v>388.62952100000007</v>
      </c>
      <c r="Y107" s="52">
        <f t="shared" si="25"/>
        <v>3.9255499999999999</v>
      </c>
      <c r="Z107" s="45"/>
      <c r="AA107" s="45"/>
    </row>
    <row r="108" spans="1:27" x14ac:dyDescent="0.25">
      <c r="A108" s="55">
        <v>105</v>
      </c>
      <c r="B108" s="37">
        <f>C108+F108+2/2+Tabelle2126[[#This Row],[poweradd]]</f>
        <v>74.107580999999996</v>
      </c>
      <c r="C108" s="52">
        <f t="shared" si="27"/>
        <v>71.381394999999998</v>
      </c>
      <c r="D108" s="52">
        <f t="shared" si="35"/>
        <v>172.618605</v>
      </c>
      <c r="E108" s="52">
        <f t="shared" si="21"/>
        <v>170.89241899999999</v>
      </c>
      <c r="F108" s="52">
        <f t="shared" si="36"/>
        <v>1.726186</v>
      </c>
      <c r="G108" s="45"/>
      <c r="H108" s="45"/>
      <c r="K108" s="37">
        <f>L108+O108+2/2+Tabelle212619[[#This Row],[poweradd]]</f>
        <v>8.8197819999999787</v>
      </c>
      <c r="L108" s="52">
        <f t="shared" si="28"/>
        <v>5.9896789999999775</v>
      </c>
      <c r="M108" s="52">
        <f t="shared" si="37"/>
        <v>183.01032099999989</v>
      </c>
      <c r="N108" s="52">
        <f t="shared" si="31"/>
        <v>181.18021799999988</v>
      </c>
      <c r="O108" s="52">
        <f t="shared" si="24"/>
        <v>1.830103</v>
      </c>
      <c r="P108" s="45"/>
      <c r="Q108" s="45"/>
      <c r="T108" s="37">
        <f>U108+Y108+Tabelle21268[[#This Row],[w]]/2+Tabelle21268[[#This Row],[poweradd]]</f>
        <v>155.75677400000004</v>
      </c>
      <c r="U108" s="52">
        <f t="shared" si="29"/>
        <v>150.87047900000005</v>
      </c>
      <c r="V108" s="35">
        <f t="shared" si="30"/>
        <v>2</v>
      </c>
      <c r="W108" s="52">
        <f t="shared" si="34"/>
        <v>388.62952100000007</v>
      </c>
      <c r="X108" s="52">
        <f t="shared" si="32"/>
        <v>384.74322600000005</v>
      </c>
      <c r="Y108" s="52">
        <f t="shared" si="25"/>
        <v>3.8862950000000001</v>
      </c>
      <c r="Z108" s="45"/>
      <c r="AA108" s="45"/>
    </row>
    <row r="109" spans="1:27" x14ac:dyDescent="0.25">
      <c r="A109" s="55">
        <v>106</v>
      </c>
      <c r="B109" s="35">
        <f>C109+F109+2/2+Tabelle2126[[#This Row],[poweradd]]</f>
        <v>76.816504999999992</v>
      </c>
      <c r="C109" s="52">
        <f t="shared" si="27"/>
        <v>74.107580999999996</v>
      </c>
      <c r="D109" s="52">
        <f t="shared" si="35"/>
        <v>170.89241899999999</v>
      </c>
      <c r="E109" s="52">
        <f t="shared" si="21"/>
        <v>169.18349499999999</v>
      </c>
      <c r="F109" s="52">
        <f t="shared" si="36"/>
        <v>1.7089240000000001</v>
      </c>
      <c r="G109" s="45"/>
      <c r="H109" s="45"/>
      <c r="K109" s="35">
        <f>L109+O109+2/2+Tabelle212619[[#This Row],[poweradd]]</f>
        <v>11.631583999999979</v>
      </c>
      <c r="L109" s="52">
        <f t="shared" si="28"/>
        <v>8.8197819999999787</v>
      </c>
      <c r="M109" s="52">
        <f t="shared" si="37"/>
        <v>181.18021799999988</v>
      </c>
      <c r="N109" s="52">
        <f t="shared" si="31"/>
        <v>179.36841599999988</v>
      </c>
      <c r="O109" s="52">
        <f t="shared" si="24"/>
        <v>1.8118019999999999</v>
      </c>
      <c r="P109" s="45"/>
      <c r="Q109" s="45"/>
      <c r="T109" s="35">
        <f>U109+Y109+Tabelle21268[[#This Row],[w]]/2+Tabelle21268[[#This Row],[poweradd]]</f>
        <v>160.60420600000003</v>
      </c>
      <c r="U109" s="52">
        <f t="shared" si="29"/>
        <v>155.75677400000004</v>
      </c>
      <c r="V109" s="35">
        <f t="shared" si="30"/>
        <v>2</v>
      </c>
      <c r="W109" s="52">
        <f t="shared" si="34"/>
        <v>384.74322600000005</v>
      </c>
      <c r="X109" s="52">
        <f t="shared" si="32"/>
        <v>380.89579400000002</v>
      </c>
      <c r="Y109" s="52">
        <f t="shared" si="25"/>
        <v>3.847432</v>
      </c>
      <c r="Z109" s="45"/>
      <c r="AA109" s="45"/>
    </row>
    <row r="110" spans="1:27" x14ac:dyDescent="0.25">
      <c r="A110" s="55">
        <v>107</v>
      </c>
      <c r="B110" s="35">
        <f>C110+F110+2/2+Tabelle2126[[#This Row],[poweradd]]</f>
        <v>59.508338999999992</v>
      </c>
      <c r="C110" s="52">
        <f t="shared" si="27"/>
        <v>76.816504999999992</v>
      </c>
      <c r="D110" s="52">
        <f t="shared" si="35"/>
        <v>169.18349499999999</v>
      </c>
      <c r="E110" s="52">
        <f t="shared" si="21"/>
        <v>167.49166099999999</v>
      </c>
      <c r="F110" s="52">
        <f t="shared" si="36"/>
        <v>1.6918340000000001</v>
      </c>
      <c r="G110" s="45">
        <v>-20</v>
      </c>
      <c r="H110" s="45"/>
      <c r="I110" t="s">
        <v>69</v>
      </c>
      <c r="K110" s="35">
        <f>L110+O110+2/2+Tabelle212619[[#This Row],[poweradd]]</f>
        <v>14.42526799999998</v>
      </c>
      <c r="L110" s="52">
        <f t="shared" si="28"/>
        <v>11.631583999999979</v>
      </c>
      <c r="M110" s="52">
        <f t="shared" si="37"/>
        <v>179.36841599999988</v>
      </c>
      <c r="N110" s="52">
        <f t="shared" si="31"/>
        <v>177.57473199999987</v>
      </c>
      <c r="O110" s="52">
        <f t="shared" si="24"/>
        <v>1.7936840000000001</v>
      </c>
      <c r="P110" s="45"/>
      <c r="Q110" s="45"/>
      <c r="T110" s="35">
        <f>U110+Y110+Tabelle21268[[#This Row],[w]]/2+Tabelle21268[[#This Row],[poweradd]]</f>
        <v>165.41316300000003</v>
      </c>
      <c r="U110" s="52">
        <f t="shared" si="29"/>
        <v>160.60420600000003</v>
      </c>
      <c r="V110" s="35">
        <f t="shared" si="30"/>
        <v>2</v>
      </c>
      <c r="W110" s="52">
        <f t="shared" si="34"/>
        <v>380.89579400000002</v>
      </c>
      <c r="X110" s="52">
        <f t="shared" si="32"/>
        <v>377.086837</v>
      </c>
      <c r="Y110" s="52">
        <f t="shared" si="25"/>
        <v>3.8089569999999999</v>
      </c>
      <c r="Z110" s="45"/>
      <c r="AA110" s="45"/>
    </row>
    <row r="111" spans="1:27" x14ac:dyDescent="0.25">
      <c r="A111" s="55">
        <v>108</v>
      </c>
      <c r="B111" s="35">
        <f>C111+F111+2/2+Tabelle2126[[#This Row],[poweradd]]</f>
        <v>62.183254999999996</v>
      </c>
      <c r="C111" s="52">
        <f t="shared" si="27"/>
        <v>59.508338999999992</v>
      </c>
      <c r="D111" s="52">
        <f t="shared" si="35"/>
        <v>167.49166099999999</v>
      </c>
      <c r="E111" s="52">
        <f t="shared" si="21"/>
        <v>165.816745</v>
      </c>
      <c r="F111" s="52">
        <f t="shared" si="36"/>
        <v>1.6749160000000001</v>
      </c>
      <c r="G111" s="45"/>
      <c r="H111" s="45"/>
      <c r="K111" s="35">
        <f>L111+O111+2/2+Tabelle212619[[#This Row],[poweradd]]</f>
        <v>17.20101499999998</v>
      </c>
      <c r="L111" s="52">
        <f t="shared" si="28"/>
        <v>14.42526799999998</v>
      </c>
      <c r="M111" s="52">
        <f t="shared" si="37"/>
        <v>177.57473199999987</v>
      </c>
      <c r="N111" s="52">
        <f t="shared" si="31"/>
        <v>175.79898499999987</v>
      </c>
      <c r="O111" s="52">
        <f t="shared" si="24"/>
        <v>1.775747</v>
      </c>
      <c r="P111" s="45"/>
      <c r="Q111" s="45"/>
      <c r="T111" s="35">
        <f>U111+Y111+Tabelle21268[[#This Row],[w]]/2+Tabelle21268[[#This Row],[poweradd]]</f>
        <v>170.18403100000003</v>
      </c>
      <c r="U111" s="52">
        <f t="shared" si="29"/>
        <v>165.41316300000003</v>
      </c>
      <c r="V111" s="35">
        <f t="shared" si="30"/>
        <v>2</v>
      </c>
      <c r="W111" s="52">
        <f t="shared" si="34"/>
        <v>377.086837</v>
      </c>
      <c r="X111" s="52">
        <f t="shared" si="32"/>
        <v>373.315969</v>
      </c>
      <c r="Y111" s="52">
        <f t="shared" si="25"/>
        <v>3.7708680000000001</v>
      </c>
      <c r="Z111" s="45"/>
      <c r="AA111" s="45"/>
    </row>
    <row r="112" spans="1:27" x14ac:dyDescent="0.25">
      <c r="A112" s="55">
        <v>109</v>
      </c>
      <c r="B112" s="37">
        <f>C112+F112+2/2+Tabelle2126[[#This Row],[poweradd]]</f>
        <v>64.841421999999994</v>
      </c>
      <c r="C112" s="52">
        <f t="shared" si="27"/>
        <v>62.183254999999996</v>
      </c>
      <c r="D112" s="52">
        <f t="shared" si="35"/>
        <v>165.816745</v>
      </c>
      <c r="E112" s="52">
        <f t="shared" si="21"/>
        <v>164.15857800000001</v>
      </c>
      <c r="F112" s="52">
        <f t="shared" si="36"/>
        <v>1.6581669999999999</v>
      </c>
      <c r="G112" s="45"/>
      <c r="H112" s="45"/>
      <c r="K112" s="37">
        <f>L112+O112+2/2+Tabelle212619[[#This Row],[poweradd]]</f>
        <v>19.959003999999979</v>
      </c>
      <c r="L112" s="52">
        <f t="shared" si="28"/>
        <v>17.20101499999998</v>
      </c>
      <c r="M112" s="52">
        <f t="shared" si="37"/>
        <v>175.79898499999987</v>
      </c>
      <c r="N112" s="52">
        <f t="shared" si="31"/>
        <v>174.04099599999986</v>
      </c>
      <c r="O112" s="52">
        <f t="shared" si="24"/>
        <v>1.757989</v>
      </c>
      <c r="P112" s="45"/>
      <c r="Q112" s="45"/>
      <c r="T112" s="37">
        <f>U112+Y112+Tabelle21268[[#This Row],[w]]/2+Tabelle21268[[#This Row],[poweradd]]</f>
        <v>174.91719000000003</v>
      </c>
      <c r="U112" s="52">
        <f t="shared" si="29"/>
        <v>170.18403100000003</v>
      </c>
      <c r="V112" s="35">
        <f t="shared" si="30"/>
        <v>2</v>
      </c>
      <c r="W112" s="52">
        <f t="shared" si="34"/>
        <v>373.315969</v>
      </c>
      <c r="X112" s="52">
        <f t="shared" si="32"/>
        <v>369.58280999999999</v>
      </c>
      <c r="Y112" s="52">
        <f t="shared" si="25"/>
        <v>3.7331590000000001</v>
      </c>
      <c r="Z112" s="45"/>
      <c r="AA112" s="45"/>
    </row>
    <row r="113" spans="1:28" x14ac:dyDescent="0.25">
      <c r="A113" s="55">
        <v>110</v>
      </c>
      <c r="B113" s="35">
        <f>C113+F113+2/2+Tabelle2126[[#This Row],[poweradd]]</f>
        <v>47.483007000000001</v>
      </c>
      <c r="C113" s="52">
        <f t="shared" si="27"/>
        <v>64.841421999999994</v>
      </c>
      <c r="D113" s="52">
        <f t="shared" si="35"/>
        <v>164.15857800000001</v>
      </c>
      <c r="E113" s="52">
        <f t="shared" si="21"/>
        <v>162.51699300000001</v>
      </c>
      <c r="F113" s="52">
        <f t="shared" si="36"/>
        <v>1.6415850000000001</v>
      </c>
      <c r="G113" s="45">
        <v>-20</v>
      </c>
      <c r="H113" s="45"/>
      <c r="I113" t="s">
        <v>70</v>
      </c>
      <c r="K113" s="35">
        <f>L113+O113+2/2+Tabelle212619[[#This Row],[poweradd]]</f>
        <v>2.6994129999999785</v>
      </c>
      <c r="L113" s="52">
        <f t="shared" si="28"/>
        <v>19.959003999999979</v>
      </c>
      <c r="M113" s="52">
        <f t="shared" si="37"/>
        <v>174.04099599999986</v>
      </c>
      <c r="N113" s="52">
        <f t="shared" si="31"/>
        <v>172.30058699999987</v>
      </c>
      <c r="O113" s="52">
        <f t="shared" si="24"/>
        <v>1.7404090000000001</v>
      </c>
      <c r="P113" s="45">
        <v>-20</v>
      </c>
      <c r="Q113" s="45"/>
      <c r="R113" t="s">
        <v>72</v>
      </c>
      <c r="T113" s="35">
        <f>U113+Y113+Tabelle21268[[#This Row],[w]]/2+Tabelle21268[[#This Row],[poweradd]]</f>
        <v>179.61301800000004</v>
      </c>
      <c r="U113" s="52">
        <f t="shared" si="29"/>
        <v>174.91719000000003</v>
      </c>
      <c r="V113" s="35">
        <f t="shared" si="30"/>
        <v>2</v>
      </c>
      <c r="W113" s="52">
        <f t="shared" si="34"/>
        <v>369.58280999999999</v>
      </c>
      <c r="X113" s="52">
        <f t="shared" si="32"/>
        <v>365.88698199999999</v>
      </c>
      <c r="Y113" s="52">
        <f t="shared" si="25"/>
        <v>3.6958280000000001</v>
      </c>
      <c r="Z113" s="45"/>
      <c r="AA113" s="45"/>
    </row>
    <row r="114" spans="1:28" x14ac:dyDescent="0.25">
      <c r="A114" s="55">
        <v>111</v>
      </c>
      <c r="B114" s="35">
        <f>C114+F114+2/2+Tabelle2126[[#This Row],[poweradd]]</f>
        <v>50.108176</v>
      </c>
      <c r="C114" s="52">
        <f t="shared" si="27"/>
        <v>47.483007000000001</v>
      </c>
      <c r="D114" s="52">
        <f t="shared" si="35"/>
        <v>162.51699300000001</v>
      </c>
      <c r="E114" s="52">
        <f t="shared" si="21"/>
        <v>160.89182400000001</v>
      </c>
      <c r="F114" s="52">
        <f t="shared" si="36"/>
        <v>1.6251690000000001</v>
      </c>
      <c r="G114" s="45"/>
      <c r="H114" s="45"/>
      <c r="K114" s="35">
        <f>L114+O114+2/2+Tabelle212619[[#This Row],[poweradd]]</f>
        <v>5.4224179999999782</v>
      </c>
      <c r="L114" s="52">
        <f t="shared" si="28"/>
        <v>2.6994129999999785</v>
      </c>
      <c r="M114" s="52">
        <f t="shared" si="37"/>
        <v>172.30058699999987</v>
      </c>
      <c r="N114" s="52">
        <f t="shared" si="31"/>
        <v>170.57758199999986</v>
      </c>
      <c r="O114" s="52">
        <f t="shared" si="24"/>
        <v>1.7230049999999999</v>
      </c>
      <c r="P114" s="45"/>
      <c r="Q114" s="45"/>
      <c r="T114" s="35">
        <f>U114+Y114+Tabelle21268[[#This Row],[w]]/2+Tabelle21268[[#This Row],[poweradd]]</f>
        <v>146.77188700000005</v>
      </c>
      <c r="U114" s="52">
        <f t="shared" si="29"/>
        <v>179.61301800000004</v>
      </c>
      <c r="V114" s="35">
        <f t="shared" si="30"/>
        <v>2</v>
      </c>
      <c r="W114" s="52">
        <f t="shared" si="34"/>
        <v>365.88698199999999</v>
      </c>
      <c r="X114" s="52">
        <f t="shared" si="32"/>
        <v>362.22811300000001</v>
      </c>
      <c r="Y114" s="52">
        <f t="shared" si="25"/>
        <v>3.6588690000000001</v>
      </c>
      <c r="Z114" s="45">
        <f>-50*0.75</f>
        <v>-37.5</v>
      </c>
      <c r="AA114" s="45"/>
      <c r="AB114" s="94" t="s">
        <v>169</v>
      </c>
    </row>
    <row r="115" spans="1:28" x14ac:dyDescent="0.25">
      <c r="A115" s="55">
        <v>112</v>
      </c>
      <c r="B115" s="37">
        <f>C115+F115+2/2+Tabelle2126[[#This Row],[poweradd]]</f>
        <v>52.717094000000003</v>
      </c>
      <c r="C115" s="52">
        <f t="shared" si="27"/>
        <v>50.108176</v>
      </c>
      <c r="D115" s="52">
        <f t="shared" si="35"/>
        <v>160.89182400000001</v>
      </c>
      <c r="E115" s="52">
        <f t="shared" si="21"/>
        <v>159.28290600000003</v>
      </c>
      <c r="F115" s="52">
        <f t="shared" si="36"/>
        <v>1.6089180000000001</v>
      </c>
      <c r="G115" s="45"/>
      <c r="H115" s="45"/>
      <c r="K115" s="37">
        <f>L115+O115+2/2+Tabelle212619[[#This Row],[poweradd]]</f>
        <v>8.1281929999999782</v>
      </c>
      <c r="L115" s="52">
        <f t="shared" si="28"/>
        <v>5.4224179999999782</v>
      </c>
      <c r="M115" s="52">
        <f t="shared" si="37"/>
        <v>170.57758199999986</v>
      </c>
      <c r="N115" s="52">
        <f t="shared" si="31"/>
        <v>168.87180699999988</v>
      </c>
      <c r="O115" s="52">
        <f t="shared" si="24"/>
        <v>1.705775</v>
      </c>
      <c r="P115" s="45"/>
      <c r="Q115" s="45"/>
      <c r="T115" s="37">
        <f>U115+Y115+Tabelle21268[[#This Row],[w]]/2+Tabelle21268[[#This Row],[poweradd]]</f>
        <v>113.89416800000004</v>
      </c>
      <c r="U115" s="52">
        <f t="shared" si="29"/>
        <v>146.77188700000005</v>
      </c>
      <c r="V115" s="35">
        <f t="shared" si="30"/>
        <v>2</v>
      </c>
      <c r="W115" s="52">
        <f t="shared" si="34"/>
        <v>362.22811300000001</v>
      </c>
      <c r="X115" s="52">
        <f t="shared" si="32"/>
        <v>358.60583200000002</v>
      </c>
      <c r="Y115" s="52">
        <f t="shared" si="25"/>
        <v>3.6222810000000001</v>
      </c>
      <c r="Z115" s="45">
        <f>-50*0.75</f>
        <v>-37.5</v>
      </c>
      <c r="AA115" s="45"/>
      <c r="AB115" t="s">
        <v>168</v>
      </c>
    </row>
    <row r="116" spans="1:28" x14ac:dyDescent="0.25">
      <c r="A116" s="55">
        <v>113</v>
      </c>
      <c r="B116" s="35">
        <f>C116+F116+2/2+Tabelle2126[[#This Row],[poweradd]]</f>
        <v>35.309923000000005</v>
      </c>
      <c r="C116" s="52">
        <f t="shared" si="27"/>
        <v>52.717094000000003</v>
      </c>
      <c r="D116" s="52">
        <f t="shared" si="35"/>
        <v>159.28290600000003</v>
      </c>
      <c r="E116" s="52">
        <f t="shared" si="21"/>
        <v>157.69007700000003</v>
      </c>
      <c r="F116" s="52">
        <f t="shared" si="36"/>
        <v>1.5928290000000001</v>
      </c>
      <c r="G116" s="45">
        <v>-20</v>
      </c>
      <c r="H116" s="45"/>
      <c r="I116" t="s">
        <v>71</v>
      </c>
      <c r="K116" s="35">
        <f>L116+O116+2/2+Tabelle212619[[#This Row],[poweradd]]</f>
        <v>10.816910999999978</v>
      </c>
      <c r="L116" s="52">
        <f t="shared" si="28"/>
        <v>8.1281929999999782</v>
      </c>
      <c r="M116" s="52">
        <f t="shared" si="37"/>
        <v>168.87180699999988</v>
      </c>
      <c r="N116" s="52">
        <f t="shared" si="31"/>
        <v>167.18308899999988</v>
      </c>
      <c r="O116" s="52">
        <f t="shared" si="24"/>
        <v>1.6887179999999999</v>
      </c>
      <c r="P116" s="45"/>
      <c r="Q116" s="45"/>
      <c r="T116" s="35">
        <f>U116+Y116+Tabelle21268[[#This Row],[w]]/2+Tabelle21268[[#This Row],[poweradd]]</f>
        <v>118.48022600000003</v>
      </c>
      <c r="U116" s="52">
        <f t="shared" si="29"/>
        <v>113.89416800000004</v>
      </c>
      <c r="V116" s="35">
        <f t="shared" si="30"/>
        <v>2</v>
      </c>
      <c r="W116" s="52">
        <f t="shared" si="34"/>
        <v>358.60583200000002</v>
      </c>
      <c r="X116" s="52">
        <f t="shared" si="32"/>
        <v>355.01977400000004</v>
      </c>
      <c r="Y116" s="52">
        <f t="shared" si="25"/>
        <v>3.586058</v>
      </c>
      <c r="Z116" s="45"/>
      <c r="AA116" s="45"/>
    </row>
    <row r="117" spans="1:28" x14ac:dyDescent="0.25">
      <c r="A117" s="55">
        <v>114</v>
      </c>
      <c r="B117" s="35">
        <f>C117+F117+2/2+Tabelle2126[[#This Row],[poweradd]]</f>
        <v>37.886823000000007</v>
      </c>
      <c r="C117" s="52">
        <f t="shared" si="27"/>
        <v>35.309923000000005</v>
      </c>
      <c r="D117" s="52">
        <f t="shared" si="35"/>
        <v>157.69007700000003</v>
      </c>
      <c r="E117" s="52">
        <f t="shared" si="21"/>
        <v>156.11317700000004</v>
      </c>
      <c r="F117" s="52">
        <f t="shared" si="36"/>
        <v>1.5769</v>
      </c>
      <c r="G117" s="45"/>
      <c r="H117" s="45"/>
      <c r="K117" s="35">
        <f>L117+O117+2/2+Tabelle212619[[#This Row],[poweradd]]</f>
        <v>13.488740999999978</v>
      </c>
      <c r="L117" s="52">
        <f t="shared" si="28"/>
        <v>10.816910999999978</v>
      </c>
      <c r="M117" s="52">
        <f t="shared" si="37"/>
        <v>167.18308899999988</v>
      </c>
      <c r="N117" s="52">
        <f t="shared" si="31"/>
        <v>165.51125899999988</v>
      </c>
      <c r="O117" s="52">
        <f t="shared" si="24"/>
        <v>1.6718299999999999</v>
      </c>
      <c r="P117" s="45"/>
      <c r="Q117" s="45"/>
      <c r="T117" s="35">
        <f>U117+Y117+Tabelle21268[[#This Row],[w]]/2+Tabelle21268[[#This Row],[poweradd]]</f>
        <v>123.03042300000003</v>
      </c>
      <c r="U117" s="52">
        <f t="shared" si="29"/>
        <v>118.48022600000003</v>
      </c>
      <c r="V117" s="35">
        <f t="shared" si="30"/>
        <v>2</v>
      </c>
      <c r="W117" s="52">
        <f t="shared" si="34"/>
        <v>355.01977400000004</v>
      </c>
      <c r="X117" s="52">
        <f t="shared" si="32"/>
        <v>351.46957700000002</v>
      </c>
      <c r="Y117" s="52">
        <f t="shared" si="25"/>
        <v>3.5501969999999998</v>
      </c>
      <c r="Z117" s="45"/>
      <c r="AA117" s="45"/>
    </row>
    <row r="118" spans="1:28" x14ac:dyDescent="0.25">
      <c r="A118" s="55">
        <v>115</v>
      </c>
      <c r="B118" s="37">
        <f>C118+F118+2/2+Tabelle2126[[#This Row],[poweradd]]</f>
        <v>40.44795400000001</v>
      </c>
      <c r="C118" s="52">
        <f t="shared" si="27"/>
        <v>37.886823000000007</v>
      </c>
      <c r="D118" s="52">
        <f t="shared" si="35"/>
        <v>156.11317700000004</v>
      </c>
      <c r="E118" s="52">
        <f t="shared" si="21"/>
        <v>154.55204600000005</v>
      </c>
      <c r="F118" s="52">
        <f t="shared" si="36"/>
        <v>1.561131</v>
      </c>
      <c r="G118" s="45"/>
      <c r="H118" s="45"/>
      <c r="K118" s="37">
        <f>L118+O118+2/2+Tabelle212619[[#This Row],[poweradd]]</f>
        <v>16.143852999999979</v>
      </c>
      <c r="L118" s="52">
        <f t="shared" si="28"/>
        <v>13.488740999999978</v>
      </c>
      <c r="M118" s="52">
        <f t="shared" si="37"/>
        <v>165.51125899999988</v>
      </c>
      <c r="N118" s="52">
        <f t="shared" si="31"/>
        <v>163.85614699999988</v>
      </c>
      <c r="O118" s="52">
        <f t="shared" si="24"/>
        <v>1.6551119999999999</v>
      </c>
      <c r="P118" s="45"/>
      <c r="Q118" s="45"/>
      <c r="T118" s="37">
        <f>U118+Y118+Tabelle21268[[#This Row],[w]]/2+Tabelle21268[[#This Row],[poweradd]]</f>
        <v>127.54511800000003</v>
      </c>
      <c r="U118" s="52">
        <f t="shared" si="29"/>
        <v>123.03042300000003</v>
      </c>
      <c r="V118" s="35">
        <f t="shared" si="30"/>
        <v>2</v>
      </c>
      <c r="W118" s="52">
        <f t="shared" si="34"/>
        <v>351.46957700000002</v>
      </c>
      <c r="X118" s="52">
        <f t="shared" si="32"/>
        <v>347.954882</v>
      </c>
      <c r="Y118" s="52">
        <f t="shared" si="25"/>
        <v>3.5146950000000001</v>
      </c>
      <c r="Z118" s="45"/>
      <c r="AA118" s="45"/>
    </row>
    <row r="119" spans="1:28" x14ac:dyDescent="0.25">
      <c r="A119" s="55">
        <v>116</v>
      </c>
      <c r="B119" s="35">
        <f>C119+F119+2/2+Tabelle2126[[#This Row],[poweradd]]</f>
        <v>22.993474000000013</v>
      </c>
      <c r="C119" s="52">
        <f t="shared" si="27"/>
        <v>40.44795400000001</v>
      </c>
      <c r="D119" s="52">
        <f t="shared" si="35"/>
        <v>154.55204600000005</v>
      </c>
      <c r="E119" s="52">
        <f t="shared" si="21"/>
        <v>153.00652600000004</v>
      </c>
      <c r="F119" s="52">
        <f t="shared" si="36"/>
        <v>1.54552</v>
      </c>
      <c r="G119" s="45">
        <v>-20</v>
      </c>
      <c r="H119" s="45"/>
      <c r="I119" t="s">
        <v>72</v>
      </c>
      <c r="K119" s="35">
        <f>L119+O119+2/2+Tabelle212619[[#This Row],[poweradd]]</f>
        <v>18.782413999999978</v>
      </c>
      <c r="L119" s="52">
        <f t="shared" si="28"/>
        <v>16.143852999999979</v>
      </c>
      <c r="M119" s="52">
        <f t="shared" si="37"/>
        <v>163.85614699999988</v>
      </c>
      <c r="N119" s="52">
        <f t="shared" si="31"/>
        <v>162.21758599999987</v>
      </c>
      <c r="O119" s="52">
        <f t="shared" si="24"/>
        <v>1.6385609999999999</v>
      </c>
      <c r="P119" s="45"/>
      <c r="Q119" s="45"/>
      <c r="T119" s="35">
        <f>U119+Y119+Tabelle21268[[#This Row],[w]]/2+Tabelle21268[[#This Row],[poweradd]]</f>
        <v>132.02466600000002</v>
      </c>
      <c r="U119" s="52">
        <f t="shared" si="29"/>
        <v>127.54511800000003</v>
      </c>
      <c r="V119" s="35">
        <f t="shared" si="30"/>
        <v>2</v>
      </c>
      <c r="W119" s="52">
        <f t="shared" si="34"/>
        <v>347.954882</v>
      </c>
      <c r="X119" s="52">
        <f t="shared" si="32"/>
        <v>344.47533399999998</v>
      </c>
      <c r="Y119" s="52">
        <f t="shared" si="25"/>
        <v>3.4795479999999999</v>
      </c>
      <c r="Z119" s="45"/>
      <c r="AA119" s="45"/>
    </row>
    <row r="120" spans="1:28" x14ac:dyDescent="0.25">
      <c r="A120" s="55">
        <v>117</v>
      </c>
      <c r="B120" s="35">
        <f>C120+F120+2/2+Tabelle2126[[#This Row],[poweradd]]</f>
        <v>25.523539000000014</v>
      </c>
      <c r="C120" s="52">
        <f t="shared" si="27"/>
        <v>22.993474000000013</v>
      </c>
      <c r="D120" s="52">
        <f t="shared" si="35"/>
        <v>153.00652600000004</v>
      </c>
      <c r="E120" s="52">
        <f t="shared" si="21"/>
        <v>151.47646100000003</v>
      </c>
      <c r="F120" s="52">
        <f t="shared" si="36"/>
        <v>1.530065</v>
      </c>
      <c r="G120" s="45"/>
      <c r="H120" s="45"/>
      <c r="K120" s="35">
        <f>L120+O120+2/2+Tabelle212619[[#This Row],[poweradd]]</f>
        <v>1.4045889999999766</v>
      </c>
      <c r="L120" s="52">
        <f t="shared" si="28"/>
        <v>18.782413999999978</v>
      </c>
      <c r="M120" s="52">
        <f t="shared" si="37"/>
        <v>162.21758599999987</v>
      </c>
      <c r="N120" s="52">
        <f t="shared" si="31"/>
        <v>160.59541099999987</v>
      </c>
      <c r="O120" s="52">
        <f t="shared" si="24"/>
        <v>1.6221749999999999</v>
      </c>
      <c r="P120" s="45">
        <v>-20</v>
      </c>
      <c r="Q120" s="45"/>
      <c r="R120" t="s">
        <v>73</v>
      </c>
      <c r="T120" s="35">
        <f>U120+Y120+Tabelle21268[[#This Row],[w]]/2+Tabelle21268[[#This Row],[poweradd]]</f>
        <v>136.46941900000002</v>
      </c>
      <c r="U120" s="52">
        <f t="shared" si="29"/>
        <v>132.02466600000002</v>
      </c>
      <c r="V120" s="35">
        <f t="shared" si="30"/>
        <v>2</v>
      </c>
      <c r="W120" s="52">
        <f t="shared" si="34"/>
        <v>344.47533399999998</v>
      </c>
      <c r="X120" s="52">
        <f t="shared" si="32"/>
        <v>341.03058099999998</v>
      </c>
      <c r="Y120" s="52">
        <f t="shared" si="25"/>
        <v>3.444753</v>
      </c>
      <c r="Z120" s="45"/>
      <c r="AA120" s="45"/>
    </row>
    <row r="121" spans="1:28" x14ac:dyDescent="0.25">
      <c r="A121" s="55">
        <v>118</v>
      </c>
      <c r="B121" s="37">
        <f>C121+F121+2/2+Tabelle2126[[#This Row],[poweradd]]</f>
        <v>28.038303000000013</v>
      </c>
      <c r="C121" s="52">
        <f t="shared" si="27"/>
        <v>25.523539000000014</v>
      </c>
      <c r="D121" s="52">
        <f t="shared" si="35"/>
        <v>151.47646100000003</v>
      </c>
      <c r="E121" s="52">
        <f t="shared" si="21"/>
        <v>149.96169700000002</v>
      </c>
      <c r="F121" s="52">
        <f t="shared" si="36"/>
        <v>1.514764</v>
      </c>
      <c r="G121" s="45"/>
      <c r="H121" s="45"/>
      <c r="K121" s="37">
        <f>L121+O121+2/2+Tabelle212619[[#This Row],[poweradd]]</f>
        <v>4.0105429999999771</v>
      </c>
      <c r="L121" s="52">
        <f t="shared" si="28"/>
        <v>1.4045889999999766</v>
      </c>
      <c r="M121" s="52">
        <f t="shared" si="37"/>
        <v>160.59541099999987</v>
      </c>
      <c r="N121" s="52">
        <f t="shared" si="31"/>
        <v>158.98945699999987</v>
      </c>
      <c r="O121" s="52">
        <f t="shared" si="24"/>
        <v>1.6059540000000001</v>
      </c>
      <c r="P121" s="45"/>
      <c r="Q121" s="45"/>
      <c r="T121" s="37">
        <f>U121+Y121+Tabelle21268[[#This Row],[w]]/2+Tabelle21268[[#This Row],[poweradd]]</f>
        <v>140.87972400000001</v>
      </c>
      <c r="U121" s="52">
        <f t="shared" si="29"/>
        <v>136.46941900000002</v>
      </c>
      <c r="V121" s="35">
        <f t="shared" si="30"/>
        <v>2</v>
      </c>
      <c r="W121" s="52">
        <f t="shared" si="34"/>
        <v>341.03058099999998</v>
      </c>
      <c r="X121" s="52">
        <f t="shared" si="32"/>
        <v>337.62027599999999</v>
      </c>
      <c r="Y121" s="52">
        <f t="shared" si="25"/>
        <v>3.4103050000000001</v>
      </c>
      <c r="Z121" s="45"/>
      <c r="AA121" s="45"/>
    </row>
    <row r="122" spans="1:28" x14ac:dyDescent="0.25">
      <c r="A122" s="55">
        <v>119</v>
      </c>
      <c r="B122" s="35">
        <f>C122+F122+2/2+Tabelle2126[[#This Row],[poweradd]]</f>
        <v>10.537919000000013</v>
      </c>
      <c r="C122" s="52">
        <f t="shared" si="27"/>
        <v>28.038303000000013</v>
      </c>
      <c r="D122" s="52">
        <f t="shared" si="35"/>
        <v>149.96169700000002</v>
      </c>
      <c r="E122" s="52">
        <f t="shared" si="21"/>
        <v>148.46208100000001</v>
      </c>
      <c r="F122" s="52">
        <f t="shared" si="36"/>
        <v>1.4996160000000001</v>
      </c>
      <c r="G122" s="45">
        <v>-20</v>
      </c>
      <c r="H122" s="45"/>
      <c r="I122" t="s">
        <v>73</v>
      </c>
      <c r="K122" s="35">
        <f>L122+O122+2/2+Tabelle212619[[#This Row],[poweradd]]</f>
        <v>6.6004369999999772</v>
      </c>
      <c r="L122" s="52">
        <f t="shared" si="28"/>
        <v>4.0105429999999771</v>
      </c>
      <c r="M122" s="52">
        <f t="shared" si="37"/>
        <v>158.98945699999987</v>
      </c>
      <c r="N122" s="52">
        <f t="shared" si="31"/>
        <v>157.39956299999989</v>
      </c>
      <c r="O122" s="52">
        <f t="shared" si="24"/>
        <v>1.5898939999999999</v>
      </c>
      <c r="P122" s="45"/>
      <c r="Q122" s="43"/>
      <c r="R122" s="38"/>
      <c r="T122" s="35">
        <f>U122+Y122+Tabelle21268[[#This Row],[w]]/2+Tabelle21268[[#This Row],[poweradd]]</f>
        <v>145.25592600000002</v>
      </c>
      <c r="U122" s="52">
        <f t="shared" si="29"/>
        <v>140.87972400000001</v>
      </c>
      <c r="V122" s="35">
        <f t="shared" si="30"/>
        <v>2</v>
      </c>
      <c r="W122" s="52">
        <f t="shared" si="34"/>
        <v>337.62027599999999</v>
      </c>
      <c r="X122" s="52">
        <f t="shared" si="32"/>
        <v>334.24407400000001</v>
      </c>
      <c r="Y122" s="52">
        <f t="shared" si="25"/>
        <v>3.3762020000000001</v>
      </c>
      <c r="Z122" s="45"/>
      <c r="AA122" s="45"/>
    </row>
    <row r="123" spans="1:28" s="161" customFormat="1" x14ac:dyDescent="0.25">
      <c r="A123" s="194">
        <v>120</v>
      </c>
      <c r="B123" s="162">
        <f>C123+F123+2/2+Tabelle2126[[#This Row],[poweradd]]</f>
        <v>13.022539000000013</v>
      </c>
      <c r="C123" s="163">
        <f t="shared" si="27"/>
        <v>10.537919000000013</v>
      </c>
      <c r="D123" s="163">
        <f t="shared" si="35"/>
        <v>148.46208100000001</v>
      </c>
      <c r="E123" s="163">
        <f t="shared" si="21"/>
        <v>146.97746100000001</v>
      </c>
      <c r="F123" s="163">
        <f t="shared" si="36"/>
        <v>1.4846200000000001</v>
      </c>
      <c r="G123" s="164"/>
      <c r="H123" s="164"/>
      <c r="J123" s="191"/>
      <c r="K123" s="162">
        <f>L123+O123+2/2+Tabelle212619[[#This Row],[poweradd]]</f>
        <v>9.1744319999999782</v>
      </c>
      <c r="L123" s="163">
        <f t="shared" si="28"/>
        <v>6.6004369999999772</v>
      </c>
      <c r="M123" s="163">
        <f t="shared" si="37"/>
        <v>157.39956299999989</v>
      </c>
      <c r="N123" s="163">
        <f t="shared" si="31"/>
        <v>155.82556799999989</v>
      </c>
      <c r="O123" s="163">
        <f t="shared" si="24"/>
        <v>1.573995</v>
      </c>
      <c r="P123" s="164"/>
      <c r="Q123" s="164"/>
      <c r="S123" s="191"/>
      <c r="T123" s="162">
        <f>U123+Y123+Tabelle21268[[#This Row],[w]]/2+Tabelle21268[[#This Row],[poweradd]]</f>
        <v>149.59836600000003</v>
      </c>
      <c r="U123" s="163">
        <f t="shared" si="29"/>
        <v>145.25592600000002</v>
      </c>
      <c r="V123" s="162">
        <f t="shared" si="30"/>
        <v>2</v>
      </c>
      <c r="W123" s="163">
        <f t="shared" si="34"/>
        <v>334.24407400000001</v>
      </c>
      <c r="X123" s="163">
        <f t="shared" si="32"/>
        <v>330.901634</v>
      </c>
      <c r="Y123" s="163">
        <f t="shared" si="25"/>
        <v>3.3424399999999999</v>
      </c>
      <c r="Z123" s="164"/>
      <c r="AA123" s="164"/>
    </row>
    <row r="124" spans="1:28" x14ac:dyDescent="0.25">
      <c r="A124" s="55">
        <v>121</v>
      </c>
      <c r="B124" s="37">
        <f>C124+F124+2/2+Tabelle2126[[#This Row],[poweradd]]</f>
        <v>15.492313000000012</v>
      </c>
      <c r="C124" s="52">
        <f t="shared" si="27"/>
        <v>13.022539000000013</v>
      </c>
      <c r="D124" s="52">
        <f t="shared" si="35"/>
        <v>146.97746100000001</v>
      </c>
      <c r="E124" s="52">
        <f t="shared" si="21"/>
        <v>145.507687</v>
      </c>
      <c r="F124" s="52">
        <f t="shared" si="36"/>
        <v>1.4697739999999999</v>
      </c>
      <c r="G124" s="45"/>
      <c r="H124" s="45"/>
      <c r="K124" s="37">
        <f>L124+O124+2/2+Tabelle212619[[#This Row],[poweradd]]</f>
        <v>11.732686999999977</v>
      </c>
      <c r="L124" s="52">
        <f t="shared" si="28"/>
        <v>9.1744319999999782</v>
      </c>
      <c r="M124" s="52">
        <f t="shared" si="37"/>
        <v>155.82556799999989</v>
      </c>
      <c r="N124" s="52">
        <f t="shared" si="31"/>
        <v>154.26731299999989</v>
      </c>
      <c r="O124" s="52">
        <f t="shared" si="24"/>
        <v>1.5582549999999999</v>
      </c>
      <c r="P124" s="45"/>
      <c r="Q124" s="45"/>
      <c r="T124" s="37">
        <f>U124+Y124+Tabelle21268[[#This Row],[w]]/2+Tabelle21268[[#This Row],[poweradd]]</f>
        <v>153.90738200000004</v>
      </c>
      <c r="U124" s="52">
        <f t="shared" si="29"/>
        <v>149.59836600000003</v>
      </c>
      <c r="V124" s="35">
        <f t="shared" si="30"/>
        <v>2</v>
      </c>
      <c r="W124" s="52">
        <f t="shared" si="34"/>
        <v>330.901634</v>
      </c>
      <c r="X124" s="52">
        <f t="shared" si="32"/>
        <v>327.59261800000002</v>
      </c>
      <c r="Y124" s="52">
        <f t="shared" si="25"/>
        <v>3.3090160000000002</v>
      </c>
      <c r="Z124" s="45"/>
      <c r="AA124" s="45"/>
      <c r="AB124" s="94"/>
    </row>
    <row r="125" spans="1:28" x14ac:dyDescent="0.25">
      <c r="A125" s="55">
        <v>122</v>
      </c>
      <c r="B125" s="35">
        <f>C125+F125+2/2+Tabelle2126[[#This Row],[poweradd]]</f>
        <v>17.947389000000012</v>
      </c>
      <c r="C125" s="52">
        <f t="shared" si="27"/>
        <v>15.492313000000012</v>
      </c>
      <c r="D125" s="52">
        <f t="shared" si="35"/>
        <v>145.507687</v>
      </c>
      <c r="E125" s="52">
        <f t="shared" si="21"/>
        <v>144.05261100000001</v>
      </c>
      <c r="F125" s="52">
        <f t="shared" si="36"/>
        <v>1.455076</v>
      </c>
      <c r="G125" s="45"/>
      <c r="H125" s="45"/>
      <c r="K125" s="35">
        <f>L125+O125+2/2+Tabelle212619[[#This Row],[poweradd]]</f>
        <v>14.275359999999978</v>
      </c>
      <c r="L125" s="52">
        <f t="shared" si="28"/>
        <v>11.732686999999977</v>
      </c>
      <c r="M125" s="52">
        <f t="shared" si="37"/>
        <v>154.26731299999989</v>
      </c>
      <c r="N125" s="52">
        <f t="shared" si="31"/>
        <v>152.72463999999988</v>
      </c>
      <c r="O125" s="52">
        <f t="shared" si="24"/>
        <v>1.542673</v>
      </c>
      <c r="P125" s="45"/>
      <c r="Q125" s="45"/>
      <c r="T125" s="35">
        <f>U125+Y125+Tabelle21268[[#This Row],[w]]/2+Tabelle21268[[#This Row],[poweradd]]</f>
        <v>158.18330800000004</v>
      </c>
      <c r="U125" s="52">
        <f t="shared" si="29"/>
        <v>153.90738200000004</v>
      </c>
      <c r="V125" s="35">
        <f t="shared" si="30"/>
        <v>2</v>
      </c>
      <c r="W125" s="52">
        <f t="shared" si="34"/>
        <v>327.59261800000002</v>
      </c>
      <c r="X125" s="52">
        <f t="shared" si="32"/>
        <v>324.31669199999999</v>
      </c>
      <c r="Y125" s="52">
        <f t="shared" si="25"/>
        <v>3.2759260000000001</v>
      </c>
      <c r="Z125" s="45"/>
      <c r="AA125" s="45"/>
      <c r="AB125" s="94"/>
    </row>
    <row r="126" spans="1:28" x14ac:dyDescent="0.25">
      <c r="A126" s="55">
        <v>123</v>
      </c>
      <c r="B126" s="35">
        <f>C126+F126+2/2+Tabelle2126[[#This Row],[poweradd]]</f>
        <v>0.38791500000001022</v>
      </c>
      <c r="C126" s="52">
        <f t="shared" si="27"/>
        <v>17.947389000000012</v>
      </c>
      <c r="D126" s="52">
        <f t="shared" si="35"/>
        <v>144.05261100000001</v>
      </c>
      <c r="E126" s="52">
        <f t="shared" si="21"/>
        <v>142.61208500000001</v>
      </c>
      <c r="F126" s="52">
        <f t="shared" si="36"/>
        <v>1.440526</v>
      </c>
      <c r="G126" s="45">
        <v>-20</v>
      </c>
      <c r="H126" s="45"/>
      <c r="I126" t="s">
        <v>74</v>
      </c>
      <c r="K126" s="35">
        <f>L126+O126+2/2+Tabelle212619[[#This Row],[poweradd]]</f>
        <v>16.802605999999976</v>
      </c>
      <c r="L126" s="52">
        <f t="shared" si="28"/>
        <v>14.275359999999978</v>
      </c>
      <c r="M126" s="52">
        <f t="shared" si="37"/>
        <v>152.72463999999988</v>
      </c>
      <c r="N126" s="52">
        <f t="shared" si="31"/>
        <v>151.19739399999989</v>
      </c>
      <c r="O126" s="52">
        <f t="shared" si="24"/>
        <v>1.5272460000000001</v>
      </c>
      <c r="P126" s="45"/>
      <c r="Q126" s="45"/>
      <c r="T126" s="35">
        <f>U126+Y126+Tabelle21268[[#This Row],[w]]/2+Tabelle21268[[#This Row],[poweradd]]</f>
        <v>162.42647400000004</v>
      </c>
      <c r="U126" s="52">
        <f t="shared" si="29"/>
        <v>158.18330800000004</v>
      </c>
      <c r="V126" s="35">
        <f t="shared" si="30"/>
        <v>2</v>
      </c>
      <c r="W126" s="52">
        <f t="shared" si="34"/>
        <v>324.31669199999999</v>
      </c>
      <c r="X126" s="52">
        <f t="shared" si="32"/>
        <v>321.07352600000002</v>
      </c>
      <c r="Y126" s="52">
        <f t="shared" si="25"/>
        <v>3.243166</v>
      </c>
      <c r="Z126" s="45"/>
      <c r="AA126" s="45"/>
    </row>
    <row r="127" spans="1:28" x14ac:dyDescent="0.25">
      <c r="A127" s="55">
        <v>124</v>
      </c>
      <c r="B127" s="35">
        <f>C127+F127+2/2+Tabelle2126[[#This Row],[poweradd]]</f>
        <v>2.8140350000000103</v>
      </c>
      <c r="C127" s="52">
        <f t="shared" si="27"/>
        <v>0.38791500000001022</v>
      </c>
      <c r="D127" s="52">
        <f t="shared" si="35"/>
        <v>142.61208500000001</v>
      </c>
      <c r="E127" s="52">
        <f t="shared" si="21"/>
        <v>141.18596500000001</v>
      </c>
      <c r="F127" s="52">
        <f t="shared" si="36"/>
        <v>1.4261200000000001</v>
      </c>
      <c r="G127" s="45"/>
      <c r="H127" s="45"/>
      <c r="K127" s="35">
        <f>L127+O127+2/2+Tabelle212619[[#This Row],[poweradd]]</f>
        <v>19.314578999999977</v>
      </c>
      <c r="L127" s="52">
        <f t="shared" si="28"/>
        <v>16.802605999999976</v>
      </c>
      <c r="M127" s="52">
        <f t="shared" si="37"/>
        <v>151.19739399999989</v>
      </c>
      <c r="N127" s="52">
        <f t="shared" si="31"/>
        <v>149.68542099999988</v>
      </c>
      <c r="O127" s="52">
        <f t="shared" si="24"/>
        <v>1.511973</v>
      </c>
      <c r="P127" s="45"/>
      <c r="Q127" s="45"/>
      <c r="T127" s="35">
        <f>U127+Y127+Tabelle21268[[#This Row],[w]]/2+Tabelle21268[[#This Row],[poweradd]]</f>
        <v>166.63720900000004</v>
      </c>
      <c r="U127" s="52">
        <f t="shared" si="29"/>
        <v>162.42647400000004</v>
      </c>
      <c r="V127" s="35">
        <f t="shared" si="30"/>
        <v>2</v>
      </c>
      <c r="W127" s="52">
        <f t="shared" si="34"/>
        <v>321.07352600000002</v>
      </c>
      <c r="X127" s="52">
        <f t="shared" si="32"/>
        <v>317.86279100000002</v>
      </c>
      <c r="Y127" s="52">
        <f t="shared" si="25"/>
        <v>3.2107350000000001</v>
      </c>
      <c r="Z127" s="45"/>
      <c r="AA127" s="45"/>
    </row>
    <row r="128" spans="1:28" x14ac:dyDescent="0.25">
      <c r="A128" s="55">
        <v>125</v>
      </c>
      <c r="B128" s="35">
        <f>C128+F128+2/2+Tabelle2126[[#This Row],[poweradd]]</f>
        <v>5.22589400000001</v>
      </c>
      <c r="C128" s="52">
        <f t="shared" si="27"/>
        <v>2.8140350000000103</v>
      </c>
      <c r="D128" s="52">
        <f t="shared" si="35"/>
        <v>141.18596500000001</v>
      </c>
      <c r="E128" s="52">
        <f t="shared" si="21"/>
        <v>139.77410600000002</v>
      </c>
      <c r="F128" s="52">
        <f t="shared" si="36"/>
        <v>1.411859</v>
      </c>
      <c r="G128" s="45"/>
      <c r="H128" s="45"/>
      <c r="K128" s="35">
        <f>L128+O128+2/2+Tabelle212619[[#This Row],[poweradd]]</f>
        <v>1.8114329999999761</v>
      </c>
      <c r="L128" s="52">
        <f t="shared" si="28"/>
        <v>19.314578999999977</v>
      </c>
      <c r="M128" s="52">
        <f t="shared" si="37"/>
        <v>149.68542099999988</v>
      </c>
      <c r="N128" s="52">
        <f t="shared" si="31"/>
        <v>148.18856699999986</v>
      </c>
      <c r="O128" s="52">
        <f t="shared" si="24"/>
        <v>1.4968539999999999</v>
      </c>
      <c r="P128" s="45">
        <v>-20</v>
      </c>
      <c r="Q128" s="45"/>
      <c r="R128" t="s">
        <v>74</v>
      </c>
      <c r="T128" s="35">
        <f>U128+Y128+Tabelle21268[[#This Row],[w]]/2+Tabelle21268[[#This Row],[poweradd]]</f>
        <v>170.81583600000005</v>
      </c>
      <c r="U128" s="52">
        <f t="shared" si="29"/>
        <v>166.63720900000004</v>
      </c>
      <c r="V128" s="35">
        <f t="shared" si="30"/>
        <v>2</v>
      </c>
      <c r="W128" s="52">
        <f t="shared" si="34"/>
        <v>317.86279100000002</v>
      </c>
      <c r="X128" s="52">
        <f t="shared" si="32"/>
        <v>314.68416400000001</v>
      </c>
      <c r="Y128" s="52">
        <f t="shared" si="25"/>
        <v>3.1786270000000001</v>
      </c>
      <c r="Z128" s="45"/>
      <c r="AA128" s="45"/>
    </row>
    <row r="129" spans="1:28" x14ac:dyDescent="0.25">
      <c r="A129" s="55">
        <v>126</v>
      </c>
      <c r="B129" s="35">
        <f>C129+F129+2/2+Tabelle2126[[#This Row],[poweradd]]</f>
        <v>7.6236350000000099</v>
      </c>
      <c r="C129" s="52">
        <f t="shared" si="27"/>
        <v>5.22589400000001</v>
      </c>
      <c r="D129" s="52">
        <f t="shared" si="35"/>
        <v>139.77410600000002</v>
      </c>
      <c r="E129" s="52">
        <f t="shared" si="21"/>
        <v>138.37636500000002</v>
      </c>
      <c r="F129" s="52">
        <f t="shared" si="36"/>
        <v>1.3977409999999999</v>
      </c>
      <c r="G129" s="45"/>
      <c r="H129" s="45"/>
      <c r="K129" s="35">
        <f>L129+O129+2/2+Tabelle212619[[#This Row],[poweradd]]</f>
        <v>4.2933179999999762</v>
      </c>
      <c r="L129" s="52">
        <f t="shared" si="28"/>
        <v>1.8114329999999761</v>
      </c>
      <c r="M129" s="52">
        <f t="shared" si="37"/>
        <v>148.18856699999986</v>
      </c>
      <c r="N129" s="52">
        <f t="shared" si="31"/>
        <v>146.70668199999986</v>
      </c>
      <c r="O129" s="52">
        <f t="shared" si="24"/>
        <v>1.4818849999999999</v>
      </c>
      <c r="P129" s="45"/>
      <c r="Q129" s="45"/>
      <c r="T129" s="35">
        <f>U129+Y129+Tabelle21268[[#This Row],[w]]/2+Tabelle21268[[#This Row],[poweradd]]</f>
        <v>174.96267700000004</v>
      </c>
      <c r="U129" s="52">
        <f t="shared" si="29"/>
        <v>170.81583600000005</v>
      </c>
      <c r="V129" s="35">
        <f t="shared" si="30"/>
        <v>2</v>
      </c>
      <c r="W129" s="52">
        <f t="shared" si="34"/>
        <v>314.68416400000001</v>
      </c>
      <c r="X129" s="52">
        <f t="shared" si="32"/>
        <v>311.53732300000001</v>
      </c>
      <c r="Y129" s="52">
        <f t="shared" si="25"/>
        <v>3.1468410000000002</v>
      </c>
      <c r="Z129" s="45"/>
      <c r="AA129" s="45"/>
    </row>
    <row r="130" spans="1:28" x14ac:dyDescent="0.25">
      <c r="A130" s="55">
        <v>127</v>
      </c>
      <c r="B130" s="35">
        <f>C130+F130+2/2+Tabelle2126[[#This Row],[poweradd]]</f>
        <v>10.007398000000009</v>
      </c>
      <c r="C130" s="52">
        <f t="shared" si="27"/>
        <v>7.6236350000000099</v>
      </c>
      <c r="D130" s="52">
        <f t="shared" si="35"/>
        <v>138.37636500000002</v>
      </c>
      <c r="E130" s="52">
        <f t="shared" si="21"/>
        <v>136.99260200000003</v>
      </c>
      <c r="F130" s="52">
        <f t="shared" si="36"/>
        <v>1.3837630000000001</v>
      </c>
      <c r="G130" s="45"/>
      <c r="H130" s="45"/>
      <c r="K130" s="35">
        <f>L130+O130+2/2+Tabelle212619[[#This Row],[poweradd]]</f>
        <v>6.7603839999999762</v>
      </c>
      <c r="L130" s="52">
        <f t="shared" si="28"/>
        <v>4.2933179999999762</v>
      </c>
      <c r="M130" s="52">
        <f t="shared" si="37"/>
        <v>146.70668199999986</v>
      </c>
      <c r="N130" s="52">
        <f t="shared" si="31"/>
        <v>145.23961599999987</v>
      </c>
      <c r="O130" s="52">
        <f t="shared" si="24"/>
        <v>1.467066</v>
      </c>
      <c r="P130" s="45"/>
      <c r="Q130" s="45"/>
      <c r="T130" s="35">
        <f>U130+Y130+Tabelle21268[[#This Row],[w]]/2+Tabelle21268[[#This Row],[poweradd]]</f>
        <v>179.07805000000005</v>
      </c>
      <c r="U130" s="52">
        <f t="shared" si="29"/>
        <v>174.96267700000004</v>
      </c>
      <c r="V130" s="35">
        <f t="shared" si="30"/>
        <v>2</v>
      </c>
      <c r="W130" s="52">
        <f>X129+AA129</f>
        <v>311.53732300000001</v>
      </c>
      <c r="X130" s="52">
        <f t="shared" si="32"/>
        <v>308.42195000000004</v>
      </c>
      <c r="Y130" s="52">
        <f t="shared" si="25"/>
        <v>3.1153729999999999</v>
      </c>
      <c r="Z130" s="45"/>
      <c r="AA130" s="45"/>
      <c r="AB130" s="153"/>
    </row>
    <row r="131" spans="1:28" x14ac:dyDescent="0.25">
      <c r="A131" s="55">
        <v>128</v>
      </c>
      <c r="B131" s="35">
        <f>C131+F131+2/2+Tabelle2126[[#This Row],[poweradd]]</f>
        <v>12.377324000000009</v>
      </c>
      <c r="C131" s="52">
        <f t="shared" si="27"/>
        <v>10.007398000000009</v>
      </c>
      <c r="D131" s="52">
        <f t="shared" si="35"/>
        <v>136.99260200000003</v>
      </c>
      <c r="E131" s="52">
        <f t="shared" si="21"/>
        <v>135.62267600000004</v>
      </c>
      <c r="F131" s="52">
        <f t="shared" si="36"/>
        <v>1.369926</v>
      </c>
      <c r="G131" s="45"/>
      <c r="H131" s="45"/>
      <c r="K131" s="35">
        <f>L131+O131+2/2+Tabelle212619[[#This Row],[poweradd]]</f>
        <v>9.2127799999999755</v>
      </c>
      <c r="L131" s="52">
        <f t="shared" si="28"/>
        <v>6.7603839999999762</v>
      </c>
      <c r="M131" s="52">
        <f t="shared" si="37"/>
        <v>145.23961599999987</v>
      </c>
      <c r="N131" s="52">
        <f t="shared" si="31"/>
        <v>143.78721999999988</v>
      </c>
      <c r="O131" s="52">
        <f t="shared" si="24"/>
        <v>1.452396</v>
      </c>
      <c r="P131" s="45"/>
      <c r="Q131" s="45"/>
      <c r="T131" s="35">
        <f>U131+Y131+Tabelle21268[[#This Row],[w]]/2+Tabelle21268[[#This Row],[poweradd]]</f>
        <v>183.16226900000004</v>
      </c>
      <c r="U131" s="52">
        <f t="shared" si="29"/>
        <v>179.07805000000005</v>
      </c>
      <c r="V131" s="35">
        <f t="shared" si="30"/>
        <v>2</v>
      </c>
      <c r="W131" s="52">
        <f>X130+AA130</f>
        <v>308.42195000000004</v>
      </c>
      <c r="X131" s="52">
        <f t="shared" si="32"/>
        <v>305.33773100000002</v>
      </c>
      <c r="Y131" s="52">
        <f t="shared" si="25"/>
        <v>3.084219</v>
      </c>
      <c r="Z131" s="45"/>
      <c r="AA131" s="45"/>
      <c r="AB131" s="154"/>
    </row>
    <row r="132" spans="1:28" x14ac:dyDescent="0.25">
      <c r="A132" s="55">
        <v>129</v>
      </c>
      <c r="B132" s="35">
        <f>C132+F132+2/2+Tabelle2126[[#This Row],[poweradd]]</f>
        <v>14.733550000000008</v>
      </c>
      <c r="C132" s="52">
        <f t="shared" si="27"/>
        <v>12.377324000000009</v>
      </c>
      <c r="D132" s="52">
        <f t="shared" si="35"/>
        <v>135.62267600000004</v>
      </c>
      <c r="E132" s="52">
        <f t="shared" si="21"/>
        <v>134.26645000000005</v>
      </c>
      <c r="F132" s="52">
        <f t="shared" si="36"/>
        <v>1.3562259999999999</v>
      </c>
      <c r="G132" s="45"/>
      <c r="H132" s="45"/>
      <c r="K132" s="35">
        <f>L132+O132+2/2+Tabelle212619[[#This Row],[poweradd]]</f>
        <v>11.650651999999976</v>
      </c>
      <c r="L132" s="52">
        <f t="shared" si="28"/>
        <v>9.2127799999999755</v>
      </c>
      <c r="M132" s="52">
        <f t="shared" si="37"/>
        <v>143.78721999999988</v>
      </c>
      <c r="N132" s="52">
        <f t="shared" si="31"/>
        <v>142.34934799999988</v>
      </c>
      <c r="O132" s="52">
        <f t="shared" si="24"/>
        <v>1.437872</v>
      </c>
      <c r="P132" s="45"/>
      <c r="Q132" s="45"/>
      <c r="R132" s="94"/>
      <c r="T132" s="35">
        <f>U132+Y132+Tabelle21268[[#This Row],[w]]/2+Tabelle21268[[#This Row],[poweradd]]</f>
        <v>187.21564600000005</v>
      </c>
      <c r="U132" s="52">
        <f t="shared" si="29"/>
        <v>183.16226900000004</v>
      </c>
      <c r="V132" s="35">
        <f t="shared" si="30"/>
        <v>2</v>
      </c>
      <c r="W132" s="52">
        <f>X131+AA131</f>
        <v>305.33773100000002</v>
      </c>
      <c r="X132" s="52">
        <f t="shared" si="32"/>
        <v>302.28435400000001</v>
      </c>
      <c r="Y132" s="52">
        <f t="shared" si="25"/>
        <v>3.0533769999999998</v>
      </c>
      <c r="Z132" s="45"/>
      <c r="AA132" s="45"/>
    </row>
    <row r="133" spans="1:28" x14ac:dyDescent="0.25">
      <c r="A133" s="55">
        <v>130</v>
      </c>
      <c r="B133" s="35">
        <f>C133+F133+2/2+Tabelle2126[[#This Row],[poweradd]]</f>
        <v>17.076214000000007</v>
      </c>
      <c r="C133" s="52">
        <f t="shared" si="27"/>
        <v>14.733550000000008</v>
      </c>
      <c r="D133" s="52">
        <f t="shared" ref="D133:D164" si="38">E132+H132</f>
        <v>134.26645000000005</v>
      </c>
      <c r="E133" s="52">
        <f t="shared" ref="E133:E142" si="39">D133-F133</f>
        <v>132.92378600000004</v>
      </c>
      <c r="F133" s="52">
        <f t="shared" ref="F133:F142" si="40">IF(D133/100&gt;10,10,ROUNDDOWN(D133/100,6))</f>
        <v>1.3426640000000001</v>
      </c>
      <c r="G133" s="45"/>
      <c r="H133" s="45"/>
      <c r="K133" s="35">
        <f>L133+O133+2/2+Tabelle212619[[#This Row],[poweradd]]</f>
        <v>14.074144999999977</v>
      </c>
      <c r="L133" s="52">
        <f t="shared" si="28"/>
        <v>11.650651999999976</v>
      </c>
      <c r="M133" s="52">
        <f t="shared" ref="M133:M164" si="41">N132+Q132</f>
        <v>142.34934799999988</v>
      </c>
      <c r="N133" s="52">
        <f t="shared" si="31"/>
        <v>140.92585499999987</v>
      </c>
      <c r="O133" s="52">
        <f t="shared" ref="O133:O193" si="42">IF(M133/100&gt;10,10,ROUNDDOWN(M133/100,6))</f>
        <v>1.4234929999999999</v>
      </c>
      <c r="P133" s="45"/>
      <c r="Q133" s="45"/>
      <c r="T133" s="35">
        <f>U133+Y133+Tabelle21268[[#This Row],[w]]/2+Tabelle21268[[#This Row],[poweradd]]</f>
        <v>191.23848900000004</v>
      </c>
      <c r="U133" s="52">
        <f t="shared" si="29"/>
        <v>187.21564600000005</v>
      </c>
      <c r="V133" s="35">
        <f t="shared" si="30"/>
        <v>2</v>
      </c>
      <c r="W133" s="52">
        <f t="shared" si="34"/>
        <v>302.28435400000001</v>
      </c>
      <c r="X133" s="52">
        <f t="shared" si="32"/>
        <v>299.26151099999998</v>
      </c>
      <c r="Y133" s="52">
        <f t="shared" ref="Y133:Y193" si="43">IF(W133/100&gt;10,10,ROUNDDOWN(W133/100,6))</f>
        <v>3.0228429999999999</v>
      </c>
      <c r="Z133" s="45"/>
      <c r="AA133" s="45"/>
    </row>
    <row r="134" spans="1:28" x14ac:dyDescent="0.25">
      <c r="A134" s="55">
        <v>131</v>
      </c>
      <c r="B134" s="35">
        <f>C134+F134+2/2+Tabelle2126[[#This Row],[poweradd]]</f>
        <v>19.405451000000006</v>
      </c>
      <c r="C134" s="52">
        <f t="shared" si="27"/>
        <v>17.076214000000007</v>
      </c>
      <c r="D134" s="52">
        <f t="shared" si="38"/>
        <v>132.92378600000004</v>
      </c>
      <c r="E134" s="52">
        <f t="shared" si="39"/>
        <v>131.59454900000003</v>
      </c>
      <c r="F134" s="52">
        <f t="shared" si="40"/>
        <v>1.329237</v>
      </c>
      <c r="G134" s="45"/>
      <c r="H134" s="45"/>
      <c r="K134" s="35">
        <f>L134+O134+2/2+Tabelle212619[[#This Row],[poweradd]]</f>
        <v>16.483402999999974</v>
      </c>
      <c r="L134" s="52">
        <f t="shared" si="28"/>
        <v>14.074144999999977</v>
      </c>
      <c r="M134" s="52">
        <f t="shared" si="41"/>
        <v>140.92585499999987</v>
      </c>
      <c r="N134" s="52">
        <f t="shared" si="31"/>
        <v>139.51659699999988</v>
      </c>
      <c r="O134" s="52">
        <f t="shared" si="42"/>
        <v>1.4092579999999999</v>
      </c>
      <c r="P134" s="45"/>
      <c r="Q134" s="45"/>
      <c r="R134" s="94"/>
      <c r="T134" s="35">
        <f>U134+Y134+Tabelle21268[[#This Row],[w]]/2+Tabelle21268[[#This Row],[poweradd]]</f>
        <v>195.23110400000004</v>
      </c>
      <c r="U134" s="52">
        <f t="shared" si="29"/>
        <v>191.23848900000004</v>
      </c>
      <c r="V134" s="35">
        <f t="shared" si="30"/>
        <v>2</v>
      </c>
      <c r="W134" s="52">
        <f t="shared" si="34"/>
        <v>299.26151099999998</v>
      </c>
      <c r="X134" s="52">
        <f t="shared" si="32"/>
        <v>296.26889599999998</v>
      </c>
      <c r="Y134" s="52">
        <f t="shared" si="43"/>
        <v>2.9926149999999998</v>
      </c>
      <c r="Z134" s="45"/>
      <c r="AA134" s="45"/>
      <c r="AB134" s="94" t="s">
        <v>169</v>
      </c>
    </row>
    <row r="135" spans="1:28" x14ac:dyDescent="0.25">
      <c r="A135" s="55">
        <v>132</v>
      </c>
      <c r="B135" s="35">
        <f>C135+F135+2/2+Tabelle2126[[#This Row],[poweradd]]</f>
        <v>1.7213960000000057</v>
      </c>
      <c r="C135" s="52">
        <f t="shared" ref="C135:C142" si="44">B134</f>
        <v>19.405451000000006</v>
      </c>
      <c r="D135" s="52">
        <f t="shared" si="38"/>
        <v>131.59454900000003</v>
      </c>
      <c r="E135" s="52">
        <f t="shared" si="39"/>
        <v>130.27860400000003</v>
      </c>
      <c r="F135" s="52">
        <f t="shared" si="40"/>
        <v>1.3159449999999999</v>
      </c>
      <c r="G135" s="45">
        <v>-20</v>
      </c>
      <c r="H135" s="45"/>
      <c r="I135" t="s">
        <v>75</v>
      </c>
      <c r="K135" s="35">
        <f>L135+O135+2/2+Tabelle212619[[#This Row],[poweradd]]</f>
        <v>18.878567999999973</v>
      </c>
      <c r="L135" s="52">
        <f t="shared" ref="L135:L193" si="45">K134</f>
        <v>16.483402999999974</v>
      </c>
      <c r="M135" s="52">
        <f t="shared" si="41"/>
        <v>139.51659699999988</v>
      </c>
      <c r="N135" s="52">
        <f t="shared" si="31"/>
        <v>138.12143199999988</v>
      </c>
      <c r="O135" s="52">
        <f t="shared" si="42"/>
        <v>1.395165</v>
      </c>
      <c r="P135" s="45"/>
      <c r="Q135" s="45"/>
      <c r="T135" s="35">
        <f>U135+Y135+Tabelle21268[[#This Row],[w]]/2+Tabelle21268[[#This Row],[poweradd]]</f>
        <v>199.19379200000003</v>
      </c>
      <c r="U135" s="52">
        <f t="shared" ref="U135:U193" si="46">T134</f>
        <v>195.23110400000004</v>
      </c>
      <c r="V135" s="35">
        <f t="shared" ref="V135:V193" si="47">V134</f>
        <v>2</v>
      </c>
      <c r="W135" s="52">
        <f t="shared" si="34"/>
        <v>296.26889599999998</v>
      </c>
      <c r="X135" s="52">
        <f t="shared" si="32"/>
        <v>293.30620799999997</v>
      </c>
      <c r="Y135" s="52">
        <f t="shared" si="43"/>
        <v>2.962688</v>
      </c>
      <c r="Z135" s="45"/>
      <c r="AA135" s="45"/>
      <c r="AB135" t="s">
        <v>168</v>
      </c>
    </row>
    <row r="136" spans="1:28" x14ac:dyDescent="0.25">
      <c r="A136" s="55">
        <v>133</v>
      </c>
      <c r="B136" s="35">
        <f>C136+F136+2/2+Tabelle2126[[#This Row],[poweradd]]</f>
        <v>4.0241820000000059</v>
      </c>
      <c r="C136" s="52">
        <f t="shared" si="44"/>
        <v>1.7213960000000057</v>
      </c>
      <c r="D136" s="52">
        <f t="shared" si="38"/>
        <v>130.27860400000003</v>
      </c>
      <c r="E136" s="52">
        <f t="shared" si="39"/>
        <v>128.97581800000003</v>
      </c>
      <c r="F136" s="52">
        <f t="shared" si="40"/>
        <v>1.302786</v>
      </c>
      <c r="G136" s="45"/>
      <c r="H136" s="45"/>
      <c r="K136" s="35">
        <f>L136+O136+2/2+Tabelle212619[[#This Row],[poweradd]]</f>
        <v>1.2597819999999729</v>
      </c>
      <c r="L136" s="52">
        <f t="shared" si="45"/>
        <v>18.878567999999973</v>
      </c>
      <c r="M136" s="52">
        <f t="shared" si="41"/>
        <v>138.12143199999988</v>
      </c>
      <c r="N136" s="52">
        <f t="shared" ref="N136:N193" si="48">M136-O136</f>
        <v>136.74021799999989</v>
      </c>
      <c r="O136" s="52">
        <f t="shared" si="42"/>
        <v>1.3812139999999999</v>
      </c>
      <c r="P136" s="45">
        <v>-20</v>
      </c>
      <c r="Q136" s="45"/>
      <c r="R136" t="s">
        <v>75</v>
      </c>
      <c r="T136" s="35">
        <f>U136+Y136+Tabelle21268[[#This Row],[w]]/2+Tabelle21268[[#This Row],[poweradd]]</f>
        <v>203.12685400000004</v>
      </c>
      <c r="U136" s="52">
        <f t="shared" si="46"/>
        <v>199.19379200000003</v>
      </c>
      <c r="V136" s="35">
        <f t="shared" si="47"/>
        <v>2</v>
      </c>
      <c r="W136" s="52">
        <f t="shared" si="34"/>
        <v>293.30620799999997</v>
      </c>
      <c r="X136" s="52">
        <f t="shared" ref="X136:X193" si="49">W136-Y136</f>
        <v>290.37314599999996</v>
      </c>
      <c r="Y136" s="52">
        <f t="shared" si="43"/>
        <v>2.9330620000000001</v>
      </c>
      <c r="Z136" s="45"/>
      <c r="AA136" s="45"/>
    </row>
    <row r="137" spans="1:28" x14ac:dyDescent="0.25">
      <c r="A137" s="55">
        <v>134</v>
      </c>
      <c r="B137" s="35">
        <f>C137+F137+2/2+Tabelle2126[[#This Row],[poweradd]]</f>
        <v>6.3139400000000059</v>
      </c>
      <c r="C137" s="52">
        <f t="shared" si="44"/>
        <v>4.0241820000000059</v>
      </c>
      <c r="D137" s="52">
        <f t="shared" si="38"/>
        <v>128.97581800000003</v>
      </c>
      <c r="E137" s="52">
        <f t="shared" si="39"/>
        <v>127.68606000000003</v>
      </c>
      <c r="F137" s="52">
        <f t="shared" si="40"/>
        <v>1.289758</v>
      </c>
      <c r="G137" s="45"/>
      <c r="H137" s="45"/>
      <c r="K137" s="35">
        <f>L137+O137+2/2+Tabelle212619[[#This Row],[poweradd]]</f>
        <v>3.6271839999999731</v>
      </c>
      <c r="L137" s="52">
        <f t="shared" si="45"/>
        <v>1.2597819999999729</v>
      </c>
      <c r="M137" s="52">
        <f t="shared" si="41"/>
        <v>136.74021799999989</v>
      </c>
      <c r="N137" s="52">
        <f t="shared" si="48"/>
        <v>135.37281599999989</v>
      </c>
      <c r="O137" s="52">
        <f t="shared" si="42"/>
        <v>1.367402</v>
      </c>
      <c r="P137" s="45"/>
      <c r="Q137" s="45"/>
      <c r="T137" s="35">
        <f>U137+Y137+Tabelle21268[[#This Row],[w]]/2+Tabelle21268[[#This Row],[poweradd]]</f>
        <v>207.03058500000003</v>
      </c>
      <c r="U137" s="52">
        <f t="shared" si="46"/>
        <v>203.12685400000004</v>
      </c>
      <c r="V137" s="35">
        <f t="shared" si="47"/>
        <v>2</v>
      </c>
      <c r="W137" s="52">
        <f t="shared" si="34"/>
        <v>290.37314599999996</v>
      </c>
      <c r="X137" s="52">
        <f t="shared" si="49"/>
        <v>287.46941499999997</v>
      </c>
      <c r="Y137" s="52">
        <f t="shared" si="43"/>
        <v>2.9037310000000001</v>
      </c>
      <c r="Z137" s="45"/>
      <c r="AA137" s="45"/>
    </row>
    <row r="138" spans="1:28" x14ac:dyDescent="0.25">
      <c r="A138" s="55">
        <v>135</v>
      </c>
      <c r="B138" s="35">
        <f>C138+F138+2/2+Tabelle2126[[#This Row],[poweradd]]</f>
        <v>8.5908000000000051</v>
      </c>
      <c r="C138" s="52">
        <f t="shared" si="44"/>
        <v>6.3139400000000059</v>
      </c>
      <c r="D138" s="52">
        <f t="shared" si="38"/>
        <v>127.68606000000003</v>
      </c>
      <c r="E138" s="52">
        <f t="shared" si="39"/>
        <v>126.40920000000003</v>
      </c>
      <c r="F138" s="52">
        <f t="shared" si="40"/>
        <v>1.2768600000000001</v>
      </c>
      <c r="G138" s="45"/>
      <c r="H138" s="45"/>
      <c r="K138" s="35">
        <f>L138+O138+2/2+Tabelle212619[[#This Row],[poweradd]]</f>
        <v>5.9809119999999734</v>
      </c>
      <c r="L138" s="52">
        <f t="shared" si="45"/>
        <v>3.6271839999999731</v>
      </c>
      <c r="M138" s="52">
        <f t="shared" si="41"/>
        <v>135.37281599999989</v>
      </c>
      <c r="N138" s="52">
        <f t="shared" si="48"/>
        <v>134.0190879999999</v>
      </c>
      <c r="O138" s="52">
        <f t="shared" si="42"/>
        <v>1.353728</v>
      </c>
      <c r="P138" s="45"/>
      <c r="Q138" s="45"/>
      <c r="T138" s="35">
        <f>U138+Y138+Tabelle21268[[#This Row],[w]]/2+Tabelle21268[[#This Row],[poweradd]]</f>
        <v>210.90527900000004</v>
      </c>
      <c r="U138" s="52">
        <f t="shared" si="46"/>
        <v>207.03058500000003</v>
      </c>
      <c r="V138" s="35">
        <f t="shared" si="47"/>
        <v>2</v>
      </c>
      <c r="W138" s="52">
        <f t="shared" si="34"/>
        <v>287.46941499999997</v>
      </c>
      <c r="X138" s="52">
        <f t="shared" si="49"/>
        <v>284.59472099999999</v>
      </c>
      <c r="Y138" s="52">
        <f t="shared" si="43"/>
        <v>2.8746939999999999</v>
      </c>
      <c r="Z138" s="45"/>
      <c r="AA138" s="45"/>
    </row>
    <row r="139" spans="1:28" x14ac:dyDescent="0.25">
      <c r="A139" s="55">
        <v>136</v>
      </c>
      <c r="B139" s="35">
        <f>C139+F139+2/2+Tabelle2126[[#This Row],[poweradd]]</f>
        <v>10.854892000000005</v>
      </c>
      <c r="C139" s="52">
        <f t="shared" si="44"/>
        <v>8.5908000000000051</v>
      </c>
      <c r="D139" s="52">
        <f t="shared" si="38"/>
        <v>126.40920000000003</v>
      </c>
      <c r="E139" s="52">
        <f t="shared" si="39"/>
        <v>125.14510800000002</v>
      </c>
      <c r="F139" s="52">
        <f t="shared" si="40"/>
        <v>1.264092</v>
      </c>
      <c r="G139" s="45"/>
      <c r="H139" s="45"/>
      <c r="K139" s="35">
        <f>L139+O139+2/2+Tabelle212619[[#This Row],[poweradd]]</f>
        <v>8.3211019999999731</v>
      </c>
      <c r="L139" s="52">
        <f t="shared" si="45"/>
        <v>5.9809119999999734</v>
      </c>
      <c r="M139" s="52">
        <f t="shared" si="41"/>
        <v>134.0190879999999</v>
      </c>
      <c r="N139" s="52">
        <f t="shared" si="48"/>
        <v>132.67889799999989</v>
      </c>
      <c r="O139" s="52">
        <f t="shared" si="42"/>
        <v>1.34019</v>
      </c>
      <c r="P139" s="45"/>
      <c r="Q139" s="45"/>
      <c r="T139" s="35">
        <f>U139+Y139+Tabelle21268[[#This Row],[w]]/2+Tabelle21268[[#This Row],[poweradd]]</f>
        <v>214.75122600000003</v>
      </c>
      <c r="U139" s="52">
        <f t="shared" si="46"/>
        <v>210.90527900000004</v>
      </c>
      <c r="V139" s="35">
        <f t="shared" si="47"/>
        <v>2</v>
      </c>
      <c r="W139" s="52">
        <f t="shared" si="34"/>
        <v>284.59472099999999</v>
      </c>
      <c r="X139" s="52">
        <f t="shared" si="49"/>
        <v>281.74877399999997</v>
      </c>
      <c r="Y139" s="52">
        <f t="shared" si="43"/>
        <v>2.8459469999999998</v>
      </c>
      <c r="Z139" s="45"/>
      <c r="AA139" s="45"/>
    </row>
    <row r="140" spans="1:28" x14ac:dyDescent="0.25">
      <c r="A140" s="55">
        <v>137</v>
      </c>
      <c r="B140" s="35">
        <f>C140+F140+2/2+Tabelle2126[[#This Row],[poweradd]]</f>
        <v>13.106343000000004</v>
      </c>
      <c r="C140" s="52">
        <f t="shared" si="44"/>
        <v>10.854892000000005</v>
      </c>
      <c r="D140" s="52">
        <f t="shared" si="38"/>
        <v>125.14510800000002</v>
      </c>
      <c r="E140" s="52">
        <f t="shared" si="39"/>
        <v>123.89365700000002</v>
      </c>
      <c r="F140" s="52">
        <f t="shared" si="40"/>
        <v>1.2514510000000001</v>
      </c>
      <c r="G140" s="45"/>
      <c r="H140" s="45"/>
      <c r="K140" s="35">
        <f>L140+O140+2/2+Tabelle212619[[#This Row],[poweradd]]</f>
        <v>10.647889999999974</v>
      </c>
      <c r="L140" s="52">
        <f t="shared" si="45"/>
        <v>8.3211019999999731</v>
      </c>
      <c r="M140" s="52">
        <f t="shared" si="41"/>
        <v>132.67889799999989</v>
      </c>
      <c r="N140" s="52">
        <f t="shared" si="48"/>
        <v>131.3521099999999</v>
      </c>
      <c r="O140" s="52">
        <f t="shared" si="42"/>
        <v>1.3267880000000001</v>
      </c>
      <c r="P140" s="45"/>
      <c r="Q140" s="45"/>
      <c r="T140" s="35">
        <f>U140+Y140+Tabelle21268[[#This Row],[w]]/2+Tabelle21268[[#This Row],[poweradd]]</f>
        <v>218.56871300000003</v>
      </c>
      <c r="U140" s="52">
        <f t="shared" si="46"/>
        <v>214.75122600000003</v>
      </c>
      <c r="V140" s="35">
        <f t="shared" si="47"/>
        <v>2</v>
      </c>
      <c r="W140" s="52">
        <f t="shared" si="34"/>
        <v>281.74877399999997</v>
      </c>
      <c r="X140" s="52">
        <f t="shared" si="49"/>
        <v>278.931287</v>
      </c>
      <c r="Y140" s="52">
        <f t="shared" si="43"/>
        <v>2.8174869999999999</v>
      </c>
      <c r="Z140" s="45"/>
      <c r="AA140" s="45"/>
    </row>
    <row r="141" spans="1:28" x14ac:dyDescent="0.25">
      <c r="A141" s="55">
        <v>138</v>
      </c>
      <c r="B141" s="35">
        <f>C141+F141+2/2+Tabelle2126[[#This Row],[poweradd]]</f>
        <v>15.345279000000005</v>
      </c>
      <c r="C141" s="52">
        <f t="shared" si="44"/>
        <v>13.106343000000004</v>
      </c>
      <c r="D141" s="52">
        <f t="shared" si="38"/>
        <v>123.89365700000002</v>
      </c>
      <c r="E141" s="52">
        <f t="shared" si="39"/>
        <v>122.65472100000002</v>
      </c>
      <c r="F141" s="52">
        <f t="shared" si="40"/>
        <v>1.238936</v>
      </c>
      <c r="G141" s="45"/>
      <c r="H141" s="45"/>
      <c r="K141" s="35">
        <f>L141+O141+2/2+Tabelle212619[[#This Row],[poweradd]]</f>
        <v>12.961410999999973</v>
      </c>
      <c r="L141" s="52">
        <f t="shared" si="45"/>
        <v>10.647889999999974</v>
      </c>
      <c r="M141" s="52">
        <f t="shared" si="41"/>
        <v>131.3521099999999</v>
      </c>
      <c r="N141" s="52">
        <f t="shared" si="48"/>
        <v>130.03858899999989</v>
      </c>
      <c r="O141" s="52">
        <f t="shared" si="42"/>
        <v>1.3135209999999999</v>
      </c>
      <c r="P141" s="45"/>
      <c r="Q141" s="45"/>
      <c r="T141" s="35">
        <f>U141+Y141+Tabelle21268[[#This Row],[w]]/2+Tabelle21268[[#This Row],[poweradd]]</f>
        <v>222.35802500000003</v>
      </c>
      <c r="U141" s="52">
        <f t="shared" si="46"/>
        <v>218.56871300000003</v>
      </c>
      <c r="V141" s="35">
        <f t="shared" si="47"/>
        <v>2</v>
      </c>
      <c r="W141" s="52">
        <f t="shared" si="34"/>
        <v>278.931287</v>
      </c>
      <c r="X141" s="52">
        <f t="shared" si="49"/>
        <v>276.141975</v>
      </c>
      <c r="Y141" s="52">
        <f t="shared" si="43"/>
        <v>2.7893119999999998</v>
      </c>
      <c r="Z141" s="45"/>
      <c r="AA141" s="45"/>
    </row>
    <row r="142" spans="1:28" x14ac:dyDescent="0.25">
      <c r="A142" s="55">
        <v>139</v>
      </c>
      <c r="B142" s="35">
        <f>C142+F142+2/2+Tabelle2126[[#This Row],[poweradd]]</f>
        <v>17.571826000000005</v>
      </c>
      <c r="C142" s="52">
        <f t="shared" si="44"/>
        <v>15.345279000000005</v>
      </c>
      <c r="D142" s="52">
        <f t="shared" si="38"/>
        <v>122.65472100000002</v>
      </c>
      <c r="E142" s="52">
        <f t="shared" si="39"/>
        <v>121.42817400000003</v>
      </c>
      <c r="F142" s="52">
        <f t="shared" si="40"/>
        <v>1.2265470000000001</v>
      </c>
      <c r="G142" s="45"/>
      <c r="H142" s="45"/>
      <c r="K142" s="35">
        <f>L142+O142+2/2+Tabelle212619[[#This Row],[poweradd]]</f>
        <v>15.261795999999974</v>
      </c>
      <c r="L142" s="52">
        <f t="shared" si="45"/>
        <v>12.961410999999973</v>
      </c>
      <c r="M142" s="52">
        <f t="shared" si="41"/>
        <v>130.03858899999989</v>
      </c>
      <c r="N142" s="52">
        <f t="shared" si="48"/>
        <v>128.73820399999988</v>
      </c>
      <c r="O142" s="52">
        <f t="shared" si="42"/>
        <v>1.3003849999999999</v>
      </c>
      <c r="P142" s="45"/>
      <c r="Q142" s="45"/>
      <c r="T142" s="35">
        <f>U142+Y142+Tabelle21268[[#This Row],[w]]/2+Tabelle21268[[#This Row],[poweradd]]</f>
        <v>226.11944400000002</v>
      </c>
      <c r="U142" s="52">
        <f t="shared" si="46"/>
        <v>222.35802500000003</v>
      </c>
      <c r="V142" s="35">
        <f t="shared" si="47"/>
        <v>2</v>
      </c>
      <c r="W142" s="52">
        <f t="shared" si="34"/>
        <v>276.141975</v>
      </c>
      <c r="X142" s="52">
        <f t="shared" si="49"/>
        <v>273.38055600000001</v>
      </c>
      <c r="Y142" s="52">
        <f t="shared" si="43"/>
        <v>2.7614190000000001</v>
      </c>
      <c r="Z142" s="45"/>
      <c r="AA142" s="45"/>
    </row>
    <row r="143" spans="1:28" x14ac:dyDescent="0.25">
      <c r="A143" s="55">
        <v>140</v>
      </c>
      <c r="B143" s="35">
        <f>C143+F143+2/2+Tabelle2126[[#This Row],[poweradd]]</f>
        <v>19.786107000000005</v>
      </c>
      <c r="C143" s="150">
        <f t="shared" ref="C143:C193" si="50">B142</f>
        <v>17.571826000000005</v>
      </c>
      <c r="D143" s="52">
        <f t="shared" si="38"/>
        <v>121.42817400000003</v>
      </c>
      <c r="E143" s="52">
        <f t="shared" ref="E143:E193" si="51">D143-F143</f>
        <v>120.21389300000003</v>
      </c>
      <c r="F143" s="52">
        <f t="shared" ref="F143:F149" si="52">IF(D143/100&gt;10,10,ROUNDDOWN(D143/100,6))</f>
        <v>1.2142809999999999</v>
      </c>
      <c r="G143" s="45"/>
      <c r="H143" s="45"/>
      <c r="K143" s="35">
        <f>L143+O143+2/2+Tabelle212619[[#This Row],[poweradd]]</f>
        <v>17.549177999999973</v>
      </c>
      <c r="L143" s="150">
        <f t="shared" si="45"/>
        <v>15.261795999999974</v>
      </c>
      <c r="M143" s="52">
        <f t="shared" si="41"/>
        <v>128.73820399999988</v>
      </c>
      <c r="N143" s="52">
        <f t="shared" si="48"/>
        <v>127.45082199999989</v>
      </c>
      <c r="O143" s="52">
        <f t="shared" si="42"/>
        <v>1.287382</v>
      </c>
      <c r="P143" s="45"/>
      <c r="Q143" s="45"/>
      <c r="T143" s="35">
        <f>U143+Y143+Tabelle21268[[#This Row],[w]]/2+Tabelle21268[[#This Row],[poweradd]]</f>
        <v>229.85324900000001</v>
      </c>
      <c r="U143" s="150">
        <f t="shared" si="46"/>
        <v>226.11944400000002</v>
      </c>
      <c r="V143" s="35">
        <f t="shared" si="47"/>
        <v>2</v>
      </c>
      <c r="W143" s="52">
        <f t="shared" si="34"/>
        <v>273.38055600000001</v>
      </c>
      <c r="X143" s="52">
        <f t="shared" si="49"/>
        <v>270.64675099999999</v>
      </c>
      <c r="Y143" s="52">
        <f t="shared" si="43"/>
        <v>2.7338049999999998</v>
      </c>
      <c r="Z143" s="151"/>
      <c r="AA143" s="151"/>
    </row>
    <row r="144" spans="1:28" x14ac:dyDescent="0.25">
      <c r="A144" s="55">
        <v>141</v>
      </c>
      <c r="B144" s="35">
        <f>C144+F144+2/2+Tabelle2126[[#This Row],[poweradd]]</f>
        <v>1.9882450000000063</v>
      </c>
      <c r="C144" s="150">
        <f t="shared" si="50"/>
        <v>19.786107000000005</v>
      </c>
      <c r="D144" s="52">
        <f t="shared" si="38"/>
        <v>120.21389300000003</v>
      </c>
      <c r="E144" s="52">
        <f t="shared" si="51"/>
        <v>119.01175500000002</v>
      </c>
      <c r="F144" s="52">
        <f t="shared" si="52"/>
        <v>1.2021379999999999</v>
      </c>
      <c r="G144" s="45">
        <v>-20</v>
      </c>
      <c r="H144" s="45"/>
      <c r="I144" t="s">
        <v>76</v>
      </c>
      <c r="K144" s="35">
        <f>L144+O144+2/2+Tabelle212619[[#This Row],[poweradd]]</f>
        <v>19.823685999999974</v>
      </c>
      <c r="L144" s="150">
        <f t="shared" si="45"/>
        <v>17.549177999999973</v>
      </c>
      <c r="M144" s="52">
        <f t="shared" si="41"/>
        <v>127.45082199999989</v>
      </c>
      <c r="N144" s="52">
        <f t="shared" si="48"/>
        <v>126.17631399999989</v>
      </c>
      <c r="O144" s="52">
        <f t="shared" si="42"/>
        <v>1.274508</v>
      </c>
      <c r="P144" s="45"/>
      <c r="Q144" s="45"/>
      <c r="T144" s="35">
        <f>U144+Y144+Tabelle21268[[#This Row],[w]]/2+Tabelle21268[[#This Row],[poweradd]]</f>
        <v>233.55971600000001</v>
      </c>
      <c r="U144" s="150">
        <f t="shared" si="46"/>
        <v>229.85324900000001</v>
      </c>
      <c r="V144" s="35">
        <f t="shared" si="47"/>
        <v>2</v>
      </c>
      <c r="W144" s="52">
        <f t="shared" si="34"/>
        <v>270.64675099999999</v>
      </c>
      <c r="X144" s="52">
        <f t="shared" si="49"/>
        <v>267.94028400000002</v>
      </c>
      <c r="Y144" s="52">
        <f t="shared" si="43"/>
        <v>2.706467</v>
      </c>
      <c r="Z144" s="151"/>
      <c r="AA144" s="151"/>
    </row>
    <row r="145" spans="1:28" x14ac:dyDescent="0.25">
      <c r="A145" s="55">
        <v>142</v>
      </c>
      <c r="B145" s="35">
        <f>C145+F145+2/2+Tabelle2126[[#This Row],[poweradd]]</f>
        <v>4.1783620000000061</v>
      </c>
      <c r="C145" s="150">
        <f t="shared" si="50"/>
        <v>1.9882450000000063</v>
      </c>
      <c r="D145" s="52">
        <f t="shared" si="38"/>
        <v>119.01175500000002</v>
      </c>
      <c r="E145" s="52">
        <f t="shared" si="51"/>
        <v>117.82163800000002</v>
      </c>
      <c r="F145" s="52">
        <f t="shared" si="52"/>
        <v>1.1901170000000001</v>
      </c>
      <c r="G145" s="45"/>
      <c r="H145" s="45"/>
      <c r="K145" s="35">
        <f>L145+O145+2/2+Tabelle212619[[#This Row],[poweradd]]</f>
        <v>2.0854489999999721</v>
      </c>
      <c r="L145" s="150">
        <f t="shared" si="45"/>
        <v>19.823685999999974</v>
      </c>
      <c r="M145" s="52">
        <f t="shared" si="41"/>
        <v>126.17631399999989</v>
      </c>
      <c r="N145" s="52">
        <f t="shared" si="48"/>
        <v>124.91455099999989</v>
      </c>
      <c r="O145" s="52">
        <f t="shared" si="42"/>
        <v>1.261763</v>
      </c>
      <c r="P145" s="45">
        <v>-20</v>
      </c>
      <c r="Q145" s="45"/>
      <c r="R145" t="s">
        <v>76</v>
      </c>
      <c r="T145" s="35">
        <f>U145+Y145+Tabelle21268[[#This Row],[w]]/2+Tabelle21268[[#This Row],[poweradd]]</f>
        <v>237.23911800000002</v>
      </c>
      <c r="U145" s="150">
        <f t="shared" si="46"/>
        <v>233.55971600000001</v>
      </c>
      <c r="V145" s="35">
        <f t="shared" si="47"/>
        <v>2</v>
      </c>
      <c r="W145" s="52">
        <f t="shared" si="34"/>
        <v>267.94028400000002</v>
      </c>
      <c r="X145" s="52">
        <f t="shared" si="49"/>
        <v>265.26088200000004</v>
      </c>
      <c r="Y145" s="52">
        <f t="shared" si="43"/>
        <v>2.6794020000000001</v>
      </c>
      <c r="Z145" s="151"/>
      <c r="AA145" s="151"/>
    </row>
    <row r="146" spans="1:28" x14ac:dyDescent="0.25">
      <c r="A146" s="55">
        <v>143</v>
      </c>
      <c r="B146" s="35">
        <f>C146+F146+2/2+Tabelle2126[[#This Row],[poweradd]]</f>
        <v>6.3565780000000061</v>
      </c>
      <c r="C146" s="150">
        <f t="shared" si="50"/>
        <v>4.1783620000000061</v>
      </c>
      <c r="D146" s="52">
        <f t="shared" si="38"/>
        <v>117.82163800000002</v>
      </c>
      <c r="E146" s="52">
        <f t="shared" si="51"/>
        <v>116.64342200000002</v>
      </c>
      <c r="F146" s="52">
        <f t="shared" si="52"/>
        <v>1.1782159999999999</v>
      </c>
      <c r="G146" s="45"/>
      <c r="H146" s="45"/>
      <c r="K146" s="35">
        <f>L146+O146+2/2+Tabelle212619[[#This Row],[poweradd]]</f>
        <v>4.3345939999999725</v>
      </c>
      <c r="L146" s="150">
        <f t="shared" si="45"/>
        <v>2.0854489999999721</v>
      </c>
      <c r="M146" s="52">
        <f t="shared" si="41"/>
        <v>124.91455099999989</v>
      </c>
      <c r="N146" s="52">
        <f t="shared" si="48"/>
        <v>123.66540599999989</v>
      </c>
      <c r="O146" s="52">
        <f t="shared" si="42"/>
        <v>1.2491449999999999</v>
      </c>
      <c r="P146" s="45"/>
      <c r="Q146" s="45"/>
      <c r="T146" s="35">
        <f>U146+Y146+Tabelle21268[[#This Row],[w]]/2+Tabelle21268[[#This Row],[poweradd]]</f>
        <v>240.89172600000001</v>
      </c>
      <c r="U146" s="150">
        <f t="shared" si="46"/>
        <v>237.23911800000002</v>
      </c>
      <c r="V146" s="35">
        <f t="shared" si="47"/>
        <v>2</v>
      </c>
      <c r="W146" s="52">
        <f t="shared" si="34"/>
        <v>265.26088200000004</v>
      </c>
      <c r="X146" s="52">
        <f t="shared" si="49"/>
        <v>262.60827400000005</v>
      </c>
      <c r="Y146" s="52">
        <f t="shared" si="43"/>
        <v>2.6526079999999999</v>
      </c>
      <c r="Z146" s="151"/>
      <c r="AA146" s="151"/>
    </row>
    <row r="147" spans="1:28" x14ac:dyDescent="0.25">
      <c r="A147" s="55">
        <v>144</v>
      </c>
      <c r="B147" s="35">
        <f>C147+F147+2/2+Tabelle2126[[#This Row],[poweradd]]</f>
        <v>8.5230120000000049</v>
      </c>
      <c r="C147" s="150">
        <f t="shared" si="50"/>
        <v>6.3565780000000061</v>
      </c>
      <c r="D147" s="52">
        <f t="shared" si="38"/>
        <v>116.64342200000002</v>
      </c>
      <c r="E147" s="52">
        <f t="shared" si="51"/>
        <v>115.47698800000002</v>
      </c>
      <c r="F147" s="52">
        <f t="shared" si="52"/>
        <v>1.166434</v>
      </c>
      <c r="G147" s="45"/>
      <c r="H147" s="45"/>
      <c r="K147" s="35">
        <f>L147+O147+2/2+Tabelle212619[[#This Row],[poweradd]]</f>
        <v>6.5712479999999722</v>
      </c>
      <c r="L147" s="150">
        <f t="shared" si="45"/>
        <v>4.3345939999999725</v>
      </c>
      <c r="M147" s="52">
        <f t="shared" si="41"/>
        <v>123.66540599999989</v>
      </c>
      <c r="N147" s="52">
        <f t="shared" si="48"/>
        <v>122.42875199999989</v>
      </c>
      <c r="O147" s="52">
        <f t="shared" si="42"/>
        <v>1.2366539999999999</v>
      </c>
      <c r="P147" s="45"/>
      <c r="Q147" s="45"/>
      <c r="T147" s="35">
        <f>U147+Y147+Tabelle21268[[#This Row],[w]]/2+Tabelle21268[[#This Row],[poweradd]]</f>
        <v>244.517808</v>
      </c>
      <c r="U147" s="150">
        <f t="shared" si="46"/>
        <v>240.89172600000001</v>
      </c>
      <c r="V147" s="35">
        <f t="shared" si="47"/>
        <v>2</v>
      </c>
      <c r="W147" s="52">
        <f t="shared" si="34"/>
        <v>262.60827400000005</v>
      </c>
      <c r="X147" s="52">
        <f t="shared" si="49"/>
        <v>259.98219200000005</v>
      </c>
      <c r="Y147" s="52">
        <f t="shared" si="43"/>
        <v>2.6260819999999998</v>
      </c>
      <c r="Z147" s="151"/>
      <c r="AA147" s="151"/>
    </row>
    <row r="148" spans="1:28" x14ac:dyDescent="0.25">
      <c r="A148" s="55">
        <v>145</v>
      </c>
      <c r="B148" s="35">
        <f>C148+F148+2/2+Tabelle2126[[#This Row],[poweradd]]</f>
        <v>10.677781000000005</v>
      </c>
      <c r="C148" s="52">
        <f t="shared" si="50"/>
        <v>8.5230120000000049</v>
      </c>
      <c r="D148" s="52">
        <f t="shared" si="38"/>
        <v>115.47698800000002</v>
      </c>
      <c r="E148" s="52">
        <f t="shared" si="51"/>
        <v>114.32221900000002</v>
      </c>
      <c r="F148" s="52">
        <f t="shared" si="52"/>
        <v>1.1547689999999999</v>
      </c>
      <c r="G148" s="45"/>
      <c r="H148" s="45"/>
      <c r="K148" s="35">
        <f>L148+O148+2/2+Tabelle212619[[#This Row],[poweradd]]</f>
        <v>8.7955349999999726</v>
      </c>
      <c r="L148" s="52">
        <f t="shared" si="45"/>
        <v>6.5712479999999722</v>
      </c>
      <c r="M148" s="52">
        <f t="shared" si="41"/>
        <v>122.42875199999989</v>
      </c>
      <c r="N148" s="52">
        <f t="shared" si="48"/>
        <v>121.20446499999989</v>
      </c>
      <c r="O148" s="52">
        <f t="shared" si="42"/>
        <v>1.2242869999999999</v>
      </c>
      <c r="P148" s="45"/>
      <c r="Q148" s="45"/>
      <c r="T148" s="35">
        <f>U148+Y148+Tabelle21268[[#This Row],[w]]/2+Tabelle21268[[#This Row],[poweradd]]</f>
        <v>248.11762899999999</v>
      </c>
      <c r="U148" s="52">
        <f t="shared" si="46"/>
        <v>244.517808</v>
      </c>
      <c r="V148" s="35">
        <f t="shared" si="47"/>
        <v>2</v>
      </c>
      <c r="W148" s="52">
        <f t="shared" si="34"/>
        <v>259.98219200000005</v>
      </c>
      <c r="X148" s="52">
        <f t="shared" si="49"/>
        <v>257.38237100000003</v>
      </c>
      <c r="Y148" s="52">
        <f t="shared" si="43"/>
        <v>2.5998209999999999</v>
      </c>
      <c r="Z148" s="45"/>
      <c r="AA148" s="45"/>
    </row>
    <row r="149" spans="1:28" x14ac:dyDescent="0.25">
      <c r="A149" s="55">
        <v>146</v>
      </c>
      <c r="B149" s="35">
        <f>C149+F149+2/2+Tabelle2126[[#This Row],[poweradd]]</f>
        <v>12.821003000000005</v>
      </c>
      <c r="C149" s="52">
        <f t="shared" si="50"/>
        <v>10.677781000000005</v>
      </c>
      <c r="D149" s="52">
        <f t="shared" si="38"/>
        <v>114.32221900000002</v>
      </c>
      <c r="E149" s="52">
        <f t="shared" si="51"/>
        <v>113.17899700000002</v>
      </c>
      <c r="F149" s="52">
        <f t="shared" si="52"/>
        <v>1.143222</v>
      </c>
      <c r="G149" s="45"/>
      <c r="H149" s="45"/>
      <c r="K149" s="35">
        <f>L149+O149+2/2+Tabelle212619[[#This Row],[poweradd]]</f>
        <v>11.007578999999973</v>
      </c>
      <c r="L149" s="52">
        <f t="shared" si="45"/>
        <v>8.7955349999999726</v>
      </c>
      <c r="M149" s="52">
        <f t="shared" si="41"/>
        <v>121.20446499999989</v>
      </c>
      <c r="N149" s="52">
        <f t="shared" si="48"/>
        <v>119.99242099999988</v>
      </c>
      <c r="O149" s="52">
        <f t="shared" si="42"/>
        <v>1.2120439999999999</v>
      </c>
      <c r="P149" s="45"/>
      <c r="Q149" s="45"/>
      <c r="T149" s="35">
        <f>U149+Y149+Tabelle21268[[#This Row],[w]]/2+Tabelle21268[[#This Row],[poweradd]]</f>
        <v>251.691452</v>
      </c>
      <c r="U149" s="52">
        <f t="shared" si="46"/>
        <v>248.11762899999999</v>
      </c>
      <c r="V149" s="35">
        <f t="shared" si="47"/>
        <v>2</v>
      </c>
      <c r="W149" s="52">
        <f t="shared" si="34"/>
        <v>257.38237100000003</v>
      </c>
      <c r="X149" s="52">
        <f t="shared" si="49"/>
        <v>254.80854800000003</v>
      </c>
      <c r="Y149" s="52">
        <f t="shared" si="43"/>
        <v>2.573823</v>
      </c>
      <c r="Z149" s="45"/>
      <c r="AA149" s="45"/>
    </row>
    <row r="150" spans="1:28" x14ac:dyDescent="0.25">
      <c r="A150" s="55">
        <v>147</v>
      </c>
      <c r="B150" s="35">
        <f>C150+F150+2/2+Tabelle2126[[#This Row],[poweradd]]</f>
        <v>14.952792000000004</v>
      </c>
      <c r="C150" s="150">
        <f t="shared" si="50"/>
        <v>12.821003000000005</v>
      </c>
      <c r="D150" s="52">
        <f t="shared" si="38"/>
        <v>113.17899700000002</v>
      </c>
      <c r="E150" s="52">
        <f t="shared" si="51"/>
        <v>112.04720800000003</v>
      </c>
      <c r="F150" s="52">
        <f t="shared" ref="F150:F193" si="53">IF(D150/100&gt;10,10,ROUNDDOWN(D150/100,6))</f>
        <v>1.1317889999999999</v>
      </c>
      <c r="G150" s="45"/>
      <c r="H150" s="45"/>
      <c r="K150" s="35">
        <f>L150+O150+2/2+Tabelle212619[[#This Row],[poweradd]]</f>
        <v>13.207502999999972</v>
      </c>
      <c r="L150" s="150">
        <f t="shared" si="45"/>
        <v>11.007578999999973</v>
      </c>
      <c r="M150" s="52">
        <f t="shared" si="41"/>
        <v>119.99242099999988</v>
      </c>
      <c r="N150" s="52">
        <f t="shared" si="48"/>
        <v>118.79249699999988</v>
      </c>
      <c r="O150" s="52">
        <f t="shared" si="42"/>
        <v>1.199924</v>
      </c>
      <c r="P150" s="45"/>
      <c r="Q150" s="45"/>
      <c r="T150" s="35">
        <f>U150+Y150+Tabelle21268[[#This Row],[w]]/2+Tabelle21268[[#This Row],[poweradd]]</f>
        <v>255.23953699999998</v>
      </c>
      <c r="U150" s="150">
        <f t="shared" si="46"/>
        <v>251.691452</v>
      </c>
      <c r="V150" s="35">
        <f t="shared" si="47"/>
        <v>2</v>
      </c>
      <c r="W150" s="52">
        <f t="shared" si="34"/>
        <v>254.80854800000003</v>
      </c>
      <c r="X150" s="52">
        <f t="shared" si="49"/>
        <v>252.26046300000004</v>
      </c>
      <c r="Y150" s="52">
        <f t="shared" si="43"/>
        <v>2.5480849999999999</v>
      </c>
      <c r="Z150" s="151"/>
      <c r="AA150" s="151"/>
      <c r="AB150" s="153" t="s">
        <v>170</v>
      </c>
    </row>
    <row r="151" spans="1:28" x14ac:dyDescent="0.25">
      <c r="A151" s="55">
        <v>148</v>
      </c>
      <c r="B151" s="35">
        <f>C151+F151+2/2+Tabelle2126[[#This Row],[poweradd]]</f>
        <v>17.073264000000005</v>
      </c>
      <c r="C151" s="150">
        <f t="shared" si="50"/>
        <v>14.952792000000004</v>
      </c>
      <c r="D151" s="52">
        <f t="shared" si="38"/>
        <v>112.04720800000003</v>
      </c>
      <c r="E151" s="52">
        <f t="shared" si="51"/>
        <v>110.92673600000002</v>
      </c>
      <c r="F151" s="52">
        <f t="shared" si="53"/>
        <v>1.1204719999999999</v>
      </c>
      <c r="G151" s="45"/>
      <c r="H151" s="45"/>
      <c r="K151" s="35">
        <f>L151+O151+2/2+Tabelle212619[[#This Row],[poweradd]]</f>
        <v>15.395426999999973</v>
      </c>
      <c r="L151" s="150">
        <f t="shared" si="45"/>
        <v>13.207502999999972</v>
      </c>
      <c r="M151" s="52">
        <f t="shared" si="41"/>
        <v>118.79249699999988</v>
      </c>
      <c r="N151" s="52">
        <f t="shared" si="48"/>
        <v>117.60457299999989</v>
      </c>
      <c r="O151" s="52">
        <f t="shared" si="42"/>
        <v>1.187924</v>
      </c>
      <c r="P151" s="45"/>
      <c r="Q151" s="45"/>
      <c r="T151" s="35">
        <f>U151+Y151+Tabelle21268[[#This Row],[w]]/2+Tabelle21268[[#This Row],[poweradd]]</f>
        <v>258.76214099999999</v>
      </c>
      <c r="U151" s="150">
        <f t="shared" si="46"/>
        <v>255.23953699999998</v>
      </c>
      <c r="V151" s="35">
        <f t="shared" si="47"/>
        <v>2</v>
      </c>
      <c r="W151" s="52">
        <f t="shared" si="34"/>
        <v>252.26046300000004</v>
      </c>
      <c r="X151" s="52">
        <f t="shared" si="49"/>
        <v>249.73785900000004</v>
      </c>
      <c r="Y151" s="52">
        <f t="shared" si="43"/>
        <v>2.5226039999999998</v>
      </c>
      <c r="Z151" s="151"/>
      <c r="AA151" s="151"/>
      <c r="AB151" s="154" t="s">
        <v>168</v>
      </c>
    </row>
    <row r="152" spans="1:28" x14ac:dyDescent="0.25">
      <c r="A152" s="55">
        <v>149</v>
      </c>
      <c r="B152" s="35">
        <f>C152+F152+2/2+Tabelle2126[[#This Row],[poweradd]]</f>
        <v>19.182531000000004</v>
      </c>
      <c r="C152" s="150">
        <f t="shared" si="50"/>
        <v>17.073264000000005</v>
      </c>
      <c r="D152" s="52">
        <f t="shared" si="38"/>
        <v>110.92673600000002</v>
      </c>
      <c r="E152" s="52">
        <f t="shared" si="51"/>
        <v>109.81746900000002</v>
      </c>
      <c r="F152" s="52">
        <f t="shared" si="53"/>
        <v>1.109267</v>
      </c>
      <c r="G152" s="45"/>
      <c r="H152" s="45"/>
      <c r="K152" s="35">
        <f>L152+O152+2/2+Tabelle212619[[#This Row],[poweradd]]</f>
        <v>17.571471999999972</v>
      </c>
      <c r="L152" s="150">
        <f t="shared" si="45"/>
        <v>15.395426999999973</v>
      </c>
      <c r="M152" s="52">
        <f t="shared" si="41"/>
        <v>117.60457299999989</v>
      </c>
      <c r="N152" s="52">
        <f t="shared" si="48"/>
        <v>116.42852799999989</v>
      </c>
      <c r="O152" s="52">
        <f t="shared" si="42"/>
        <v>1.176045</v>
      </c>
      <c r="P152" s="45"/>
      <c r="Q152" s="45"/>
      <c r="T152" s="35">
        <f>U152+Y152+Tabelle21268[[#This Row],[w]]/2+Tabelle21268[[#This Row],[poweradd]]</f>
        <v>2.2595190000000116</v>
      </c>
      <c r="U152" s="150">
        <f t="shared" si="46"/>
        <v>258.76214099999999</v>
      </c>
      <c r="V152" s="35">
        <f t="shared" si="47"/>
        <v>2</v>
      </c>
      <c r="W152" s="52">
        <f t="shared" si="34"/>
        <v>249.73785900000004</v>
      </c>
      <c r="X152" s="52">
        <f t="shared" si="49"/>
        <v>247.24048100000005</v>
      </c>
      <c r="Y152" s="52">
        <f t="shared" si="43"/>
        <v>2.4973779999999999</v>
      </c>
      <c r="Z152" s="45">
        <v>-260</v>
      </c>
      <c r="AA152" s="45"/>
      <c r="AB152" s="94" t="s">
        <v>45</v>
      </c>
    </row>
    <row r="153" spans="1:28" x14ac:dyDescent="0.25">
      <c r="A153" s="55">
        <v>150</v>
      </c>
      <c r="B153" s="35">
        <f>C153+F153+2/2+Tabelle2126[[#This Row],[poweradd]]</f>
        <v>1.2807050000000046</v>
      </c>
      <c r="C153" s="150">
        <f t="shared" si="50"/>
        <v>19.182531000000004</v>
      </c>
      <c r="D153" s="52">
        <f t="shared" si="38"/>
        <v>109.81746900000002</v>
      </c>
      <c r="E153" s="52">
        <f t="shared" si="51"/>
        <v>108.71929500000002</v>
      </c>
      <c r="F153" s="52">
        <f t="shared" si="53"/>
        <v>1.098174</v>
      </c>
      <c r="G153" s="45">
        <v>-20</v>
      </c>
      <c r="H153" s="45"/>
      <c r="I153" t="s">
        <v>77</v>
      </c>
      <c r="K153" s="35">
        <f>L153+O153+2/2+Tabelle212619[[#This Row],[poweradd]]</f>
        <v>19.735756999999971</v>
      </c>
      <c r="L153" s="150">
        <f t="shared" si="45"/>
        <v>17.571471999999972</v>
      </c>
      <c r="M153" s="52">
        <f t="shared" si="41"/>
        <v>116.42852799999989</v>
      </c>
      <c r="N153" s="52">
        <f t="shared" si="48"/>
        <v>115.26424299999988</v>
      </c>
      <c r="O153" s="52">
        <f t="shared" si="42"/>
        <v>1.164285</v>
      </c>
      <c r="P153" s="45"/>
      <c r="Q153" s="45"/>
      <c r="T153" s="35">
        <f>U153+Y153+Tabelle21268[[#This Row],[w]]/2+Tabelle21268[[#This Row],[poweradd]]</f>
        <v>5.7319230000000116</v>
      </c>
      <c r="U153" s="150">
        <f t="shared" si="46"/>
        <v>2.2595190000000116</v>
      </c>
      <c r="V153" s="35">
        <f t="shared" si="47"/>
        <v>2</v>
      </c>
      <c r="W153" s="52">
        <f t="shared" si="34"/>
        <v>247.24048100000005</v>
      </c>
      <c r="X153" s="52">
        <f t="shared" si="49"/>
        <v>244.76807700000003</v>
      </c>
      <c r="Y153" s="52">
        <f t="shared" si="43"/>
        <v>2.472404</v>
      </c>
      <c r="Z153" s="45"/>
      <c r="AA153" s="45"/>
      <c r="AB153" s="153"/>
    </row>
    <row r="154" spans="1:28" x14ac:dyDescent="0.25">
      <c r="A154" s="55">
        <v>151</v>
      </c>
      <c r="B154" s="35">
        <f>C154+F154+2/2+Tabelle2126[[#This Row],[poweradd]]</f>
        <v>3.3678970000000046</v>
      </c>
      <c r="C154" s="150">
        <f t="shared" si="50"/>
        <v>1.2807050000000046</v>
      </c>
      <c r="D154" s="52">
        <f t="shared" si="38"/>
        <v>108.71929500000002</v>
      </c>
      <c r="E154" s="52">
        <f t="shared" si="51"/>
        <v>107.63210300000001</v>
      </c>
      <c r="F154" s="52">
        <f t="shared" si="53"/>
        <v>1.0871919999999999</v>
      </c>
      <c r="G154" s="45"/>
      <c r="H154" s="45"/>
      <c r="K154" s="35">
        <f>L154+O154+2/2+Tabelle212619[[#This Row],[poweradd]]</f>
        <v>1.8883989999999713</v>
      </c>
      <c r="L154" s="150">
        <f t="shared" si="45"/>
        <v>19.735756999999971</v>
      </c>
      <c r="M154" s="52">
        <f t="shared" si="41"/>
        <v>115.26424299999988</v>
      </c>
      <c r="N154" s="52">
        <f t="shared" si="48"/>
        <v>114.11160099999988</v>
      </c>
      <c r="O154" s="52">
        <f t="shared" si="42"/>
        <v>1.1526419999999999</v>
      </c>
      <c r="P154" s="45">
        <v>-20</v>
      </c>
      <c r="Q154" s="45"/>
      <c r="R154" t="s">
        <v>77</v>
      </c>
      <c r="T154" s="35">
        <f>U154+Y154+Tabelle21268[[#This Row],[w]]/2+Tabelle21268[[#This Row],[poweradd]]</f>
        <v>9.1796030000000108</v>
      </c>
      <c r="U154" s="150">
        <f t="shared" si="46"/>
        <v>5.7319230000000116</v>
      </c>
      <c r="V154" s="35">
        <f t="shared" si="47"/>
        <v>2</v>
      </c>
      <c r="W154" s="52">
        <f t="shared" si="34"/>
        <v>244.76807700000003</v>
      </c>
      <c r="X154" s="52">
        <f t="shared" si="49"/>
        <v>242.32039700000004</v>
      </c>
      <c r="Y154" s="52">
        <f t="shared" si="43"/>
        <v>2.4476800000000001</v>
      </c>
      <c r="Z154" s="45"/>
      <c r="AA154" s="45"/>
      <c r="AB154" s="154"/>
    </row>
    <row r="155" spans="1:28" x14ac:dyDescent="0.25">
      <c r="A155" s="55">
        <v>152</v>
      </c>
      <c r="B155" s="35">
        <f>C155+F155+2/2+Tabelle2126[[#This Row],[poweradd]]</f>
        <v>5.4442180000000047</v>
      </c>
      <c r="C155" s="52">
        <f t="shared" si="50"/>
        <v>3.3678970000000046</v>
      </c>
      <c r="D155" s="52">
        <f t="shared" si="38"/>
        <v>107.63210300000001</v>
      </c>
      <c r="E155" s="52">
        <f t="shared" si="51"/>
        <v>106.55578200000002</v>
      </c>
      <c r="F155" s="52">
        <f t="shared" si="53"/>
        <v>1.0763210000000001</v>
      </c>
      <c r="K155" s="35">
        <f>L155+O155+2/2+Tabelle212619[[#This Row],[poweradd]]</f>
        <v>4.0295149999999715</v>
      </c>
      <c r="L155" s="52">
        <f t="shared" si="45"/>
        <v>1.8883989999999713</v>
      </c>
      <c r="M155" s="52">
        <f t="shared" si="41"/>
        <v>114.11160099999988</v>
      </c>
      <c r="N155" s="52">
        <f t="shared" si="48"/>
        <v>112.97048499999988</v>
      </c>
      <c r="O155" s="52">
        <f t="shared" si="42"/>
        <v>1.141116</v>
      </c>
      <c r="P155" s="45"/>
      <c r="Q155" s="45"/>
      <c r="T155" s="35">
        <f>U155+Y155+Tabelle21268[[#This Row],[w]]/2+Tabelle21268[[#This Row],[poweradd]]</f>
        <v>12.602806000000012</v>
      </c>
      <c r="U155" s="52">
        <f t="shared" si="46"/>
        <v>9.1796030000000108</v>
      </c>
      <c r="V155" s="35">
        <f t="shared" si="47"/>
        <v>2</v>
      </c>
      <c r="W155" s="52">
        <f t="shared" si="34"/>
        <v>242.32039700000004</v>
      </c>
      <c r="X155" s="52">
        <f t="shared" si="49"/>
        <v>239.89719400000004</v>
      </c>
      <c r="Y155" s="52">
        <f t="shared" si="43"/>
        <v>2.423203</v>
      </c>
      <c r="Z155" s="151"/>
      <c r="AA155" s="151"/>
    </row>
    <row r="156" spans="1:28" s="94" customFormat="1" x14ac:dyDescent="0.25">
      <c r="A156" s="192">
        <v>153</v>
      </c>
      <c r="B156" s="35">
        <f>C156+F156+2/2+Tabelle2126[[#This Row],[poweradd]]</f>
        <v>7.5097750000000048</v>
      </c>
      <c r="C156" s="52">
        <f t="shared" si="50"/>
        <v>5.4442180000000047</v>
      </c>
      <c r="D156" s="52">
        <f t="shared" si="38"/>
        <v>106.55578200000002</v>
      </c>
      <c r="E156" s="52">
        <f t="shared" si="51"/>
        <v>105.49022500000002</v>
      </c>
      <c r="F156" s="52">
        <f t="shared" si="53"/>
        <v>1.0655570000000001</v>
      </c>
      <c r="J156" s="192"/>
      <c r="K156" s="35">
        <f>L156+O156+2/2+Tabelle212619[[#This Row],[poweradd]]</f>
        <v>6.1592189999999718</v>
      </c>
      <c r="L156" s="52">
        <f t="shared" si="45"/>
        <v>4.0295149999999715</v>
      </c>
      <c r="M156" s="52">
        <f t="shared" si="41"/>
        <v>112.97048499999988</v>
      </c>
      <c r="N156" s="52">
        <f t="shared" si="48"/>
        <v>111.84078099999988</v>
      </c>
      <c r="O156" s="52">
        <f t="shared" si="42"/>
        <v>1.129704</v>
      </c>
      <c r="P156" s="45"/>
      <c r="Q156" s="45"/>
      <c r="R156"/>
      <c r="S156" s="192"/>
      <c r="T156" s="35">
        <f>U156+Y156+Tabelle21268[[#This Row],[w]]/2+Tabelle21268[[#This Row],[poweradd]]</f>
        <v>16.001777000000011</v>
      </c>
      <c r="U156" s="52">
        <f t="shared" si="46"/>
        <v>12.602806000000012</v>
      </c>
      <c r="V156" s="35">
        <f t="shared" si="47"/>
        <v>2</v>
      </c>
      <c r="W156" s="52">
        <f t="shared" si="34"/>
        <v>239.89719400000004</v>
      </c>
      <c r="X156" s="52">
        <f t="shared" si="49"/>
        <v>237.49822300000005</v>
      </c>
      <c r="Y156" s="52">
        <f t="shared" si="43"/>
        <v>2.398971</v>
      </c>
      <c r="Z156" s="151"/>
      <c r="AA156" s="151"/>
      <c r="AB156"/>
    </row>
    <row r="157" spans="1:28" x14ac:dyDescent="0.25">
      <c r="A157" s="55">
        <v>154</v>
      </c>
      <c r="B157" s="35">
        <f>C157+F157+2/2+Tabelle2126[[#This Row],[poweradd]]</f>
        <v>9.564677000000005</v>
      </c>
      <c r="C157" s="150">
        <f t="shared" si="50"/>
        <v>7.5097750000000048</v>
      </c>
      <c r="D157" s="52">
        <f t="shared" si="38"/>
        <v>105.49022500000002</v>
      </c>
      <c r="E157" s="52">
        <f t="shared" si="51"/>
        <v>104.43532300000003</v>
      </c>
      <c r="F157" s="52">
        <f t="shared" si="53"/>
        <v>1.054902</v>
      </c>
      <c r="K157" s="35">
        <f>L157+O157+2/2+Tabelle212619[[#This Row],[poweradd]]</f>
        <v>8.2776259999999713</v>
      </c>
      <c r="L157" s="150">
        <f t="shared" si="45"/>
        <v>6.1592189999999718</v>
      </c>
      <c r="M157" s="52">
        <f t="shared" si="41"/>
        <v>111.84078099999988</v>
      </c>
      <c r="N157" s="52">
        <f t="shared" si="48"/>
        <v>110.72237399999987</v>
      </c>
      <c r="O157" s="52">
        <f t="shared" si="42"/>
        <v>1.1184069999999999</v>
      </c>
      <c r="P157" s="45"/>
      <c r="Q157" s="45"/>
      <c r="T157" s="35">
        <f>U157+Y157+Tabelle21268[[#This Row],[w]]/2+Tabelle21268[[#This Row],[poweradd]]</f>
        <v>19.376759000000011</v>
      </c>
      <c r="U157" s="150">
        <f t="shared" si="46"/>
        <v>16.001777000000011</v>
      </c>
      <c r="V157" s="35">
        <f t="shared" si="47"/>
        <v>2</v>
      </c>
      <c r="W157" s="52">
        <f>X156+AA156</f>
        <v>237.49822300000005</v>
      </c>
      <c r="X157" s="52">
        <f t="shared" si="49"/>
        <v>235.12324100000006</v>
      </c>
      <c r="Y157" s="52">
        <f t="shared" si="43"/>
        <v>2.3749820000000001</v>
      </c>
      <c r="Z157" s="151"/>
      <c r="AA157" s="151"/>
    </row>
    <row r="158" spans="1:28" x14ac:dyDescent="0.25">
      <c r="A158" s="55">
        <v>155</v>
      </c>
      <c r="B158" s="35">
        <f>C158+F158+2/2+Tabelle2126[[#This Row],[poweradd]]</f>
        <v>11.609030000000004</v>
      </c>
      <c r="C158" s="150">
        <f t="shared" si="50"/>
        <v>9.564677000000005</v>
      </c>
      <c r="D158" s="52">
        <f t="shared" si="38"/>
        <v>104.43532300000003</v>
      </c>
      <c r="E158" s="52">
        <f t="shared" si="51"/>
        <v>103.39097000000002</v>
      </c>
      <c r="F158" s="52">
        <f t="shared" si="53"/>
        <v>1.0443530000000001</v>
      </c>
      <c r="K158" s="35">
        <f>L158+O158+2/2+Tabelle212619[[#This Row],[poweradd]]</f>
        <v>10.384848999999971</v>
      </c>
      <c r="L158" s="150">
        <f t="shared" si="45"/>
        <v>8.2776259999999713</v>
      </c>
      <c r="M158" s="52">
        <f t="shared" si="41"/>
        <v>110.72237399999987</v>
      </c>
      <c r="N158" s="52">
        <f t="shared" si="48"/>
        <v>109.61515099999987</v>
      </c>
      <c r="O158" s="52">
        <f t="shared" si="42"/>
        <v>1.1072230000000001</v>
      </c>
      <c r="P158" s="45"/>
      <c r="Q158" s="45"/>
      <c r="T158" s="35">
        <f>U158+Y158+Tabelle21268[[#This Row],[w]]/2+Tabelle21268[[#This Row],[poweradd]]</f>
        <v>22.72799100000001</v>
      </c>
      <c r="U158" s="150">
        <f t="shared" si="46"/>
        <v>19.376759000000011</v>
      </c>
      <c r="V158" s="35">
        <f t="shared" si="47"/>
        <v>2</v>
      </c>
      <c r="W158" s="52">
        <f>X157+AA157</f>
        <v>235.12324100000006</v>
      </c>
      <c r="X158" s="52">
        <f t="shared" si="49"/>
        <v>232.77200900000005</v>
      </c>
      <c r="Y158" s="52">
        <f t="shared" si="43"/>
        <v>2.351232</v>
      </c>
      <c r="Z158" s="45"/>
      <c r="AA158" s="45"/>
    </row>
    <row r="159" spans="1:28" x14ac:dyDescent="0.25">
      <c r="A159" s="55">
        <v>156</v>
      </c>
      <c r="B159" s="35">
        <f>C159+F159+2/2+Tabelle2126[[#This Row],[poweradd]]</f>
        <v>13.642939000000004</v>
      </c>
      <c r="C159" s="150">
        <f t="shared" si="50"/>
        <v>11.609030000000004</v>
      </c>
      <c r="D159" s="52">
        <f t="shared" si="38"/>
        <v>103.39097000000002</v>
      </c>
      <c r="E159" s="52">
        <f t="shared" si="51"/>
        <v>102.35706100000003</v>
      </c>
      <c r="F159" s="52">
        <f t="shared" si="53"/>
        <v>1.033909</v>
      </c>
      <c r="K159" s="35">
        <f>L159+O159+2/2+Tabelle212619[[#This Row],[poweradd]]</f>
        <v>12.480999999999971</v>
      </c>
      <c r="L159" s="150">
        <f t="shared" si="45"/>
        <v>10.384848999999971</v>
      </c>
      <c r="M159" s="52">
        <f t="shared" si="41"/>
        <v>109.61515099999987</v>
      </c>
      <c r="N159" s="52">
        <f t="shared" si="48"/>
        <v>108.51899999999986</v>
      </c>
      <c r="O159" s="52">
        <f t="shared" si="42"/>
        <v>1.0961510000000001</v>
      </c>
      <c r="P159" s="45"/>
      <c r="Q159" s="45"/>
      <c r="T159" s="35">
        <f>U159+Y159+Tabelle21268[[#This Row],[w]]/2+Tabelle21268[[#This Row],[poweradd]]</f>
        <v>26.055711000000009</v>
      </c>
      <c r="U159" s="150">
        <f t="shared" si="46"/>
        <v>22.72799100000001</v>
      </c>
      <c r="V159" s="35">
        <f t="shared" si="47"/>
        <v>2</v>
      </c>
      <c r="W159" s="52">
        <f>X158+AA158</f>
        <v>232.77200900000005</v>
      </c>
      <c r="X159" s="52">
        <f t="shared" si="49"/>
        <v>230.44428900000005</v>
      </c>
      <c r="Y159" s="52">
        <f t="shared" si="43"/>
        <v>2.3277199999999998</v>
      </c>
      <c r="Z159" s="45"/>
      <c r="AA159" s="45"/>
    </row>
    <row r="160" spans="1:28" x14ac:dyDescent="0.25">
      <c r="A160" s="55">
        <v>157</v>
      </c>
      <c r="B160" s="35">
        <f>C160+F160+2/2+Tabelle2126[[#This Row],[poweradd]]</f>
        <v>15.666509000000003</v>
      </c>
      <c r="C160" s="150">
        <f t="shared" si="50"/>
        <v>13.642939000000004</v>
      </c>
      <c r="D160" s="52">
        <f t="shared" si="38"/>
        <v>102.35706100000003</v>
      </c>
      <c r="E160" s="52">
        <f t="shared" si="51"/>
        <v>101.33349100000002</v>
      </c>
      <c r="F160" s="52">
        <f t="shared" si="53"/>
        <v>1.0235700000000001</v>
      </c>
      <c r="K160" s="35">
        <f>L160+O160+2/2+Tabelle212619[[#This Row],[poweradd]]</f>
        <v>14.566189999999972</v>
      </c>
      <c r="L160" s="150">
        <f t="shared" si="45"/>
        <v>12.480999999999971</v>
      </c>
      <c r="M160" s="52">
        <f t="shared" si="41"/>
        <v>108.51899999999986</v>
      </c>
      <c r="N160" s="52">
        <f t="shared" si="48"/>
        <v>107.43380999999987</v>
      </c>
      <c r="O160" s="52">
        <f t="shared" si="42"/>
        <v>1.0851900000000001</v>
      </c>
      <c r="P160" s="45"/>
      <c r="Q160" s="45"/>
      <c r="T160" s="35">
        <f>U160+Y160+Tabelle21268[[#This Row],[w]]/2+Tabelle21268[[#This Row],[poweradd]]</f>
        <v>29.360153000000011</v>
      </c>
      <c r="U160" s="150">
        <f t="shared" si="46"/>
        <v>26.055711000000009</v>
      </c>
      <c r="V160" s="35">
        <f t="shared" si="47"/>
        <v>2</v>
      </c>
      <c r="W160" s="52">
        <f t="shared" si="34"/>
        <v>230.44428900000005</v>
      </c>
      <c r="X160" s="52">
        <f t="shared" si="49"/>
        <v>228.13984700000006</v>
      </c>
      <c r="Y160" s="52">
        <f t="shared" si="43"/>
        <v>2.3044419999999999</v>
      </c>
      <c r="Z160" s="151"/>
      <c r="AA160" s="151"/>
    </row>
    <row r="161" spans="1:28" x14ac:dyDescent="0.25">
      <c r="A161" s="55">
        <v>158</v>
      </c>
      <c r="B161" s="35">
        <f>C161+F161+2/2+Tabelle2126[[#This Row],[poweradd]]</f>
        <v>17.679843000000002</v>
      </c>
      <c r="C161" s="150">
        <f t="shared" si="50"/>
        <v>15.666509000000003</v>
      </c>
      <c r="D161" s="52">
        <f t="shared" si="38"/>
        <v>101.33349100000002</v>
      </c>
      <c r="E161" s="52">
        <f t="shared" si="51"/>
        <v>100.32015700000002</v>
      </c>
      <c r="F161" s="52">
        <f t="shared" si="53"/>
        <v>1.013334</v>
      </c>
      <c r="K161" s="35">
        <f>L161+O161+2/2+Tabelle212619[[#This Row],[poweradd]]</f>
        <v>16.640527999999971</v>
      </c>
      <c r="L161" s="150">
        <f t="shared" si="45"/>
        <v>14.566189999999972</v>
      </c>
      <c r="M161" s="52">
        <f t="shared" si="41"/>
        <v>107.43380999999987</v>
      </c>
      <c r="N161" s="52">
        <f t="shared" si="48"/>
        <v>106.35947199999987</v>
      </c>
      <c r="O161" s="52">
        <f t="shared" si="42"/>
        <v>1.074338</v>
      </c>
      <c r="P161" s="45"/>
      <c r="Q161" s="45"/>
      <c r="T161" s="35">
        <f>U161+Y161+Tabelle21268[[#This Row],[w]]/2+Tabelle21268[[#This Row],[poweradd]]</f>
        <v>32.641551000000007</v>
      </c>
      <c r="U161" s="150">
        <f t="shared" si="46"/>
        <v>29.360153000000011</v>
      </c>
      <c r="V161" s="35">
        <f t="shared" si="47"/>
        <v>2</v>
      </c>
      <c r="W161" s="52">
        <f t="shared" si="34"/>
        <v>228.13984700000006</v>
      </c>
      <c r="X161" s="52">
        <f t="shared" si="49"/>
        <v>225.85844900000006</v>
      </c>
      <c r="Y161" s="52">
        <f t="shared" si="43"/>
        <v>2.2813979999999998</v>
      </c>
      <c r="Z161" s="151"/>
      <c r="AA161" s="151"/>
    </row>
    <row r="162" spans="1:28" x14ac:dyDescent="0.25">
      <c r="A162" s="55">
        <v>159</v>
      </c>
      <c r="B162" s="35">
        <f>C162+F162+2/2+Tabelle2126[[#This Row],[poweradd]]</f>
        <v>19.683044000000002</v>
      </c>
      <c r="C162" s="52">
        <f t="shared" si="50"/>
        <v>17.679843000000002</v>
      </c>
      <c r="D162" s="52">
        <f t="shared" si="38"/>
        <v>100.32015700000002</v>
      </c>
      <c r="E162" s="52">
        <f t="shared" si="51"/>
        <v>99.316956000000019</v>
      </c>
      <c r="F162" s="52">
        <f t="shared" si="53"/>
        <v>1.003201</v>
      </c>
      <c r="K162" s="35">
        <f>L162+O162+2/2+Tabelle212619[[#This Row],[poweradd]]</f>
        <v>18.70412199999997</v>
      </c>
      <c r="L162" s="52">
        <f t="shared" si="45"/>
        <v>16.640527999999971</v>
      </c>
      <c r="M162" s="52">
        <f t="shared" si="41"/>
        <v>106.35947199999987</v>
      </c>
      <c r="N162" s="52">
        <f t="shared" si="48"/>
        <v>105.29587799999987</v>
      </c>
      <c r="O162" s="52">
        <f t="shared" si="42"/>
        <v>1.0635939999999999</v>
      </c>
      <c r="P162" s="45"/>
      <c r="Q162" s="45"/>
      <c r="T162" s="35">
        <f>U162+Y162+Tabelle21268[[#This Row],[w]]/2+Tabelle21268[[#This Row],[poweradd]]</f>
        <v>35.900135000000006</v>
      </c>
      <c r="U162" s="52">
        <f t="shared" si="46"/>
        <v>32.641551000000007</v>
      </c>
      <c r="V162" s="35">
        <f t="shared" si="47"/>
        <v>2</v>
      </c>
      <c r="W162" s="52">
        <f t="shared" si="34"/>
        <v>225.85844900000006</v>
      </c>
      <c r="X162" s="52">
        <f t="shared" si="49"/>
        <v>223.59986500000005</v>
      </c>
      <c r="Y162" s="52">
        <f t="shared" si="43"/>
        <v>2.2585839999999999</v>
      </c>
      <c r="Z162" s="151"/>
      <c r="AA162" s="151"/>
    </row>
    <row r="163" spans="1:28" x14ac:dyDescent="0.25">
      <c r="A163" s="55">
        <v>160</v>
      </c>
      <c r="B163" s="35">
        <f>C163+F163+2/2+Tabelle2126[[#This Row],[poweradd]]</f>
        <v>21.676213000000004</v>
      </c>
      <c r="C163" s="52">
        <f t="shared" si="50"/>
        <v>19.683044000000002</v>
      </c>
      <c r="D163" s="52">
        <f t="shared" si="38"/>
        <v>99.316956000000019</v>
      </c>
      <c r="E163" s="52">
        <f t="shared" si="51"/>
        <v>98.323787000000024</v>
      </c>
      <c r="F163" s="52">
        <f t="shared" si="53"/>
        <v>0.99316899999999997</v>
      </c>
      <c r="K163" s="35">
        <f>L163+O163+2/2+Tabelle212619[[#This Row],[poweradd]]</f>
        <v>0.75707999999997</v>
      </c>
      <c r="L163" s="52">
        <f t="shared" si="45"/>
        <v>18.70412199999997</v>
      </c>
      <c r="M163" s="52">
        <f t="shared" si="41"/>
        <v>105.29587799999987</v>
      </c>
      <c r="N163" s="52">
        <f t="shared" si="48"/>
        <v>104.24291999999987</v>
      </c>
      <c r="O163" s="52">
        <f t="shared" si="42"/>
        <v>1.0529580000000001</v>
      </c>
      <c r="P163" s="45">
        <v>-20</v>
      </c>
      <c r="Q163" s="45"/>
      <c r="R163" t="s">
        <v>120</v>
      </c>
      <c r="T163" s="35">
        <f>U163+Y163+Tabelle21268[[#This Row],[w]]/2+Tabelle21268[[#This Row],[poweradd]]</f>
        <v>39.136133000000008</v>
      </c>
      <c r="U163" s="52">
        <f t="shared" si="46"/>
        <v>35.900135000000006</v>
      </c>
      <c r="V163" s="35">
        <f t="shared" si="47"/>
        <v>2</v>
      </c>
      <c r="W163" s="52">
        <f t="shared" si="34"/>
        <v>223.59986500000005</v>
      </c>
      <c r="X163" s="52">
        <f t="shared" si="49"/>
        <v>221.36386700000006</v>
      </c>
      <c r="Y163" s="52">
        <f t="shared" si="43"/>
        <v>2.2359979999999999</v>
      </c>
      <c r="Z163" s="151"/>
      <c r="AA163" s="151"/>
    </row>
    <row r="164" spans="1:28" x14ac:dyDescent="0.25">
      <c r="A164" s="55">
        <v>161</v>
      </c>
      <c r="B164" s="35">
        <f>C164+F164+2/2+Tabelle2126[[#This Row],[poweradd]]</f>
        <v>23.659450000000003</v>
      </c>
      <c r="C164" s="150">
        <f t="shared" si="50"/>
        <v>21.676213000000004</v>
      </c>
      <c r="D164" s="52">
        <f t="shared" si="38"/>
        <v>98.323787000000024</v>
      </c>
      <c r="E164" s="52">
        <f t="shared" si="51"/>
        <v>97.340550000000022</v>
      </c>
      <c r="F164" s="52">
        <f t="shared" si="53"/>
        <v>0.98323700000000003</v>
      </c>
      <c r="K164" s="35">
        <f>L164+O164+2/2+Tabelle212619[[#This Row],[poweradd]]</f>
        <v>2.7995089999999703</v>
      </c>
      <c r="L164" s="150">
        <f t="shared" si="45"/>
        <v>0.75707999999997</v>
      </c>
      <c r="M164" s="52">
        <f t="shared" si="41"/>
        <v>104.24291999999987</v>
      </c>
      <c r="N164" s="52">
        <f t="shared" si="48"/>
        <v>103.20049099999987</v>
      </c>
      <c r="O164" s="52">
        <f t="shared" si="42"/>
        <v>1.0424290000000001</v>
      </c>
      <c r="P164" s="45"/>
      <c r="Q164" s="45"/>
      <c r="T164" s="35">
        <f>U164+Y164+Tabelle21268[[#This Row],[w]]/2+Tabelle21268[[#This Row],[poweradd]]</f>
        <v>42.349771000000011</v>
      </c>
      <c r="U164" s="150">
        <f t="shared" si="46"/>
        <v>39.136133000000008</v>
      </c>
      <c r="V164" s="35">
        <f t="shared" si="47"/>
        <v>2</v>
      </c>
      <c r="W164" s="52">
        <f t="shared" ref="W164:W193" si="54">X163+AA163</f>
        <v>221.36386700000006</v>
      </c>
      <c r="X164" s="52">
        <f t="shared" si="49"/>
        <v>219.15022900000005</v>
      </c>
      <c r="Y164" s="52">
        <f t="shared" si="43"/>
        <v>2.213638</v>
      </c>
      <c r="Z164" s="151"/>
      <c r="AA164" s="151"/>
    </row>
    <row r="165" spans="1:28" x14ac:dyDescent="0.25">
      <c r="A165" s="55">
        <v>162</v>
      </c>
      <c r="B165" s="35">
        <f>C165+F165+2/2+Tabelle2126[[#This Row],[poweradd]]</f>
        <v>25.632855000000003</v>
      </c>
      <c r="C165" s="150">
        <f t="shared" si="50"/>
        <v>23.659450000000003</v>
      </c>
      <c r="D165" s="52">
        <f t="shared" ref="D165:D193" si="55">E164+H164</f>
        <v>97.340550000000022</v>
      </c>
      <c r="E165" s="52">
        <f t="shared" si="51"/>
        <v>96.367145000000022</v>
      </c>
      <c r="F165" s="52">
        <f t="shared" si="53"/>
        <v>0.97340499999999996</v>
      </c>
      <c r="K165" s="35">
        <f>L165+O165+2/2+Tabelle212619[[#This Row],[poweradd]]</f>
        <v>4.83151299999997</v>
      </c>
      <c r="L165" s="150">
        <f t="shared" si="45"/>
        <v>2.7995089999999703</v>
      </c>
      <c r="M165" s="52">
        <f t="shared" ref="M165:M193" si="56">N164+Q164</f>
        <v>103.20049099999987</v>
      </c>
      <c r="N165" s="52">
        <f t="shared" si="48"/>
        <v>102.16848699999987</v>
      </c>
      <c r="O165" s="52">
        <f t="shared" si="42"/>
        <v>1.0320039999999999</v>
      </c>
      <c r="P165" s="45"/>
      <c r="Q165" s="45"/>
      <c r="T165" s="35">
        <f>U165+Y165+Tabelle21268[[#This Row],[w]]/2+Tabelle21268[[#This Row],[poweradd]]</f>
        <v>45.541273000000011</v>
      </c>
      <c r="U165" s="150">
        <f t="shared" si="46"/>
        <v>42.349771000000011</v>
      </c>
      <c r="V165" s="35">
        <f t="shared" si="47"/>
        <v>2</v>
      </c>
      <c r="W165" s="52">
        <f t="shared" si="54"/>
        <v>219.15022900000005</v>
      </c>
      <c r="X165" s="52">
        <f t="shared" si="49"/>
        <v>216.95872700000007</v>
      </c>
      <c r="Y165" s="52">
        <f t="shared" si="43"/>
        <v>2.1915019999999998</v>
      </c>
      <c r="Z165" s="45"/>
      <c r="AA165" s="45"/>
    </row>
    <row r="166" spans="1:28" x14ac:dyDescent="0.25">
      <c r="A166" s="55">
        <v>163</v>
      </c>
      <c r="B166" s="35">
        <f>C166+F166+2/2+Tabelle2126[[#This Row],[poweradd]]</f>
        <v>27.596526000000004</v>
      </c>
      <c r="C166" s="150">
        <f t="shared" si="50"/>
        <v>25.632855000000003</v>
      </c>
      <c r="D166" s="52">
        <f t="shared" si="55"/>
        <v>96.367145000000022</v>
      </c>
      <c r="E166" s="52">
        <f t="shared" si="51"/>
        <v>95.403474000000017</v>
      </c>
      <c r="F166" s="52">
        <f t="shared" si="53"/>
        <v>0.96367100000000006</v>
      </c>
      <c r="K166" s="35">
        <f>L166+O166+2/2+Tabelle212619[[#This Row],[poweradd]]</f>
        <v>6.8531969999999696</v>
      </c>
      <c r="L166" s="150">
        <f t="shared" si="45"/>
        <v>4.83151299999997</v>
      </c>
      <c r="M166" s="52">
        <f t="shared" si="56"/>
        <v>102.16848699999987</v>
      </c>
      <c r="N166" s="52">
        <f t="shared" si="48"/>
        <v>101.14680299999988</v>
      </c>
      <c r="O166" s="52">
        <f t="shared" si="42"/>
        <v>1.021684</v>
      </c>
      <c r="P166" s="45"/>
      <c r="Q166" s="45"/>
      <c r="T166" s="35">
        <f>U166+Y166+Tabelle21268[[#This Row],[w]]/2+Tabelle21268[[#This Row],[poweradd]]</f>
        <v>48.710860000000011</v>
      </c>
      <c r="U166" s="150">
        <f t="shared" si="46"/>
        <v>45.541273000000011</v>
      </c>
      <c r="V166" s="35">
        <f t="shared" si="47"/>
        <v>2</v>
      </c>
      <c r="W166" s="52">
        <f t="shared" si="54"/>
        <v>216.95872700000007</v>
      </c>
      <c r="X166" s="52">
        <f t="shared" si="49"/>
        <v>214.78914000000006</v>
      </c>
      <c r="Y166" s="52">
        <f t="shared" si="43"/>
        <v>2.1695869999999999</v>
      </c>
      <c r="Z166" s="45"/>
      <c r="AA166" s="45"/>
    </row>
    <row r="167" spans="1:28" x14ac:dyDescent="0.25">
      <c r="A167" s="55">
        <v>164</v>
      </c>
      <c r="B167" s="35">
        <f>C167+F167+2/2+Tabelle2126[[#This Row],[poweradd]]</f>
        <v>29.550560000000004</v>
      </c>
      <c r="C167" s="150">
        <f t="shared" si="50"/>
        <v>27.596526000000004</v>
      </c>
      <c r="D167" s="52">
        <f t="shared" si="55"/>
        <v>95.403474000000017</v>
      </c>
      <c r="E167" s="52">
        <f t="shared" si="51"/>
        <v>94.44944000000001</v>
      </c>
      <c r="F167" s="52">
        <f t="shared" si="53"/>
        <v>0.95403400000000005</v>
      </c>
      <c r="K167" s="35">
        <f>L167+O167+2/2+Tabelle212619[[#This Row],[poweradd]]</f>
        <v>8.8646649999999703</v>
      </c>
      <c r="L167" s="150">
        <f t="shared" si="45"/>
        <v>6.8531969999999696</v>
      </c>
      <c r="M167" s="52">
        <f t="shared" si="56"/>
        <v>101.14680299999988</v>
      </c>
      <c r="N167" s="52">
        <f t="shared" si="48"/>
        <v>100.13533499999988</v>
      </c>
      <c r="O167" s="52">
        <f t="shared" si="42"/>
        <v>1.011468</v>
      </c>
      <c r="P167" s="45"/>
      <c r="Q167" s="45"/>
      <c r="T167" s="35">
        <f>U167+Y167+Tabelle21268[[#This Row],[w]]/2+Tabelle21268[[#This Row],[poweradd]]</f>
        <v>51.858751000000012</v>
      </c>
      <c r="U167" s="150">
        <f t="shared" si="46"/>
        <v>48.710860000000011</v>
      </c>
      <c r="V167" s="35">
        <f t="shared" si="47"/>
        <v>2</v>
      </c>
      <c r="W167" s="52">
        <f t="shared" si="54"/>
        <v>214.78914000000006</v>
      </c>
      <c r="X167" s="52">
        <f t="shared" si="49"/>
        <v>212.64124900000007</v>
      </c>
      <c r="Y167" s="52">
        <f t="shared" si="43"/>
        <v>2.147891</v>
      </c>
      <c r="Z167" s="151"/>
      <c r="AA167" s="151"/>
    </row>
    <row r="168" spans="1:28" x14ac:dyDescent="0.25">
      <c r="A168" s="55">
        <v>165</v>
      </c>
      <c r="B168" s="35">
        <f>C168+F168+2/2+Tabelle2126[[#This Row],[poweradd]]</f>
        <v>31.495054000000003</v>
      </c>
      <c r="C168" s="150">
        <f t="shared" si="50"/>
        <v>29.550560000000004</v>
      </c>
      <c r="D168" s="52">
        <f t="shared" si="55"/>
        <v>94.44944000000001</v>
      </c>
      <c r="E168" s="52">
        <f t="shared" si="51"/>
        <v>93.504946000000004</v>
      </c>
      <c r="F168" s="52">
        <f t="shared" si="53"/>
        <v>0.94449399999999994</v>
      </c>
      <c r="K168" s="35">
        <f>L168+O168+2/2+Tabelle212619[[#This Row],[poweradd]]</f>
        <v>10.86601799999997</v>
      </c>
      <c r="L168" s="150">
        <f t="shared" si="45"/>
        <v>8.8646649999999703</v>
      </c>
      <c r="M168" s="52">
        <f t="shared" si="56"/>
        <v>100.13533499999988</v>
      </c>
      <c r="N168" s="52">
        <f t="shared" si="48"/>
        <v>99.133981999999889</v>
      </c>
      <c r="O168" s="52">
        <f t="shared" si="42"/>
        <v>1.0013529999999999</v>
      </c>
      <c r="P168" s="45"/>
      <c r="Q168" s="45"/>
      <c r="T168" s="35">
        <f>U168+Y168+Tabelle21268[[#This Row],[w]]/2+Tabelle21268[[#This Row],[poweradd]]</f>
        <v>54.985163000000014</v>
      </c>
      <c r="U168" s="150">
        <f t="shared" si="46"/>
        <v>51.858751000000012</v>
      </c>
      <c r="V168" s="35">
        <f t="shared" si="47"/>
        <v>2</v>
      </c>
      <c r="W168" s="52">
        <f t="shared" si="54"/>
        <v>212.64124900000007</v>
      </c>
      <c r="X168" s="52">
        <f t="shared" si="49"/>
        <v>210.51483700000009</v>
      </c>
      <c r="Y168" s="52">
        <f t="shared" si="43"/>
        <v>2.1264120000000002</v>
      </c>
      <c r="Z168" s="151"/>
      <c r="AA168" s="151"/>
    </row>
    <row r="169" spans="1:28" x14ac:dyDescent="0.25">
      <c r="A169" s="55">
        <v>166</v>
      </c>
      <c r="B169" s="35">
        <f>C169+F169+2/2+Tabelle2126[[#This Row],[poweradd]]</f>
        <v>33.430103000000003</v>
      </c>
      <c r="C169" s="52">
        <f t="shared" si="50"/>
        <v>31.495054000000003</v>
      </c>
      <c r="D169" s="52">
        <f t="shared" si="55"/>
        <v>93.504946000000004</v>
      </c>
      <c r="E169" s="52">
        <f t="shared" si="51"/>
        <v>92.569896999999997</v>
      </c>
      <c r="F169" s="52">
        <f t="shared" si="53"/>
        <v>0.93504900000000002</v>
      </c>
      <c r="K169" s="35">
        <f>L169+O169+2/2+Tabelle212619[[#This Row],[poweradd]]</f>
        <v>12.85735699999997</v>
      </c>
      <c r="L169" s="52">
        <f t="shared" si="45"/>
        <v>10.86601799999997</v>
      </c>
      <c r="M169" s="52">
        <f t="shared" si="56"/>
        <v>99.133981999999889</v>
      </c>
      <c r="N169" s="52">
        <f t="shared" si="48"/>
        <v>98.142642999999893</v>
      </c>
      <c r="O169" s="52">
        <f t="shared" si="42"/>
        <v>0.99133899999999997</v>
      </c>
      <c r="P169" s="45"/>
      <c r="Q169" s="45"/>
      <c r="T169" s="35">
        <f>U169+Y169+Tabelle21268[[#This Row],[w]]/2+Tabelle21268[[#This Row],[poweradd]]</f>
        <v>58.090311000000014</v>
      </c>
      <c r="U169" s="52">
        <f t="shared" si="46"/>
        <v>54.985163000000014</v>
      </c>
      <c r="V169" s="35">
        <f t="shared" si="47"/>
        <v>2</v>
      </c>
      <c r="W169" s="52">
        <f t="shared" si="54"/>
        <v>210.51483700000009</v>
      </c>
      <c r="X169" s="52">
        <f t="shared" si="49"/>
        <v>208.40968900000007</v>
      </c>
      <c r="Y169" s="52">
        <f t="shared" si="43"/>
        <v>2.1051479999999998</v>
      </c>
      <c r="Z169" s="151"/>
      <c r="AA169" s="151"/>
    </row>
    <row r="170" spans="1:28" x14ac:dyDescent="0.25">
      <c r="A170" s="55">
        <v>167</v>
      </c>
      <c r="B170" s="35">
        <f>C170+F170+2/2+Tabelle2126[[#This Row],[poweradd]]</f>
        <v>35.355801</v>
      </c>
      <c r="C170" s="52">
        <f t="shared" si="50"/>
        <v>33.430103000000003</v>
      </c>
      <c r="D170" s="52">
        <f t="shared" si="55"/>
        <v>92.569896999999997</v>
      </c>
      <c r="E170" s="52">
        <f t="shared" si="51"/>
        <v>91.644199</v>
      </c>
      <c r="F170" s="52">
        <f t="shared" si="53"/>
        <v>0.92569800000000002</v>
      </c>
      <c r="K170" s="35">
        <f>L170+O170+2/2+Tabelle212619[[#This Row],[poweradd]]</f>
        <v>14.838782999999971</v>
      </c>
      <c r="L170" s="52">
        <f t="shared" si="45"/>
        <v>12.85735699999997</v>
      </c>
      <c r="M170" s="52">
        <f t="shared" si="56"/>
        <v>98.142642999999893</v>
      </c>
      <c r="N170" s="52">
        <f t="shared" si="48"/>
        <v>97.161216999999894</v>
      </c>
      <c r="O170" s="52">
        <f t="shared" si="42"/>
        <v>0.98142600000000002</v>
      </c>
      <c r="P170" s="45"/>
      <c r="Q170" s="45"/>
      <c r="T170" s="35">
        <f>U170+Y170+Tabelle21268[[#This Row],[w]]/2+Tabelle21268[[#This Row],[poweradd]]</f>
        <v>61.174407000000016</v>
      </c>
      <c r="U170" s="52">
        <f t="shared" si="46"/>
        <v>58.090311000000014</v>
      </c>
      <c r="V170" s="35">
        <f t="shared" si="47"/>
        <v>2</v>
      </c>
      <c r="W170" s="52">
        <f t="shared" si="54"/>
        <v>208.40968900000007</v>
      </c>
      <c r="X170" s="52">
        <f t="shared" si="49"/>
        <v>206.32559300000008</v>
      </c>
      <c r="Y170" s="52">
        <f t="shared" si="43"/>
        <v>2.0840960000000002</v>
      </c>
      <c r="Z170" s="151"/>
      <c r="AA170" s="151"/>
      <c r="AB170" s="154" t="s">
        <v>45</v>
      </c>
    </row>
    <row r="171" spans="1:28" x14ac:dyDescent="0.25">
      <c r="A171" s="55">
        <v>168</v>
      </c>
      <c r="B171" s="35">
        <f>C171+F171+2/2+Tabelle2126[[#This Row],[poweradd]]</f>
        <v>37.272241999999999</v>
      </c>
      <c r="C171" s="150">
        <f t="shared" si="50"/>
        <v>35.355801</v>
      </c>
      <c r="D171" s="52">
        <f t="shared" si="55"/>
        <v>91.644199</v>
      </c>
      <c r="E171" s="52">
        <f t="shared" si="51"/>
        <v>90.727757999999994</v>
      </c>
      <c r="F171" s="52">
        <f t="shared" si="53"/>
        <v>0.91644099999999995</v>
      </c>
      <c r="K171" s="35">
        <f>L171+O171+2/2+Tabelle212619[[#This Row],[poweradd]]</f>
        <v>16.810394999999971</v>
      </c>
      <c r="L171" s="150">
        <f t="shared" si="45"/>
        <v>14.838782999999971</v>
      </c>
      <c r="M171" s="52">
        <f t="shared" si="56"/>
        <v>97.161216999999894</v>
      </c>
      <c r="N171" s="52">
        <f t="shared" si="48"/>
        <v>96.189604999999901</v>
      </c>
      <c r="O171" s="52">
        <f t="shared" si="42"/>
        <v>0.97161200000000003</v>
      </c>
      <c r="P171" s="45"/>
      <c r="Q171" s="45"/>
      <c r="T171" s="35">
        <f>U171+Y171+Tabelle21268[[#This Row],[w]]/2+Tabelle21268[[#This Row],[poweradd]]</f>
        <v>64.237662000000014</v>
      </c>
      <c r="U171" s="150">
        <f t="shared" si="46"/>
        <v>61.174407000000016</v>
      </c>
      <c r="V171" s="35">
        <f t="shared" si="47"/>
        <v>2</v>
      </c>
      <c r="W171" s="52">
        <f t="shared" si="54"/>
        <v>206.32559300000008</v>
      </c>
      <c r="X171" s="52">
        <f t="shared" si="49"/>
        <v>204.26233800000009</v>
      </c>
      <c r="Y171" s="52">
        <f t="shared" si="43"/>
        <v>2.0632549999999998</v>
      </c>
      <c r="Z171" s="151"/>
      <c r="AA171" s="151"/>
    </row>
    <row r="172" spans="1:28" x14ac:dyDescent="0.25">
      <c r="A172" s="55">
        <v>169</v>
      </c>
      <c r="B172" s="35">
        <f>C172+F172+2/2+Tabelle2126[[#This Row],[poweradd]]</f>
        <v>39.179518999999999</v>
      </c>
      <c r="C172" s="150">
        <f t="shared" si="50"/>
        <v>37.272241999999999</v>
      </c>
      <c r="D172" s="52">
        <f t="shared" si="55"/>
        <v>90.727757999999994</v>
      </c>
      <c r="E172" s="52">
        <f t="shared" si="51"/>
        <v>89.820481000000001</v>
      </c>
      <c r="F172" s="52">
        <f t="shared" si="53"/>
        <v>0.907277</v>
      </c>
      <c r="K172" s="35">
        <f>L172+O172+2/2+Tabelle212619[[#This Row],[poweradd]]</f>
        <v>18.772290999999971</v>
      </c>
      <c r="L172" s="150">
        <f t="shared" si="45"/>
        <v>16.810394999999971</v>
      </c>
      <c r="M172" s="52">
        <f t="shared" si="56"/>
        <v>96.189604999999901</v>
      </c>
      <c r="N172" s="52">
        <f t="shared" si="48"/>
        <v>95.227708999999905</v>
      </c>
      <c r="O172" s="52">
        <f t="shared" si="42"/>
        <v>0.96189599999999997</v>
      </c>
      <c r="P172" s="45"/>
      <c r="Q172" s="45"/>
      <c r="T172" s="35">
        <f>U172+Y172+Tabelle21268[[#This Row],[w]]/2+Tabelle21268[[#This Row],[poweradd]]</f>
        <v>67.280285000000021</v>
      </c>
      <c r="U172" s="150">
        <f t="shared" si="46"/>
        <v>64.237662000000014</v>
      </c>
      <c r="V172" s="35">
        <f t="shared" si="47"/>
        <v>2</v>
      </c>
      <c r="W172" s="52">
        <f t="shared" si="54"/>
        <v>204.26233800000009</v>
      </c>
      <c r="X172" s="52">
        <f t="shared" si="49"/>
        <v>202.21971500000009</v>
      </c>
      <c r="Y172" s="52">
        <f t="shared" si="43"/>
        <v>2.0426229999999999</v>
      </c>
      <c r="Z172" s="45"/>
      <c r="AA172" s="45"/>
    </row>
    <row r="173" spans="1:28" x14ac:dyDescent="0.25">
      <c r="A173" s="55">
        <v>170</v>
      </c>
      <c r="B173" s="35">
        <f>C173+F173+2/2+Tabelle2126[[#This Row],[poweradd]]</f>
        <v>41.077722999999999</v>
      </c>
      <c r="C173" s="150">
        <f t="shared" si="50"/>
        <v>39.179518999999999</v>
      </c>
      <c r="D173" s="52">
        <f t="shared" si="55"/>
        <v>89.820481000000001</v>
      </c>
      <c r="E173" s="52">
        <f t="shared" si="51"/>
        <v>88.922276999999994</v>
      </c>
      <c r="F173" s="52">
        <f t="shared" si="53"/>
        <v>0.898204</v>
      </c>
      <c r="K173" s="35">
        <f>L173+O173+2/2+Tabelle212619[[#This Row],[poweradd]]</f>
        <v>20.724567999999969</v>
      </c>
      <c r="L173" s="150">
        <f t="shared" si="45"/>
        <v>18.772290999999971</v>
      </c>
      <c r="M173" s="52">
        <f t="shared" si="56"/>
        <v>95.227708999999905</v>
      </c>
      <c r="N173" s="52">
        <f t="shared" si="48"/>
        <v>94.27543199999991</v>
      </c>
      <c r="O173" s="52">
        <f t="shared" si="42"/>
        <v>0.95227700000000004</v>
      </c>
      <c r="P173" s="45"/>
      <c r="Q173" s="45"/>
      <c r="T173" s="35">
        <f>U173+Y173+Tabelle21268[[#This Row],[w]]/2+Tabelle21268[[#This Row],[poweradd]]</f>
        <v>70.302482000000026</v>
      </c>
      <c r="U173" s="150">
        <f t="shared" si="46"/>
        <v>67.280285000000021</v>
      </c>
      <c r="V173" s="35">
        <f t="shared" si="47"/>
        <v>2</v>
      </c>
      <c r="W173" s="52">
        <f t="shared" si="54"/>
        <v>202.21971500000009</v>
      </c>
      <c r="X173" s="52">
        <f t="shared" si="49"/>
        <v>200.19751800000009</v>
      </c>
      <c r="Y173" s="52">
        <f t="shared" si="43"/>
        <v>2.0221969999999998</v>
      </c>
      <c r="Z173" s="45"/>
      <c r="AA173" s="45"/>
      <c r="AB173" s="154"/>
    </row>
    <row r="174" spans="1:28" x14ac:dyDescent="0.25">
      <c r="A174" s="55">
        <v>171</v>
      </c>
      <c r="B174" s="35">
        <f>C174+F174+2/2+Tabelle2126[[#This Row],[poweradd]]</f>
        <v>42.966944999999996</v>
      </c>
      <c r="C174" s="150">
        <f t="shared" si="50"/>
        <v>41.077722999999999</v>
      </c>
      <c r="D174" s="52">
        <f t="shared" si="55"/>
        <v>88.922276999999994</v>
      </c>
      <c r="E174" s="52">
        <f t="shared" si="51"/>
        <v>88.03305499999999</v>
      </c>
      <c r="F174" s="52">
        <f t="shared" si="53"/>
        <v>0.88922199999999996</v>
      </c>
      <c r="K174" s="35">
        <f>L174+O174+2/2+Tabelle212619[[#This Row],[poweradd]]</f>
        <v>22.66732199999997</v>
      </c>
      <c r="L174" s="150">
        <f t="shared" si="45"/>
        <v>20.724567999999969</v>
      </c>
      <c r="M174" s="52">
        <f t="shared" si="56"/>
        <v>94.27543199999991</v>
      </c>
      <c r="N174" s="52">
        <f t="shared" si="48"/>
        <v>93.332677999999916</v>
      </c>
      <c r="O174" s="52">
        <f t="shared" si="42"/>
        <v>0.94275399999999998</v>
      </c>
      <c r="P174" s="45"/>
      <c r="Q174" s="45"/>
      <c r="T174" s="35">
        <f>U174+Y174+Tabelle21268[[#This Row],[w]]/2+Tabelle21268[[#This Row],[poweradd]]</f>
        <v>73.304457000000028</v>
      </c>
      <c r="U174" s="150">
        <f t="shared" si="46"/>
        <v>70.302482000000026</v>
      </c>
      <c r="V174" s="35">
        <f t="shared" si="47"/>
        <v>2</v>
      </c>
      <c r="W174" s="52">
        <f t="shared" si="54"/>
        <v>200.19751800000009</v>
      </c>
      <c r="X174" s="52">
        <f t="shared" si="49"/>
        <v>198.1955430000001</v>
      </c>
      <c r="Y174" s="52">
        <f t="shared" si="43"/>
        <v>2.0019749999999998</v>
      </c>
      <c r="Z174" s="151"/>
      <c r="AA174" s="151"/>
    </row>
    <row r="175" spans="1:28" x14ac:dyDescent="0.25">
      <c r="A175" s="55">
        <v>172</v>
      </c>
      <c r="B175" s="35">
        <f>C175+F175+2/2+Tabelle2126[[#This Row],[poweradd]]</f>
        <v>44.847274999999996</v>
      </c>
      <c r="C175" s="150">
        <f t="shared" si="50"/>
        <v>42.966944999999996</v>
      </c>
      <c r="D175" s="52">
        <f t="shared" si="55"/>
        <v>88.03305499999999</v>
      </c>
      <c r="E175" s="52">
        <f t="shared" si="51"/>
        <v>87.15272499999999</v>
      </c>
      <c r="F175" s="52">
        <f t="shared" si="53"/>
        <v>0.88032999999999995</v>
      </c>
      <c r="K175" s="35">
        <f>L175+O175+2/2+Tabelle212619[[#This Row],[poweradd]]</f>
        <v>24.600647999999971</v>
      </c>
      <c r="L175" s="150">
        <f t="shared" si="45"/>
        <v>22.66732199999997</v>
      </c>
      <c r="M175" s="52">
        <f t="shared" si="56"/>
        <v>93.332677999999916</v>
      </c>
      <c r="N175" s="52">
        <f t="shared" si="48"/>
        <v>92.399351999999922</v>
      </c>
      <c r="O175" s="52">
        <f t="shared" si="42"/>
        <v>0.93332599999999999</v>
      </c>
      <c r="P175" s="45"/>
      <c r="Q175" s="45"/>
      <c r="T175" s="35">
        <f>U175+Y175+Tabelle21268[[#This Row],[w]]/2+Tabelle21268[[#This Row],[poweradd]]</f>
        <v>76.286412000000027</v>
      </c>
      <c r="U175" s="150">
        <f t="shared" si="46"/>
        <v>73.304457000000028</v>
      </c>
      <c r="V175" s="35">
        <f t="shared" si="47"/>
        <v>2</v>
      </c>
      <c r="W175" s="52">
        <f t="shared" si="54"/>
        <v>198.1955430000001</v>
      </c>
      <c r="X175" s="52">
        <f t="shared" si="49"/>
        <v>196.2135880000001</v>
      </c>
      <c r="Y175" s="52">
        <f t="shared" si="43"/>
        <v>1.9819549999999999</v>
      </c>
      <c r="Z175" s="151"/>
      <c r="AA175" s="151"/>
    </row>
    <row r="176" spans="1:28" s="137" customFormat="1" x14ac:dyDescent="0.25">
      <c r="A176" s="193">
        <v>173</v>
      </c>
      <c r="B176" s="165">
        <f>C176+F176+2/2+Tabelle2126[[#This Row],[poweradd]]</f>
        <v>46.718801999999997</v>
      </c>
      <c r="C176" s="166">
        <f t="shared" si="50"/>
        <v>44.847274999999996</v>
      </c>
      <c r="D176" s="166">
        <f t="shared" si="55"/>
        <v>87.15272499999999</v>
      </c>
      <c r="E176" s="166">
        <f t="shared" si="51"/>
        <v>86.281197999999989</v>
      </c>
      <c r="F176" s="166">
        <f t="shared" si="53"/>
        <v>0.87152700000000005</v>
      </c>
      <c r="J176" s="193"/>
      <c r="K176" s="165">
        <f>L176+O176+2/2+Tabelle212619[[#This Row],[poweradd]]</f>
        <v>26.524640999999971</v>
      </c>
      <c r="L176" s="166">
        <f t="shared" si="45"/>
        <v>24.600647999999971</v>
      </c>
      <c r="M176" s="166">
        <f t="shared" si="56"/>
        <v>92.399351999999922</v>
      </c>
      <c r="N176" s="166">
        <f t="shared" si="48"/>
        <v>91.475358999999926</v>
      </c>
      <c r="O176" s="166">
        <f t="shared" si="42"/>
        <v>0.92399299999999995</v>
      </c>
      <c r="P176" s="167"/>
      <c r="Q176" s="167"/>
      <c r="S176" s="193"/>
      <c r="T176" s="165">
        <f>U176+Y176+Tabelle21268[[#This Row],[w]]/2+Tabelle21268[[#This Row],[poweradd]]</f>
        <v>79.24854700000003</v>
      </c>
      <c r="U176" s="166">
        <f t="shared" si="46"/>
        <v>76.286412000000027</v>
      </c>
      <c r="V176" s="165">
        <f t="shared" si="47"/>
        <v>2</v>
      </c>
      <c r="W176" s="166">
        <f t="shared" si="54"/>
        <v>196.2135880000001</v>
      </c>
      <c r="X176" s="166">
        <f t="shared" si="49"/>
        <v>194.25145300000011</v>
      </c>
      <c r="Y176" s="166">
        <f t="shared" si="43"/>
        <v>1.962135</v>
      </c>
      <c r="Z176" s="167"/>
      <c r="AA176" s="167"/>
    </row>
    <row r="177" spans="1:28" x14ac:dyDescent="0.25">
      <c r="A177" s="55">
        <v>174</v>
      </c>
      <c r="B177" s="35">
        <f>C177+F177+2/2+Tabelle2126[[#This Row],[poweradd]]</f>
        <v>48.581612999999997</v>
      </c>
      <c r="C177" s="52">
        <f t="shared" si="50"/>
        <v>46.718801999999997</v>
      </c>
      <c r="D177" s="52">
        <f t="shared" si="55"/>
        <v>86.281197999999989</v>
      </c>
      <c r="E177" s="52">
        <f t="shared" si="51"/>
        <v>85.418386999999996</v>
      </c>
      <c r="F177" s="52">
        <f t="shared" si="53"/>
        <v>0.86281099999999999</v>
      </c>
      <c r="K177" s="35">
        <f>L177+O177+2/2+Tabelle212619[[#This Row],[poweradd]]</f>
        <v>28.439393999999972</v>
      </c>
      <c r="L177" s="52">
        <f t="shared" si="45"/>
        <v>26.524640999999971</v>
      </c>
      <c r="M177" s="52">
        <f t="shared" si="56"/>
        <v>91.475358999999926</v>
      </c>
      <c r="N177" s="52">
        <f t="shared" si="48"/>
        <v>90.560605999999922</v>
      </c>
      <c r="O177" s="52">
        <f t="shared" si="42"/>
        <v>0.91475300000000004</v>
      </c>
      <c r="P177" s="45"/>
      <c r="Q177" s="45"/>
      <c r="T177" s="35">
        <f>U177+Y177+Tabelle21268[[#This Row],[w]]/2+Tabelle21268[[#This Row],[poweradd]]</f>
        <v>82.191061000000033</v>
      </c>
      <c r="U177" s="52">
        <f t="shared" si="46"/>
        <v>79.24854700000003</v>
      </c>
      <c r="V177" s="35">
        <f t="shared" si="47"/>
        <v>2</v>
      </c>
      <c r="W177" s="52">
        <f t="shared" si="54"/>
        <v>194.25145300000011</v>
      </c>
      <c r="X177" s="52">
        <f t="shared" si="49"/>
        <v>192.30893900000012</v>
      </c>
      <c r="Y177" s="52">
        <f t="shared" si="43"/>
        <v>1.9425140000000001</v>
      </c>
      <c r="Z177" s="45"/>
      <c r="AA177" s="45"/>
      <c r="AB177" s="154"/>
    </row>
    <row r="178" spans="1:28" x14ac:dyDescent="0.25">
      <c r="A178" s="55">
        <v>175</v>
      </c>
      <c r="B178" s="35">
        <f>C178+F178+2/2+Tabelle2126[[#This Row],[poweradd]]</f>
        <v>50.435795999999996</v>
      </c>
      <c r="C178" s="150">
        <f t="shared" si="50"/>
        <v>48.581612999999997</v>
      </c>
      <c r="D178" s="52">
        <f t="shared" si="55"/>
        <v>85.418386999999996</v>
      </c>
      <c r="E178" s="52">
        <f t="shared" si="51"/>
        <v>84.564203999999989</v>
      </c>
      <c r="F178" s="52">
        <f t="shared" si="53"/>
        <v>0.85418300000000003</v>
      </c>
      <c r="K178" s="35">
        <f>L178+O178+2/2+Tabelle212619[[#This Row],[poweradd]]</f>
        <v>30.34499999999997</v>
      </c>
      <c r="L178" s="150">
        <f t="shared" si="45"/>
        <v>28.439393999999972</v>
      </c>
      <c r="M178" s="52">
        <f t="shared" si="56"/>
        <v>90.560605999999922</v>
      </c>
      <c r="N178" s="52">
        <f t="shared" si="48"/>
        <v>89.654999999999916</v>
      </c>
      <c r="O178" s="52">
        <f t="shared" si="42"/>
        <v>0.90560600000000002</v>
      </c>
      <c r="P178" s="45"/>
      <c r="Q178" s="45"/>
      <c r="T178" s="35">
        <f>U178+Y178+Tabelle21268[[#This Row],[w]]/2+Tabelle21268[[#This Row],[poweradd]]</f>
        <v>85.114150000000038</v>
      </c>
      <c r="U178" s="150">
        <f t="shared" si="46"/>
        <v>82.191061000000033</v>
      </c>
      <c r="V178" s="35">
        <f t="shared" si="47"/>
        <v>2</v>
      </c>
      <c r="W178" s="52">
        <f t="shared" si="54"/>
        <v>192.30893900000012</v>
      </c>
      <c r="X178" s="52">
        <f t="shared" si="49"/>
        <v>190.38585000000012</v>
      </c>
      <c r="Y178" s="52">
        <f t="shared" si="43"/>
        <v>1.923089</v>
      </c>
      <c r="Z178" s="151"/>
      <c r="AA178" s="151"/>
    </row>
    <row r="179" spans="1:28" s="94" customFormat="1" x14ac:dyDescent="0.25">
      <c r="A179" s="192">
        <v>176</v>
      </c>
      <c r="B179" s="35">
        <f>C179+F179+2/2+Tabelle2126[[#This Row],[poweradd]]</f>
        <v>52.281437999999994</v>
      </c>
      <c r="C179" s="150">
        <f t="shared" si="50"/>
        <v>50.435795999999996</v>
      </c>
      <c r="D179" s="52">
        <f t="shared" si="55"/>
        <v>84.564203999999989</v>
      </c>
      <c r="E179" s="52">
        <f t="shared" si="51"/>
        <v>83.718561999999991</v>
      </c>
      <c r="F179" s="52">
        <f t="shared" si="53"/>
        <v>0.845642</v>
      </c>
      <c r="J179" s="192"/>
      <c r="K179" s="35">
        <f>L179+O179+2/2+Tabelle212619[[#This Row],[poweradd]]</f>
        <v>32.241548999999971</v>
      </c>
      <c r="L179" s="150">
        <f t="shared" si="45"/>
        <v>30.34499999999997</v>
      </c>
      <c r="M179" s="52">
        <f t="shared" si="56"/>
        <v>89.654999999999916</v>
      </c>
      <c r="N179" s="52">
        <f t="shared" si="48"/>
        <v>88.758450999999923</v>
      </c>
      <c r="O179" s="52">
        <f t="shared" si="42"/>
        <v>0.89654900000000004</v>
      </c>
      <c r="P179" s="45"/>
      <c r="Q179" s="45"/>
      <c r="S179" s="192"/>
      <c r="T179" s="35">
        <f>U179+Y179+Tabelle21268[[#This Row],[w]]/2+Tabelle21268[[#This Row],[poweradd]]</f>
        <v>88.018008000000037</v>
      </c>
      <c r="U179" s="150">
        <f t="shared" si="46"/>
        <v>85.114150000000038</v>
      </c>
      <c r="V179" s="35">
        <f t="shared" si="47"/>
        <v>2</v>
      </c>
      <c r="W179" s="52">
        <f t="shared" si="54"/>
        <v>190.38585000000012</v>
      </c>
      <c r="X179" s="52">
        <f t="shared" si="49"/>
        <v>188.4819920000001</v>
      </c>
      <c r="Y179" s="52">
        <f t="shared" si="43"/>
        <v>1.9038580000000001</v>
      </c>
      <c r="Z179" s="151"/>
      <c r="AA179" s="151"/>
    </row>
    <row r="180" spans="1:28" x14ac:dyDescent="0.25">
      <c r="A180" s="55">
        <v>177</v>
      </c>
      <c r="B180" s="35">
        <f>C180+F180+2/2+Tabelle2126[[#This Row],[poweradd]]</f>
        <v>54.118622999999992</v>
      </c>
      <c r="C180" s="150">
        <f t="shared" si="50"/>
        <v>52.281437999999994</v>
      </c>
      <c r="D180" s="52">
        <f t="shared" si="55"/>
        <v>83.718561999999991</v>
      </c>
      <c r="E180" s="52">
        <f t="shared" si="51"/>
        <v>82.881376999999986</v>
      </c>
      <c r="F180" s="52">
        <f t="shared" si="53"/>
        <v>0.83718499999999996</v>
      </c>
      <c r="K180" s="35">
        <f>L180+O180+2/2+Tabelle212619[[#This Row],[poweradd]]</f>
        <v>34.129132999999968</v>
      </c>
      <c r="L180" s="150">
        <f t="shared" si="45"/>
        <v>32.241548999999971</v>
      </c>
      <c r="M180" s="52">
        <f t="shared" si="56"/>
        <v>88.758450999999923</v>
      </c>
      <c r="N180" s="52">
        <f t="shared" si="48"/>
        <v>87.870866999999919</v>
      </c>
      <c r="O180" s="52">
        <f t="shared" si="42"/>
        <v>0.88758400000000004</v>
      </c>
      <c r="P180" s="45"/>
      <c r="Q180" s="45"/>
      <c r="T180" s="35">
        <f>U180+Y180+Tabelle21268[[#This Row],[w]]/2+Tabelle21268[[#This Row],[poweradd]]</f>
        <v>90.90282700000003</v>
      </c>
      <c r="U180" s="150">
        <f t="shared" si="46"/>
        <v>88.018008000000037</v>
      </c>
      <c r="V180" s="35">
        <f t="shared" si="47"/>
        <v>2</v>
      </c>
      <c r="W180" s="52">
        <f t="shared" si="54"/>
        <v>188.4819920000001</v>
      </c>
      <c r="X180" s="52">
        <f t="shared" si="49"/>
        <v>186.59717300000011</v>
      </c>
      <c r="Y180" s="52">
        <f t="shared" si="43"/>
        <v>1.884819</v>
      </c>
      <c r="Z180" s="151"/>
      <c r="AA180" s="151"/>
    </row>
    <row r="181" spans="1:28" x14ac:dyDescent="0.25">
      <c r="A181" s="55">
        <v>178</v>
      </c>
      <c r="B181" s="35">
        <f>C181+F181+2/2+Tabelle2126[[#This Row],[poweradd]]</f>
        <v>55.947435999999989</v>
      </c>
      <c r="C181" s="150">
        <f t="shared" si="50"/>
        <v>54.118622999999992</v>
      </c>
      <c r="D181" s="52">
        <f t="shared" si="55"/>
        <v>82.881376999999986</v>
      </c>
      <c r="E181" s="52">
        <f t="shared" si="51"/>
        <v>82.05256399999999</v>
      </c>
      <c r="F181" s="52">
        <f t="shared" si="53"/>
        <v>0.82881300000000002</v>
      </c>
      <c r="K181" s="35">
        <f>L181+O181+2/2+Tabelle212619[[#This Row],[poweradd]]</f>
        <v>36.007840999999971</v>
      </c>
      <c r="L181" s="150">
        <f t="shared" si="45"/>
        <v>34.129132999999968</v>
      </c>
      <c r="M181" s="52">
        <f t="shared" si="56"/>
        <v>87.870866999999919</v>
      </c>
      <c r="N181" s="52">
        <f t="shared" si="48"/>
        <v>86.992158999999916</v>
      </c>
      <c r="O181" s="52">
        <f t="shared" si="42"/>
        <v>0.87870800000000004</v>
      </c>
      <c r="P181" s="45"/>
      <c r="Q181" s="45"/>
      <c r="T181" s="35">
        <f>U181+Y181+Tabelle21268[[#This Row],[w]]/2+Tabelle21268[[#This Row],[poweradd]]</f>
        <v>93.768798000000032</v>
      </c>
      <c r="U181" s="150">
        <f t="shared" si="46"/>
        <v>90.90282700000003</v>
      </c>
      <c r="V181" s="35">
        <f t="shared" si="47"/>
        <v>2</v>
      </c>
      <c r="W181" s="52">
        <f t="shared" si="54"/>
        <v>186.59717300000011</v>
      </c>
      <c r="X181" s="52">
        <f t="shared" si="49"/>
        <v>184.73120200000011</v>
      </c>
      <c r="Y181" s="52">
        <f t="shared" si="43"/>
        <v>1.865971</v>
      </c>
      <c r="Z181" s="151"/>
      <c r="AA181" s="151"/>
    </row>
    <row r="182" spans="1:28" x14ac:dyDescent="0.25">
      <c r="A182" s="55">
        <v>179</v>
      </c>
      <c r="B182" s="35">
        <f>C182+F182+2/2+Tabelle2126[[#This Row],[poweradd]]</f>
        <v>57.767960999999985</v>
      </c>
      <c r="C182" s="150">
        <f t="shared" si="50"/>
        <v>55.947435999999989</v>
      </c>
      <c r="D182" s="52">
        <f t="shared" si="55"/>
        <v>82.05256399999999</v>
      </c>
      <c r="E182" s="52">
        <f t="shared" si="51"/>
        <v>81.232038999999986</v>
      </c>
      <c r="F182" s="52">
        <f t="shared" si="53"/>
        <v>0.82052499999999995</v>
      </c>
      <c r="K182" s="35">
        <f>L182+O182+2/2+Tabelle212619[[#This Row],[poweradd]]</f>
        <v>37.877761999999969</v>
      </c>
      <c r="L182" s="150">
        <f t="shared" si="45"/>
        <v>36.007840999999971</v>
      </c>
      <c r="M182" s="52">
        <f t="shared" si="56"/>
        <v>86.992158999999916</v>
      </c>
      <c r="N182" s="52">
        <f t="shared" si="48"/>
        <v>86.122237999999911</v>
      </c>
      <c r="O182" s="52">
        <f t="shared" si="42"/>
        <v>0.86992100000000006</v>
      </c>
      <c r="P182" s="45"/>
      <c r="Q182" s="45"/>
      <c r="T182" s="35">
        <f>U182+Y182+Tabelle21268[[#This Row],[w]]/2+Tabelle21268[[#This Row],[poweradd]]</f>
        <v>96.616110000000035</v>
      </c>
      <c r="U182" s="150">
        <f t="shared" si="46"/>
        <v>93.768798000000032</v>
      </c>
      <c r="V182" s="35">
        <f t="shared" si="47"/>
        <v>2</v>
      </c>
      <c r="W182" s="52">
        <f t="shared" si="54"/>
        <v>184.73120200000011</v>
      </c>
      <c r="X182" s="52">
        <f t="shared" si="49"/>
        <v>182.88389000000012</v>
      </c>
      <c r="Y182" s="52">
        <f t="shared" si="43"/>
        <v>1.8473120000000001</v>
      </c>
      <c r="Z182" s="151"/>
      <c r="AA182" s="151"/>
    </row>
    <row r="183" spans="1:28" x14ac:dyDescent="0.25">
      <c r="A183" s="55">
        <v>180</v>
      </c>
      <c r="B183" s="35">
        <f>C183+F183+2/2+Tabelle2126[[#This Row],[poweradd]]</f>
        <v>59.580280999999985</v>
      </c>
      <c r="C183" s="52">
        <f t="shared" si="50"/>
        <v>57.767960999999985</v>
      </c>
      <c r="D183" s="52">
        <f t="shared" si="55"/>
        <v>81.232038999999986</v>
      </c>
      <c r="E183" s="52">
        <f t="shared" si="51"/>
        <v>80.419718999999986</v>
      </c>
      <c r="F183" s="52">
        <f t="shared" si="53"/>
        <v>0.81232000000000004</v>
      </c>
      <c r="K183" s="35">
        <f>L183+O183+2/2+Tabelle212619[[#This Row],[poweradd]]</f>
        <v>39.738983999999967</v>
      </c>
      <c r="L183" s="52">
        <f t="shared" si="45"/>
        <v>37.877761999999969</v>
      </c>
      <c r="M183" s="52">
        <f t="shared" si="56"/>
        <v>86.122237999999911</v>
      </c>
      <c r="N183" s="52">
        <f t="shared" si="48"/>
        <v>85.261015999999913</v>
      </c>
      <c r="O183" s="52">
        <f t="shared" si="42"/>
        <v>0.86122200000000004</v>
      </c>
      <c r="T183" s="35">
        <f>U183+Y183+Tabelle21268[[#This Row],[w]]/2+Tabelle21268[[#This Row],[poweradd]]</f>
        <v>99.444948000000039</v>
      </c>
      <c r="U183" s="52">
        <f t="shared" si="46"/>
        <v>96.616110000000035</v>
      </c>
      <c r="V183" s="35">
        <f t="shared" si="47"/>
        <v>2</v>
      </c>
      <c r="W183" s="52">
        <f t="shared" si="54"/>
        <v>182.88389000000012</v>
      </c>
      <c r="X183" s="52">
        <f t="shared" si="49"/>
        <v>181.05505200000013</v>
      </c>
      <c r="Y183" s="52">
        <f t="shared" si="43"/>
        <v>1.828838</v>
      </c>
      <c r="Z183" s="45"/>
      <c r="AA183" s="45"/>
    </row>
    <row r="184" spans="1:28" s="157" customFormat="1" x14ac:dyDescent="0.25">
      <c r="A184" s="199">
        <v>181</v>
      </c>
      <c r="B184" s="158">
        <f>C184+F184+2/2+Tabelle2126[[#This Row],[poweradd]]</f>
        <v>61.384477999999987</v>
      </c>
      <c r="C184" s="159">
        <f t="shared" si="50"/>
        <v>59.580280999999985</v>
      </c>
      <c r="D184" s="159">
        <f t="shared" si="55"/>
        <v>80.419718999999986</v>
      </c>
      <c r="E184" s="159">
        <f t="shared" si="51"/>
        <v>79.615521999999984</v>
      </c>
      <c r="F184" s="159">
        <f t="shared" si="53"/>
        <v>0.80419700000000005</v>
      </c>
      <c r="J184" s="195"/>
      <c r="K184" s="158">
        <f>L184+O184+2/2+Tabelle212619[[#This Row],[poweradd]]</f>
        <v>41.591593999999965</v>
      </c>
      <c r="L184" s="159">
        <f t="shared" si="45"/>
        <v>39.738983999999967</v>
      </c>
      <c r="M184" s="159">
        <f t="shared" si="56"/>
        <v>85.261015999999913</v>
      </c>
      <c r="N184" s="159">
        <f t="shared" si="48"/>
        <v>84.408405999999914</v>
      </c>
      <c r="O184" s="159">
        <f t="shared" si="42"/>
        <v>0.85260999999999998</v>
      </c>
      <c r="S184" s="195"/>
      <c r="T184" s="158">
        <f>U184+Y184+Tabelle21268[[#This Row],[w]]/2+Tabelle21268[[#This Row],[poweradd]]</f>
        <v>102.25549800000005</v>
      </c>
      <c r="U184" s="159">
        <f t="shared" si="46"/>
        <v>99.444948000000039</v>
      </c>
      <c r="V184" s="158">
        <f t="shared" si="47"/>
        <v>2</v>
      </c>
      <c r="W184" s="159">
        <f t="shared" si="54"/>
        <v>181.05505200000013</v>
      </c>
      <c r="X184" s="159">
        <f t="shared" si="49"/>
        <v>179.24450200000013</v>
      </c>
      <c r="Y184" s="159">
        <f t="shared" si="43"/>
        <v>1.8105500000000001</v>
      </c>
      <c r="Z184" s="160"/>
      <c r="AA184" s="160"/>
    </row>
    <row r="185" spans="1:28" x14ac:dyDescent="0.25">
      <c r="A185" s="55">
        <v>182</v>
      </c>
      <c r="B185" s="35">
        <f>C185+F185+2/2+Tabelle2126[[#This Row],[poweradd]]</f>
        <v>63.180632999999986</v>
      </c>
      <c r="C185" s="150">
        <f t="shared" si="50"/>
        <v>61.384477999999987</v>
      </c>
      <c r="D185" s="52">
        <f t="shared" si="55"/>
        <v>79.615521999999984</v>
      </c>
      <c r="E185" s="52">
        <f t="shared" si="51"/>
        <v>78.819366999999986</v>
      </c>
      <c r="F185" s="52">
        <f t="shared" si="53"/>
        <v>0.79615499999999995</v>
      </c>
      <c r="K185" s="35">
        <f>L185+O185+2/2+Tabelle212619[[#This Row],[poweradd]]</f>
        <v>43.435677999999967</v>
      </c>
      <c r="L185" s="150">
        <f t="shared" si="45"/>
        <v>41.591593999999965</v>
      </c>
      <c r="M185" s="52">
        <f t="shared" si="56"/>
        <v>84.408405999999914</v>
      </c>
      <c r="N185" s="52">
        <f t="shared" si="48"/>
        <v>83.564321999999919</v>
      </c>
      <c r="O185" s="52">
        <f t="shared" si="42"/>
        <v>0.84408399999999995</v>
      </c>
      <c r="T185" s="35">
        <f>U185+Y185+Tabelle21268[[#This Row],[w]]/2+Tabelle21268[[#This Row],[poweradd]]</f>
        <v>105.04794300000005</v>
      </c>
      <c r="U185" s="150">
        <f t="shared" si="46"/>
        <v>102.25549800000005</v>
      </c>
      <c r="V185" s="35">
        <f t="shared" si="47"/>
        <v>2</v>
      </c>
      <c r="W185" s="52">
        <f t="shared" si="54"/>
        <v>179.24450200000013</v>
      </c>
      <c r="X185" s="52">
        <f t="shared" si="49"/>
        <v>177.45205700000014</v>
      </c>
      <c r="Y185" s="52">
        <f t="shared" si="43"/>
        <v>1.7924450000000001</v>
      </c>
      <c r="Z185" s="151"/>
      <c r="AA185" s="151"/>
    </row>
    <row r="186" spans="1:28" x14ac:dyDescent="0.25">
      <c r="A186" s="55">
        <v>183</v>
      </c>
      <c r="B186" s="35">
        <f>C186+F186+2/2+Tabelle2126[[#This Row],[poweradd]]</f>
        <v>64.968825999999979</v>
      </c>
      <c r="C186" s="150">
        <f t="shared" si="50"/>
        <v>63.180632999999986</v>
      </c>
      <c r="D186" s="52">
        <f t="shared" si="55"/>
        <v>78.819366999999986</v>
      </c>
      <c r="E186" s="52">
        <f t="shared" si="51"/>
        <v>78.031173999999979</v>
      </c>
      <c r="F186" s="52">
        <f t="shared" si="53"/>
        <v>0.78819300000000003</v>
      </c>
      <c r="K186" s="35">
        <f>L186+O186+2/2+Tabelle212619[[#This Row],[poweradd]]</f>
        <v>45.271320999999965</v>
      </c>
      <c r="L186" s="150">
        <f t="shared" si="45"/>
        <v>43.435677999999967</v>
      </c>
      <c r="M186" s="52">
        <f t="shared" si="56"/>
        <v>83.564321999999919</v>
      </c>
      <c r="N186" s="52">
        <f t="shared" si="48"/>
        <v>82.728678999999914</v>
      </c>
      <c r="O186" s="52">
        <f t="shared" si="42"/>
        <v>0.83564300000000002</v>
      </c>
      <c r="T186" s="35">
        <f>U186+Y186+Tabelle21268[[#This Row],[w]]/2+Tabelle21268[[#This Row],[poweradd]]</f>
        <v>107.82246300000004</v>
      </c>
      <c r="U186" s="150">
        <f t="shared" si="46"/>
        <v>105.04794300000005</v>
      </c>
      <c r="V186" s="35">
        <f t="shared" si="47"/>
        <v>2</v>
      </c>
      <c r="W186" s="52">
        <f t="shared" si="54"/>
        <v>177.45205700000014</v>
      </c>
      <c r="X186" s="52">
        <f t="shared" si="49"/>
        <v>175.67753700000014</v>
      </c>
      <c r="Y186" s="52">
        <f t="shared" si="43"/>
        <v>1.7745200000000001</v>
      </c>
      <c r="Z186" s="151"/>
      <c r="AA186" s="151"/>
    </row>
    <row r="187" spans="1:28" x14ac:dyDescent="0.25">
      <c r="A187" s="55">
        <v>184</v>
      </c>
      <c r="B187" s="35">
        <f>C187+F187+2/2+Tabelle2126[[#This Row],[poweradd]]</f>
        <v>66.749136999999976</v>
      </c>
      <c r="C187" s="150">
        <f t="shared" si="50"/>
        <v>64.968825999999979</v>
      </c>
      <c r="D187" s="52">
        <f t="shared" si="55"/>
        <v>78.031173999999979</v>
      </c>
      <c r="E187" s="52">
        <f t="shared" si="51"/>
        <v>77.250862999999981</v>
      </c>
      <c r="F187" s="52">
        <f t="shared" si="53"/>
        <v>0.78031099999999998</v>
      </c>
      <c r="K187" s="35">
        <f>L187+O187+2/2+Tabelle212619[[#This Row],[poweradd]]</f>
        <v>47.098606999999966</v>
      </c>
      <c r="L187" s="150">
        <f t="shared" si="45"/>
        <v>45.271320999999965</v>
      </c>
      <c r="M187" s="52">
        <f t="shared" si="56"/>
        <v>82.728678999999914</v>
      </c>
      <c r="N187" s="52">
        <f t="shared" si="48"/>
        <v>81.901392999999914</v>
      </c>
      <c r="O187" s="52">
        <f t="shared" si="42"/>
        <v>0.82728599999999997</v>
      </c>
      <c r="T187" s="35">
        <f>U187+Y187+Tabelle21268[[#This Row],[w]]/2+Tabelle21268[[#This Row],[poweradd]]</f>
        <v>110.57923800000005</v>
      </c>
      <c r="U187" s="150">
        <f t="shared" si="46"/>
        <v>107.82246300000004</v>
      </c>
      <c r="V187" s="35">
        <f t="shared" si="47"/>
        <v>2</v>
      </c>
      <c r="W187" s="52">
        <f t="shared" si="54"/>
        <v>175.67753700000014</v>
      </c>
      <c r="X187" s="52">
        <f t="shared" si="49"/>
        <v>173.92076200000014</v>
      </c>
      <c r="Y187" s="52">
        <f t="shared" si="43"/>
        <v>1.756775</v>
      </c>
      <c r="Z187" s="151"/>
      <c r="AA187" s="151"/>
    </row>
    <row r="188" spans="1:28" x14ac:dyDescent="0.25">
      <c r="A188" s="55">
        <v>185</v>
      </c>
      <c r="B188" s="35">
        <f>C188+F188+2/2+Tabelle2126[[#This Row],[poweradd]]</f>
        <v>68.521644999999978</v>
      </c>
      <c r="C188" s="150">
        <f t="shared" si="50"/>
        <v>66.749136999999976</v>
      </c>
      <c r="D188" s="52">
        <f t="shared" si="55"/>
        <v>77.250862999999981</v>
      </c>
      <c r="E188" s="52">
        <f t="shared" si="51"/>
        <v>76.478354999999979</v>
      </c>
      <c r="F188" s="52">
        <f t="shared" si="53"/>
        <v>0.77250799999999997</v>
      </c>
      <c r="K188" s="35">
        <f>L188+O188+2/2+Tabelle212619[[#This Row],[poweradd]]</f>
        <v>48.917619999999964</v>
      </c>
      <c r="L188" s="150">
        <f t="shared" si="45"/>
        <v>47.098606999999966</v>
      </c>
      <c r="M188" s="52">
        <f t="shared" si="56"/>
        <v>81.901392999999914</v>
      </c>
      <c r="N188" s="52">
        <f t="shared" si="48"/>
        <v>81.082379999999915</v>
      </c>
      <c r="O188" s="52">
        <f t="shared" si="42"/>
        <v>0.81901299999999999</v>
      </c>
      <c r="T188" s="35">
        <f>U188+Y188+Tabelle21268[[#This Row],[w]]/2+Tabelle21268[[#This Row],[poweradd]]</f>
        <v>113.31844500000004</v>
      </c>
      <c r="U188" s="150">
        <f t="shared" si="46"/>
        <v>110.57923800000005</v>
      </c>
      <c r="V188" s="35">
        <f t="shared" si="47"/>
        <v>2</v>
      </c>
      <c r="W188" s="52">
        <f t="shared" si="54"/>
        <v>173.92076200000014</v>
      </c>
      <c r="X188" s="52">
        <f t="shared" si="49"/>
        <v>172.18155500000015</v>
      </c>
      <c r="Y188" s="52">
        <f t="shared" si="43"/>
        <v>1.7392069999999999</v>
      </c>
      <c r="Z188" s="151"/>
      <c r="AA188" s="151"/>
    </row>
    <row r="189" spans="1:28" x14ac:dyDescent="0.25">
      <c r="A189" s="55">
        <v>186</v>
      </c>
      <c r="B189" s="35">
        <f>C189+F189+2/2+Tabelle2126[[#This Row],[poweradd]]</f>
        <v>70.286427999999972</v>
      </c>
      <c r="C189" s="150">
        <f t="shared" si="50"/>
        <v>68.521644999999978</v>
      </c>
      <c r="D189" s="52">
        <f t="shared" si="55"/>
        <v>76.478354999999979</v>
      </c>
      <c r="E189" s="52">
        <f t="shared" si="51"/>
        <v>75.713571999999985</v>
      </c>
      <c r="F189" s="52">
        <f t="shared" si="53"/>
        <v>0.76478299999999999</v>
      </c>
      <c r="K189" s="35">
        <f>L189+O189+2/2+Tabelle212619[[#This Row],[poweradd]]</f>
        <v>50.728442999999963</v>
      </c>
      <c r="L189" s="150">
        <f t="shared" si="45"/>
        <v>48.917619999999964</v>
      </c>
      <c r="M189" s="52">
        <f t="shared" si="56"/>
        <v>81.082379999999915</v>
      </c>
      <c r="N189" s="52">
        <f t="shared" si="48"/>
        <v>80.271556999999916</v>
      </c>
      <c r="O189" s="52">
        <f t="shared" si="42"/>
        <v>0.81082299999999996</v>
      </c>
      <c r="T189" s="35">
        <f>U189+Y189+Tabelle21268[[#This Row],[w]]/2+Tabelle21268[[#This Row],[poweradd]]</f>
        <v>116.04026000000005</v>
      </c>
      <c r="U189" s="150">
        <f t="shared" si="46"/>
        <v>113.31844500000004</v>
      </c>
      <c r="V189" s="35">
        <f t="shared" si="47"/>
        <v>2</v>
      </c>
      <c r="W189" s="52">
        <f t="shared" si="54"/>
        <v>172.18155500000015</v>
      </c>
      <c r="X189" s="52">
        <f t="shared" si="49"/>
        <v>170.45974000000015</v>
      </c>
      <c r="Y189" s="52">
        <f t="shared" si="43"/>
        <v>1.7218150000000001</v>
      </c>
      <c r="Z189" s="151"/>
      <c r="AA189" s="151"/>
    </row>
    <row r="190" spans="1:28" x14ac:dyDescent="0.25">
      <c r="A190" s="55">
        <v>187</v>
      </c>
      <c r="B190" s="35">
        <f>C190+F190+2/2+Tabelle2126[[#This Row],[poweradd]]</f>
        <v>72.043562999999978</v>
      </c>
      <c r="C190" s="52">
        <f t="shared" si="50"/>
        <v>70.286427999999972</v>
      </c>
      <c r="D190" s="52">
        <f t="shared" si="55"/>
        <v>75.713571999999985</v>
      </c>
      <c r="E190" s="52">
        <f t="shared" si="51"/>
        <v>74.95643699999998</v>
      </c>
      <c r="F190" s="52">
        <f t="shared" si="53"/>
        <v>0.757135</v>
      </c>
      <c r="K190" s="35">
        <f>L190+O190+2/2+Tabelle212619[[#This Row],[poweradd]]</f>
        <v>52.531157999999962</v>
      </c>
      <c r="L190" s="52">
        <f t="shared" si="45"/>
        <v>50.728442999999963</v>
      </c>
      <c r="M190" s="52">
        <f t="shared" si="56"/>
        <v>80.271556999999916</v>
      </c>
      <c r="N190" s="52">
        <f t="shared" si="48"/>
        <v>79.46884199999991</v>
      </c>
      <c r="O190" s="52">
        <f t="shared" si="42"/>
        <v>0.80271499999999996</v>
      </c>
      <c r="T190" s="35">
        <f>U190+Y190+Tabelle21268[[#This Row],[w]]/2+Tabelle21268[[#This Row],[poweradd]]</f>
        <v>118.74485700000005</v>
      </c>
      <c r="U190" s="52">
        <f t="shared" si="46"/>
        <v>116.04026000000005</v>
      </c>
      <c r="V190" s="35">
        <f t="shared" si="47"/>
        <v>2</v>
      </c>
      <c r="W190" s="52">
        <f t="shared" si="54"/>
        <v>170.45974000000015</v>
      </c>
      <c r="X190" s="52">
        <f t="shared" si="49"/>
        <v>168.75514300000015</v>
      </c>
      <c r="Y190" s="52">
        <f t="shared" si="43"/>
        <v>1.7045969999999999</v>
      </c>
      <c r="Z190" s="45"/>
      <c r="AA190" s="45"/>
    </row>
    <row r="191" spans="1:28" x14ac:dyDescent="0.25">
      <c r="A191" s="55">
        <v>188</v>
      </c>
      <c r="B191" s="35">
        <f>C191+F191+2/2+Tabelle2126[[#This Row],[poweradd]]</f>
        <v>73.793126999999984</v>
      </c>
      <c r="C191" s="52">
        <f t="shared" si="50"/>
        <v>72.043562999999978</v>
      </c>
      <c r="D191" s="52">
        <f t="shared" si="55"/>
        <v>74.95643699999998</v>
      </c>
      <c r="E191" s="52">
        <f t="shared" si="51"/>
        <v>74.206872999999973</v>
      </c>
      <c r="F191" s="52">
        <f t="shared" si="53"/>
        <v>0.74956400000000001</v>
      </c>
      <c r="K191" s="35">
        <f>L191+O191+2/2+Tabelle212619[[#This Row],[poweradd]]</f>
        <v>54.325845999999963</v>
      </c>
      <c r="L191" s="52">
        <f t="shared" si="45"/>
        <v>52.531157999999962</v>
      </c>
      <c r="M191" s="52">
        <f t="shared" si="56"/>
        <v>79.46884199999991</v>
      </c>
      <c r="N191" s="52">
        <f t="shared" si="48"/>
        <v>78.674153999999916</v>
      </c>
      <c r="O191" s="52">
        <f t="shared" si="42"/>
        <v>0.79468799999999995</v>
      </c>
      <c r="T191" s="35">
        <f>U191+Y191+Tabelle21268[[#This Row],[w]]/2+Tabelle21268[[#This Row],[poweradd]]</f>
        <v>121.43240800000005</v>
      </c>
      <c r="U191" s="52">
        <f t="shared" si="46"/>
        <v>118.74485700000005</v>
      </c>
      <c r="V191" s="35">
        <f t="shared" si="47"/>
        <v>2</v>
      </c>
      <c r="W191" s="52">
        <f t="shared" si="54"/>
        <v>168.75514300000015</v>
      </c>
      <c r="X191" s="52">
        <f t="shared" si="49"/>
        <v>167.06759200000013</v>
      </c>
      <c r="Y191" s="52">
        <f t="shared" si="43"/>
        <v>1.687551</v>
      </c>
      <c r="Z191" s="45"/>
      <c r="AA191" s="45"/>
    </row>
    <row r="192" spans="1:28" x14ac:dyDescent="0.25">
      <c r="A192" s="55">
        <v>189</v>
      </c>
      <c r="B192" s="35">
        <f>C192+F192+2/2+Tabelle2126[[#This Row],[poweradd]]</f>
        <v>75.535194999999987</v>
      </c>
      <c r="C192" s="150">
        <f t="shared" si="50"/>
        <v>73.793126999999984</v>
      </c>
      <c r="D192" s="52">
        <f t="shared" si="55"/>
        <v>74.206872999999973</v>
      </c>
      <c r="E192" s="52">
        <f t="shared" si="51"/>
        <v>73.46480499999997</v>
      </c>
      <c r="F192" s="52">
        <f t="shared" si="53"/>
        <v>0.74206799999999995</v>
      </c>
      <c r="K192" s="35">
        <f>L192+O192+2/2+Tabelle212619[[#This Row],[poweradd]]</f>
        <v>56.112586999999962</v>
      </c>
      <c r="L192" s="150">
        <f t="shared" si="45"/>
        <v>54.325845999999963</v>
      </c>
      <c r="M192" s="52">
        <f t="shared" si="56"/>
        <v>78.674153999999916</v>
      </c>
      <c r="N192" s="52">
        <f t="shared" si="48"/>
        <v>77.88741299999991</v>
      </c>
      <c r="O192" s="52">
        <f t="shared" si="42"/>
        <v>0.78674100000000002</v>
      </c>
      <c r="T192" s="35">
        <f>U192+Y192+Tabelle21268[[#This Row],[w]]/2+Tabelle21268[[#This Row],[poweradd]]</f>
        <v>124.10308300000005</v>
      </c>
      <c r="U192" s="150">
        <f t="shared" si="46"/>
        <v>121.43240800000005</v>
      </c>
      <c r="V192" s="35">
        <f t="shared" si="47"/>
        <v>2</v>
      </c>
      <c r="W192" s="52">
        <f t="shared" si="54"/>
        <v>167.06759200000013</v>
      </c>
      <c r="X192" s="52">
        <f t="shared" si="49"/>
        <v>165.39691700000014</v>
      </c>
      <c r="Y192" s="52">
        <f t="shared" si="43"/>
        <v>1.6706749999999999</v>
      </c>
      <c r="Z192" s="151"/>
      <c r="AA192" s="151"/>
    </row>
    <row r="193" spans="1:27" x14ac:dyDescent="0.25">
      <c r="A193" s="55">
        <v>190</v>
      </c>
      <c r="B193" s="35">
        <f>C193+F193+2/2+Tabelle2126[[#This Row],[poweradd]]</f>
        <v>77.26984299999998</v>
      </c>
      <c r="C193" s="150">
        <f t="shared" si="50"/>
        <v>75.535194999999987</v>
      </c>
      <c r="D193" s="52">
        <f t="shared" si="55"/>
        <v>73.46480499999997</v>
      </c>
      <c r="E193" s="52">
        <f t="shared" si="51"/>
        <v>72.730156999999963</v>
      </c>
      <c r="F193" s="52">
        <f t="shared" si="53"/>
        <v>0.73464799999999997</v>
      </c>
      <c r="K193" s="35">
        <f>L193+O193+2/2+Tabelle212619[[#This Row],[poweradd]]</f>
        <v>57.891460999999964</v>
      </c>
      <c r="L193" s="150">
        <f t="shared" si="45"/>
        <v>56.112586999999962</v>
      </c>
      <c r="M193" s="52">
        <f t="shared" si="56"/>
        <v>77.88741299999991</v>
      </c>
      <c r="N193" s="52">
        <f t="shared" si="48"/>
        <v>77.108538999999908</v>
      </c>
      <c r="O193" s="52">
        <f t="shared" si="42"/>
        <v>0.77887399999999996</v>
      </c>
      <c r="T193" s="35">
        <f>U193+Y193+Tabelle21268[[#This Row],[w]]/2+Tabelle21268[[#This Row],[poweradd]]</f>
        <v>126.75705200000006</v>
      </c>
      <c r="U193" s="150">
        <f t="shared" si="46"/>
        <v>124.10308300000005</v>
      </c>
      <c r="V193" s="35">
        <f t="shared" si="47"/>
        <v>2</v>
      </c>
      <c r="W193" s="52">
        <f t="shared" si="54"/>
        <v>165.39691700000014</v>
      </c>
      <c r="X193" s="52">
        <f t="shared" si="49"/>
        <v>163.74294800000015</v>
      </c>
      <c r="Y193" s="52">
        <f t="shared" si="43"/>
        <v>1.653969</v>
      </c>
      <c r="Z193" s="151"/>
      <c r="AA193" s="151"/>
    </row>
    <row r="194" spans="1:27" x14ac:dyDescent="0.25">
      <c r="B194" s="35"/>
      <c r="C194" s="150"/>
      <c r="D194" s="52"/>
      <c r="E194" s="52"/>
      <c r="F194" s="52"/>
      <c r="K194" s="35"/>
      <c r="L194" s="150"/>
      <c r="M194" s="52"/>
      <c r="N194" s="52"/>
      <c r="O194" s="52"/>
      <c r="T194" s="35"/>
      <c r="U194" s="150"/>
      <c r="V194" s="35"/>
      <c r="W194" s="52"/>
      <c r="X194" s="52"/>
      <c r="Y194" s="52"/>
      <c r="Z194" s="151"/>
      <c r="AA194" s="151"/>
    </row>
    <row r="195" spans="1:27" x14ac:dyDescent="0.25">
      <c r="B195" s="35"/>
      <c r="C195" s="150"/>
      <c r="D195" s="52"/>
      <c r="E195" s="52"/>
      <c r="F195" s="52"/>
      <c r="K195" s="35"/>
      <c r="L195" s="150"/>
      <c r="M195" s="52"/>
      <c r="N195" s="52"/>
      <c r="O195" s="52"/>
      <c r="T195" s="35"/>
      <c r="U195" s="150"/>
      <c r="V195" s="35"/>
      <c r="W195" s="52"/>
      <c r="X195" s="52"/>
      <c r="Y195" s="52"/>
      <c r="Z195" s="151"/>
      <c r="AA195" s="151"/>
    </row>
    <row r="196" spans="1:27" x14ac:dyDescent="0.25">
      <c r="B196" s="35"/>
      <c r="C196" s="150"/>
      <c r="D196" s="52"/>
      <c r="E196" s="52"/>
      <c r="F196" s="52"/>
      <c r="K196" s="35"/>
      <c r="L196" s="150"/>
      <c r="M196" s="52"/>
      <c r="N196" s="52"/>
      <c r="O196" s="52"/>
      <c r="T196" s="35"/>
      <c r="U196" s="150"/>
      <c r="V196" s="35"/>
      <c r="W196" s="52"/>
      <c r="X196" s="52"/>
      <c r="Y196" s="52"/>
      <c r="Z196" s="151"/>
      <c r="AA196" s="151"/>
    </row>
    <row r="197" spans="1:27" x14ac:dyDescent="0.25">
      <c r="B197" s="35"/>
      <c r="C197" s="52"/>
      <c r="D197" s="52"/>
      <c r="E197" s="52"/>
      <c r="F197" s="52"/>
      <c r="K197" s="35"/>
      <c r="L197" s="52"/>
      <c r="M197" s="52"/>
      <c r="N197" s="52"/>
      <c r="O197" s="52"/>
      <c r="T197" s="35"/>
      <c r="U197" s="52"/>
      <c r="V197" s="35"/>
      <c r="W197" s="52"/>
      <c r="X197" s="52"/>
      <c r="Y197" s="52"/>
      <c r="Z197" s="45"/>
      <c r="AA197" s="45"/>
    </row>
    <row r="198" spans="1:27" x14ac:dyDescent="0.25">
      <c r="B198" s="35"/>
      <c r="C198" s="52"/>
      <c r="D198" s="52"/>
      <c r="E198" s="52"/>
      <c r="F198" s="52"/>
      <c r="K198" s="35"/>
      <c r="L198" s="52"/>
      <c r="M198" s="52"/>
      <c r="N198" s="52"/>
      <c r="O198" s="52"/>
      <c r="T198" s="35"/>
      <c r="U198" s="52"/>
      <c r="V198" s="35"/>
      <c r="W198" s="52"/>
      <c r="X198" s="52"/>
      <c r="Y198" s="52"/>
      <c r="Z198" s="45"/>
      <c r="AA198" s="45"/>
    </row>
    <row r="199" spans="1:27" x14ac:dyDescent="0.25">
      <c r="B199" s="35"/>
      <c r="C199" s="150"/>
      <c r="D199" s="52"/>
      <c r="E199" s="52"/>
      <c r="F199" s="52"/>
      <c r="K199" s="35"/>
      <c r="L199" s="150"/>
      <c r="M199" s="52"/>
      <c r="N199" s="52"/>
      <c r="O199" s="52"/>
      <c r="T199" s="35"/>
      <c r="U199" s="150"/>
      <c r="V199" s="35"/>
      <c r="W199" s="52"/>
      <c r="X199" s="52"/>
      <c r="Y199" s="52"/>
      <c r="Z199" s="151"/>
      <c r="AA199" s="151"/>
    </row>
    <row r="200" spans="1:27" x14ac:dyDescent="0.25">
      <c r="B200" s="35"/>
      <c r="C200" s="150"/>
      <c r="D200" s="52"/>
      <c r="E200" s="52"/>
      <c r="F200" s="52"/>
      <c r="K200" s="35"/>
      <c r="L200" s="150"/>
      <c r="M200" s="52"/>
      <c r="N200" s="52"/>
      <c r="O200" s="52"/>
      <c r="T200" s="35"/>
      <c r="U200" s="150"/>
      <c r="V200" s="35"/>
      <c r="W200" s="52"/>
      <c r="X200" s="52"/>
      <c r="Y200" s="52"/>
      <c r="Z200" s="151"/>
      <c r="AA200" s="151"/>
    </row>
    <row r="201" spans="1:27" x14ac:dyDescent="0.25">
      <c r="B201" s="35"/>
      <c r="C201" s="150"/>
      <c r="D201" s="52"/>
      <c r="E201" s="52"/>
      <c r="F201" s="52"/>
      <c r="K201" s="35"/>
      <c r="L201" s="150"/>
      <c r="M201" s="52"/>
      <c r="N201" s="52"/>
      <c r="O201" s="52"/>
      <c r="T201" s="35"/>
      <c r="U201" s="150"/>
      <c r="V201" s="35"/>
      <c r="W201" s="52"/>
      <c r="X201" s="52"/>
      <c r="Y201" s="52"/>
      <c r="Z201" s="151"/>
      <c r="AA201" s="151"/>
    </row>
    <row r="202" spans="1:27" x14ac:dyDescent="0.25">
      <c r="B202" s="35"/>
      <c r="C202" s="150"/>
      <c r="D202" s="52"/>
      <c r="E202" s="52"/>
      <c r="F202" s="52"/>
      <c r="K202" s="35"/>
      <c r="L202" s="150"/>
      <c r="M202" s="52"/>
      <c r="N202" s="52"/>
      <c r="O202" s="52"/>
      <c r="T202" s="35"/>
      <c r="U202" s="150"/>
      <c r="V202" s="35"/>
      <c r="W202" s="52"/>
      <c r="X202" s="52"/>
      <c r="Y202" s="52"/>
      <c r="Z202" s="151"/>
      <c r="AA202" s="151"/>
    </row>
    <row r="203" spans="1:27" x14ac:dyDescent="0.25">
      <c r="B203" s="35"/>
      <c r="C203" s="150"/>
      <c r="D203" s="52"/>
      <c r="E203" s="52"/>
      <c r="F203" s="52"/>
      <c r="K203" s="35"/>
      <c r="L203" s="150"/>
      <c r="M203" s="52"/>
      <c r="N203" s="52"/>
      <c r="O203" s="52"/>
      <c r="T203" s="35"/>
      <c r="U203" s="150"/>
      <c r="V203" s="35"/>
      <c r="W203" s="52"/>
      <c r="X203" s="52"/>
      <c r="Y203" s="52"/>
      <c r="Z203" s="151"/>
      <c r="AA203" s="151"/>
    </row>
    <row r="204" spans="1:27" x14ac:dyDescent="0.25">
      <c r="B204" s="35"/>
      <c r="C204" s="52"/>
      <c r="D204" s="52"/>
      <c r="E204" s="52"/>
      <c r="F204" s="52"/>
      <c r="K204" s="35"/>
      <c r="L204" s="52"/>
      <c r="M204" s="52"/>
      <c r="N204" s="52"/>
      <c r="O204" s="52"/>
      <c r="T204" s="35"/>
      <c r="U204" s="52"/>
      <c r="V204" s="35"/>
      <c r="W204" s="52"/>
      <c r="X204" s="52"/>
      <c r="Y204" s="52"/>
      <c r="Z204" s="45"/>
      <c r="AA204" s="45"/>
    </row>
    <row r="205" spans="1:27" x14ac:dyDescent="0.25">
      <c r="B205" s="35"/>
      <c r="C205" s="52"/>
      <c r="D205" s="52"/>
      <c r="E205" s="52"/>
      <c r="F205" s="52"/>
      <c r="K205" s="35"/>
      <c r="L205" s="52"/>
      <c r="M205" s="52"/>
      <c r="N205" s="52"/>
      <c r="O205" s="52"/>
      <c r="T205" s="35"/>
      <c r="U205" s="52"/>
      <c r="V205" s="35"/>
      <c r="W205" s="52"/>
      <c r="X205" s="52"/>
      <c r="Y205" s="52"/>
      <c r="Z205" s="45"/>
      <c r="AA205" s="45"/>
    </row>
    <row r="206" spans="1:27" x14ac:dyDescent="0.25">
      <c r="B206" s="35"/>
      <c r="C206" s="150"/>
      <c r="D206" s="52"/>
      <c r="E206" s="52"/>
      <c r="F206" s="52"/>
      <c r="K206" s="35"/>
      <c r="L206" s="150"/>
      <c r="M206" s="52"/>
      <c r="N206" s="52"/>
      <c r="O206" s="52"/>
      <c r="T206" s="35"/>
      <c r="U206" s="150"/>
      <c r="V206" s="35"/>
      <c r="W206" s="52"/>
      <c r="X206" s="52"/>
      <c r="Y206" s="52"/>
      <c r="Z206" s="151"/>
      <c r="AA206" s="151"/>
    </row>
    <row r="207" spans="1:27" x14ac:dyDescent="0.25">
      <c r="B207" s="35"/>
      <c r="C207" s="150"/>
      <c r="D207" s="52"/>
      <c r="E207" s="52"/>
      <c r="F207" s="52"/>
      <c r="K207" s="35"/>
      <c r="L207" s="150"/>
      <c r="M207" s="52"/>
      <c r="N207" s="52"/>
      <c r="O207" s="52"/>
      <c r="T207" s="35"/>
      <c r="U207" s="150"/>
      <c r="V207" s="35"/>
      <c r="W207" s="52"/>
      <c r="X207" s="52"/>
      <c r="Y207" s="52"/>
      <c r="Z207" s="151"/>
      <c r="AA207" s="151"/>
    </row>
    <row r="208" spans="1:27" x14ac:dyDescent="0.25">
      <c r="B208" s="35"/>
      <c r="C208" s="150"/>
      <c r="D208" s="52"/>
      <c r="E208" s="52"/>
      <c r="F208" s="52"/>
      <c r="K208" s="35"/>
      <c r="L208" s="150"/>
      <c r="M208" s="52"/>
      <c r="N208" s="52"/>
      <c r="O208" s="52"/>
      <c r="T208" s="35"/>
      <c r="U208" s="150"/>
      <c r="V208" s="35"/>
      <c r="W208" s="52"/>
      <c r="X208" s="52"/>
      <c r="Y208" s="52"/>
      <c r="Z208" s="151"/>
      <c r="AA208" s="151"/>
    </row>
    <row r="209" spans="2:27" x14ac:dyDescent="0.25">
      <c r="B209" s="35"/>
      <c r="C209" s="150"/>
      <c r="D209" s="52"/>
      <c r="E209" s="52"/>
      <c r="F209" s="52"/>
      <c r="K209" s="35"/>
      <c r="L209" s="150"/>
      <c r="M209" s="52"/>
      <c r="N209" s="52"/>
      <c r="O209" s="52"/>
      <c r="T209" s="35"/>
      <c r="U209" s="150"/>
      <c r="V209" s="35"/>
      <c r="W209" s="52"/>
      <c r="X209" s="52"/>
      <c r="Y209" s="52"/>
      <c r="Z209" s="151"/>
      <c r="AA209" s="151"/>
    </row>
    <row r="210" spans="2:27" x14ac:dyDescent="0.25">
      <c r="B210" s="35"/>
      <c r="C210" s="150"/>
      <c r="D210" s="52"/>
      <c r="E210" s="52"/>
      <c r="F210" s="52"/>
      <c r="K210" s="35"/>
      <c r="L210" s="150"/>
      <c r="M210" s="52"/>
      <c r="N210" s="52"/>
      <c r="O210" s="52"/>
      <c r="T210" s="35"/>
      <c r="U210" s="150"/>
      <c r="V210" s="35"/>
      <c r="W210" s="52"/>
      <c r="X210" s="52"/>
      <c r="Y210" s="52"/>
      <c r="Z210" s="151"/>
      <c r="AA210" s="151"/>
    </row>
    <row r="211" spans="2:27" x14ac:dyDescent="0.25">
      <c r="B211" s="35"/>
      <c r="C211" s="52"/>
      <c r="D211" s="52"/>
      <c r="E211" s="52"/>
      <c r="F211" s="52"/>
      <c r="K211" s="35"/>
      <c r="L211" s="52"/>
      <c r="M211" s="52"/>
      <c r="N211" s="52"/>
      <c r="O211" s="52"/>
      <c r="T211" s="35"/>
      <c r="U211" s="52"/>
      <c r="V211" s="35"/>
      <c r="W211" s="52"/>
      <c r="X211" s="52"/>
      <c r="Y211" s="52"/>
      <c r="Z211" s="45"/>
      <c r="AA211" s="45"/>
    </row>
    <row r="212" spans="2:27" x14ac:dyDescent="0.25">
      <c r="B212" s="35"/>
      <c r="C212" s="52"/>
      <c r="D212" s="52"/>
      <c r="E212" s="52"/>
      <c r="F212" s="52"/>
      <c r="K212" s="35"/>
      <c r="L212" s="52"/>
      <c r="M212" s="52"/>
      <c r="N212" s="52"/>
      <c r="O212" s="52"/>
      <c r="T212" s="35"/>
      <c r="U212" s="52"/>
      <c r="V212" s="35"/>
      <c r="W212" s="52"/>
      <c r="X212" s="52"/>
      <c r="Y212" s="52"/>
      <c r="Z212" s="45"/>
      <c r="AA212" s="45"/>
    </row>
    <row r="213" spans="2:27" x14ac:dyDescent="0.25">
      <c r="B213" s="35"/>
      <c r="C213" s="150"/>
      <c r="D213" s="52"/>
      <c r="E213" s="52"/>
      <c r="F213" s="52"/>
      <c r="K213" s="35"/>
      <c r="L213" s="150"/>
      <c r="M213" s="52"/>
      <c r="N213" s="52"/>
      <c r="O213" s="52"/>
      <c r="T213" s="35"/>
      <c r="U213" s="150"/>
      <c r="V213" s="35"/>
      <c r="W213" s="52"/>
      <c r="X213" s="52"/>
      <c r="Y213" s="52"/>
      <c r="Z213" s="151"/>
      <c r="AA213" s="151"/>
    </row>
    <row r="214" spans="2:27" x14ac:dyDescent="0.25">
      <c r="B214" s="35"/>
      <c r="C214" s="150"/>
      <c r="D214" s="52"/>
      <c r="E214" s="52"/>
      <c r="F214" s="52"/>
      <c r="K214" s="35"/>
      <c r="L214" s="150"/>
      <c r="M214" s="52"/>
      <c r="N214" s="52"/>
      <c r="O214" s="52"/>
      <c r="T214" s="35"/>
      <c r="U214" s="150"/>
      <c r="V214" s="35"/>
      <c r="W214" s="52"/>
      <c r="X214" s="52"/>
      <c r="Y214" s="52"/>
      <c r="Z214" s="151"/>
      <c r="AA214" s="151"/>
    </row>
    <row r="215" spans="2:27" x14ac:dyDescent="0.25">
      <c r="B215" s="35"/>
      <c r="C215" s="150"/>
      <c r="D215" s="52"/>
      <c r="E215" s="52"/>
      <c r="F215" s="52"/>
      <c r="K215" s="35"/>
      <c r="L215" s="150"/>
      <c r="M215" s="52"/>
      <c r="N215" s="52"/>
      <c r="O215" s="52"/>
      <c r="T215" s="35"/>
      <c r="U215" s="150"/>
      <c r="V215" s="35"/>
      <c r="W215" s="52"/>
      <c r="X215" s="52"/>
      <c r="Y215" s="52"/>
      <c r="Z215" s="151"/>
      <c r="AA215" s="151"/>
    </row>
    <row r="216" spans="2:27" x14ac:dyDescent="0.25">
      <c r="B216" s="35"/>
      <c r="C216" s="150"/>
      <c r="D216" s="52"/>
      <c r="E216" s="52"/>
      <c r="F216" s="52"/>
      <c r="K216" s="35"/>
      <c r="L216" s="150"/>
      <c r="M216" s="52"/>
      <c r="N216" s="52"/>
      <c r="O216" s="52"/>
      <c r="T216" s="35"/>
      <c r="U216" s="150"/>
      <c r="V216" s="35"/>
      <c r="W216" s="52"/>
      <c r="X216" s="52"/>
      <c r="Y216" s="52"/>
      <c r="Z216" s="151"/>
      <c r="AA216" s="151"/>
    </row>
    <row r="217" spans="2:27" x14ac:dyDescent="0.25">
      <c r="B217" s="35"/>
      <c r="C217" s="150"/>
      <c r="D217" s="52"/>
      <c r="E217" s="52"/>
      <c r="F217" s="52"/>
      <c r="K217" s="35"/>
      <c r="L217" s="150"/>
      <c r="M217" s="52"/>
      <c r="N217" s="52"/>
      <c r="O217" s="52"/>
      <c r="T217" s="35"/>
      <c r="U217" s="150"/>
      <c r="V217" s="35"/>
      <c r="W217" s="52"/>
      <c r="X217" s="52"/>
      <c r="Y217" s="52"/>
      <c r="Z217" s="151"/>
      <c r="AA217" s="151"/>
    </row>
    <row r="218" spans="2:27" x14ac:dyDescent="0.25">
      <c r="B218" s="35"/>
      <c r="C218" s="52"/>
      <c r="D218" s="52"/>
      <c r="E218" s="52"/>
      <c r="F218" s="52"/>
      <c r="K218" s="35"/>
      <c r="L218" s="52"/>
      <c r="M218" s="52"/>
      <c r="N218" s="52"/>
      <c r="O218" s="52"/>
      <c r="T218" s="35"/>
      <c r="U218" s="52"/>
      <c r="V218" s="35"/>
      <c r="W218" s="52"/>
      <c r="X218" s="52"/>
      <c r="Y218" s="52"/>
      <c r="Z218" s="45"/>
      <c r="AA218" s="45"/>
    </row>
    <row r="219" spans="2:27" x14ac:dyDescent="0.25">
      <c r="B219" s="35"/>
      <c r="C219" s="52"/>
      <c r="D219" s="52"/>
      <c r="E219" s="52"/>
      <c r="F219" s="52"/>
      <c r="K219" s="35"/>
      <c r="L219" s="52"/>
      <c r="M219" s="52"/>
      <c r="N219" s="52"/>
      <c r="O219" s="52"/>
      <c r="T219" s="35"/>
      <c r="U219" s="52"/>
      <c r="V219" s="35"/>
      <c r="W219" s="52"/>
      <c r="X219" s="52"/>
      <c r="Y219" s="52"/>
      <c r="Z219" s="45"/>
      <c r="AA219" s="45"/>
    </row>
    <row r="220" spans="2:27" x14ac:dyDescent="0.25">
      <c r="B220" s="35"/>
      <c r="C220" s="150"/>
      <c r="D220" s="52"/>
      <c r="E220" s="52"/>
      <c r="F220" s="52"/>
      <c r="K220" s="35"/>
      <c r="L220" s="150"/>
      <c r="M220" s="52"/>
      <c r="N220" s="52"/>
      <c r="O220" s="52"/>
      <c r="T220" s="35"/>
      <c r="U220" s="150"/>
      <c r="V220" s="35"/>
      <c r="W220" s="52"/>
      <c r="X220" s="52"/>
      <c r="Y220" s="52"/>
      <c r="Z220" s="151"/>
      <c r="AA220" s="151"/>
    </row>
    <row r="221" spans="2:27" x14ac:dyDescent="0.25">
      <c r="B221" s="35"/>
      <c r="C221" s="150"/>
      <c r="D221" s="52"/>
      <c r="E221" s="52"/>
      <c r="F221" s="52"/>
      <c r="K221" s="35"/>
      <c r="L221" s="150"/>
      <c r="M221" s="52"/>
      <c r="N221" s="52"/>
      <c r="O221" s="52"/>
      <c r="T221" s="35"/>
      <c r="U221" s="150"/>
      <c r="V221" s="35"/>
      <c r="W221" s="52"/>
      <c r="X221" s="52"/>
      <c r="Y221" s="52"/>
      <c r="Z221" s="151"/>
      <c r="AA221" s="151"/>
    </row>
    <row r="222" spans="2:27" x14ac:dyDescent="0.25">
      <c r="B222" s="35"/>
      <c r="C222" s="150"/>
      <c r="D222" s="52"/>
      <c r="E222" s="52"/>
      <c r="F222" s="52"/>
      <c r="K222" s="35"/>
      <c r="L222" s="150"/>
      <c r="M222" s="52"/>
      <c r="N222" s="52"/>
      <c r="O222" s="52"/>
      <c r="T222" s="35"/>
      <c r="U222" s="150"/>
      <c r="V222" s="35"/>
      <c r="W222" s="52"/>
      <c r="X222" s="52"/>
      <c r="Y222" s="52"/>
      <c r="Z222" s="151"/>
      <c r="AA222" s="151"/>
    </row>
    <row r="223" spans="2:27" x14ac:dyDescent="0.25">
      <c r="B223" s="35"/>
      <c r="C223" s="150"/>
      <c r="D223" s="52"/>
      <c r="E223" s="52"/>
      <c r="F223" s="52"/>
      <c r="K223" s="35"/>
      <c r="L223" s="150"/>
      <c r="M223" s="52"/>
      <c r="N223" s="52"/>
      <c r="O223" s="52"/>
      <c r="T223" s="35"/>
      <c r="U223" s="150"/>
      <c r="V223" s="35"/>
      <c r="W223" s="52"/>
      <c r="X223" s="52"/>
      <c r="Y223" s="52"/>
      <c r="Z223" s="151"/>
      <c r="AA223" s="151"/>
    </row>
    <row r="224" spans="2:27" x14ac:dyDescent="0.25">
      <c r="B224" s="35"/>
      <c r="C224" s="150"/>
      <c r="D224" s="52"/>
      <c r="E224" s="52"/>
      <c r="F224" s="52"/>
      <c r="K224" s="35"/>
      <c r="L224" s="150"/>
      <c r="M224" s="52"/>
      <c r="N224" s="52"/>
      <c r="O224" s="52"/>
      <c r="T224" s="35"/>
      <c r="U224" s="150"/>
      <c r="V224" s="35"/>
      <c r="W224" s="52"/>
      <c r="X224" s="52"/>
      <c r="Y224" s="52"/>
      <c r="Z224" s="151"/>
      <c r="AA224" s="151"/>
    </row>
    <row r="225" spans="2:27" x14ac:dyDescent="0.25">
      <c r="B225" s="35"/>
      <c r="C225" s="52"/>
      <c r="D225" s="52"/>
      <c r="E225" s="52"/>
      <c r="F225" s="52"/>
      <c r="K225" s="35"/>
      <c r="L225" s="52"/>
      <c r="M225" s="52"/>
      <c r="N225" s="52"/>
      <c r="O225" s="52"/>
      <c r="T225" s="35"/>
      <c r="U225" s="52"/>
      <c r="V225" s="35"/>
      <c r="W225" s="52"/>
      <c r="X225" s="52"/>
      <c r="Y225" s="52"/>
      <c r="Z225" s="45"/>
      <c r="AA225" s="45"/>
    </row>
    <row r="226" spans="2:27" x14ac:dyDescent="0.25">
      <c r="B226" s="35"/>
      <c r="C226" s="52"/>
      <c r="D226" s="52"/>
      <c r="E226" s="52"/>
      <c r="F226" s="52"/>
      <c r="K226" s="35"/>
      <c r="L226" s="52"/>
      <c r="M226" s="52"/>
      <c r="N226" s="52"/>
      <c r="O226" s="52"/>
      <c r="T226" s="35"/>
      <c r="U226" s="52"/>
      <c r="V226" s="35"/>
      <c r="W226" s="52"/>
      <c r="X226" s="52"/>
      <c r="Y226" s="52"/>
      <c r="Z226" s="45"/>
      <c r="AA226" s="45"/>
    </row>
    <row r="227" spans="2:27" x14ac:dyDescent="0.25">
      <c r="B227" s="35"/>
      <c r="C227" s="150"/>
      <c r="D227" s="52"/>
      <c r="E227" s="52"/>
      <c r="F227" s="52"/>
      <c r="K227" s="35"/>
      <c r="L227" s="150"/>
      <c r="M227" s="52"/>
      <c r="N227" s="52"/>
      <c r="O227" s="52"/>
      <c r="T227" s="35"/>
      <c r="U227" s="150"/>
      <c r="V227" s="35"/>
      <c r="W227" s="52"/>
      <c r="X227" s="52"/>
      <c r="Y227" s="52"/>
      <c r="Z227" s="151"/>
      <c r="AA227" s="151"/>
    </row>
    <row r="228" spans="2:27" x14ac:dyDescent="0.25">
      <c r="B228" s="35"/>
      <c r="C228" s="150"/>
      <c r="D228" s="52"/>
      <c r="E228" s="52"/>
      <c r="F228" s="52"/>
      <c r="K228" s="35"/>
      <c r="L228" s="150"/>
      <c r="M228" s="52"/>
      <c r="N228" s="52"/>
      <c r="O228" s="52"/>
      <c r="T228" s="35"/>
      <c r="U228" s="150"/>
      <c r="V228" s="35"/>
      <c r="W228" s="52"/>
      <c r="X228" s="52"/>
      <c r="Y228" s="52"/>
      <c r="Z228" s="151"/>
      <c r="AA228" s="151"/>
    </row>
    <row r="229" spans="2:27" x14ac:dyDescent="0.25">
      <c r="B229" s="35"/>
      <c r="C229" s="150"/>
      <c r="D229" s="52"/>
      <c r="E229" s="52"/>
      <c r="F229" s="52"/>
      <c r="K229" s="35"/>
      <c r="L229" s="150"/>
      <c r="M229" s="52"/>
      <c r="N229" s="52"/>
      <c r="O229" s="52"/>
      <c r="T229" s="35"/>
      <c r="U229" s="150"/>
      <c r="V229" s="35"/>
      <c r="W229" s="52"/>
      <c r="X229" s="52"/>
      <c r="Y229" s="52"/>
      <c r="Z229" s="151"/>
      <c r="AA229" s="151"/>
    </row>
    <row r="230" spans="2:27" x14ac:dyDescent="0.25">
      <c r="B230" s="35"/>
      <c r="C230" s="150"/>
      <c r="D230" s="52"/>
      <c r="E230" s="52"/>
      <c r="F230" s="52"/>
      <c r="K230" s="35"/>
      <c r="L230" s="150"/>
      <c r="M230" s="52"/>
      <c r="N230" s="52"/>
      <c r="O230" s="52"/>
      <c r="T230" s="35"/>
      <c r="U230" s="150"/>
      <c r="V230" s="35"/>
      <c r="W230" s="52"/>
      <c r="X230" s="52"/>
      <c r="Y230" s="52"/>
      <c r="Z230" s="151"/>
      <c r="AA230" s="151"/>
    </row>
    <row r="231" spans="2:27" x14ac:dyDescent="0.25">
      <c r="B231" s="35"/>
      <c r="C231" s="150"/>
      <c r="D231" s="52"/>
      <c r="E231" s="52"/>
      <c r="F231" s="52"/>
      <c r="K231" s="35"/>
      <c r="L231" s="150"/>
      <c r="M231" s="52"/>
      <c r="N231" s="52"/>
      <c r="O231" s="52"/>
      <c r="T231" s="35"/>
      <c r="U231" s="150"/>
      <c r="V231" s="35"/>
      <c r="W231" s="52"/>
      <c r="X231" s="52"/>
      <c r="Y231" s="52"/>
      <c r="Z231" s="151"/>
      <c r="AA231" s="151"/>
    </row>
    <row r="232" spans="2:27" x14ac:dyDescent="0.25">
      <c r="B232" s="35"/>
      <c r="C232" s="52"/>
      <c r="D232" s="52"/>
      <c r="E232" s="52"/>
      <c r="F232" s="52"/>
      <c r="K232" s="35"/>
      <c r="L232" s="52"/>
      <c r="M232" s="52"/>
      <c r="N232" s="52"/>
      <c r="O232" s="52"/>
      <c r="T232" s="35"/>
      <c r="U232" s="52"/>
      <c r="V232" s="35"/>
      <c r="W232" s="52"/>
      <c r="X232" s="52"/>
      <c r="Y232" s="52"/>
      <c r="Z232" s="45"/>
      <c r="AA232" s="45"/>
    </row>
    <row r="233" spans="2:27" x14ac:dyDescent="0.25">
      <c r="B233" s="35"/>
      <c r="C233" s="52"/>
      <c r="D233" s="52"/>
      <c r="E233" s="52"/>
      <c r="F233" s="52"/>
      <c r="K233" s="35"/>
      <c r="L233" s="52"/>
      <c r="M233" s="52"/>
      <c r="N233" s="52"/>
      <c r="O233" s="52"/>
      <c r="T233" s="35"/>
      <c r="U233" s="52"/>
      <c r="V233" s="35"/>
      <c r="W233" s="52"/>
      <c r="X233" s="52"/>
      <c r="Y233" s="52"/>
      <c r="Z233" s="45"/>
      <c r="AA233" s="45"/>
    </row>
    <row r="234" spans="2:27" x14ac:dyDescent="0.25">
      <c r="B234" s="35"/>
      <c r="C234" s="150"/>
      <c r="D234" s="52"/>
      <c r="E234" s="52"/>
      <c r="F234" s="52"/>
      <c r="K234" s="35"/>
      <c r="L234" s="150"/>
      <c r="M234" s="52"/>
      <c r="N234" s="52"/>
      <c r="O234" s="52"/>
      <c r="T234" s="35"/>
      <c r="U234" s="150"/>
      <c r="V234" s="35"/>
      <c r="W234" s="52"/>
      <c r="X234" s="52"/>
      <c r="Y234" s="52"/>
      <c r="Z234" s="151"/>
      <c r="AA234" s="151"/>
    </row>
    <row r="235" spans="2:27" x14ac:dyDescent="0.25">
      <c r="B235" s="35"/>
      <c r="C235" s="150"/>
      <c r="D235" s="52"/>
      <c r="E235" s="52"/>
      <c r="F235" s="52"/>
      <c r="K235" s="35"/>
      <c r="L235" s="150"/>
      <c r="M235" s="52"/>
      <c r="N235" s="52"/>
      <c r="O235" s="52"/>
      <c r="T235" s="35"/>
      <c r="U235" s="150"/>
      <c r="V235" s="35"/>
      <c r="W235" s="52"/>
      <c r="X235" s="52"/>
      <c r="Y235" s="52"/>
      <c r="Z235" s="151"/>
      <c r="AA235" s="151"/>
    </row>
    <row r="236" spans="2:27" x14ac:dyDescent="0.25">
      <c r="B236" s="35"/>
      <c r="C236" s="150"/>
      <c r="D236" s="52"/>
      <c r="E236" s="52"/>
      <c r="F236" s="52"/>
      <c r="K236" s="35"/>
      <c r="L236" s="150"/>
      <c r="M236" s="52"/>
      <c r="N236" s="52"/>
      <c r="O236" s="52"/>
      <c r="T236" s="35"/>
      <c r="U236" s="150"/>
      <c r="V236" s="35"/>
      <c r="W236" s="52"/>
      <c r="X236" s="52"/>
      <c r="Y236" s="52"/>
      <c r="Z236" s="151"/>
      <c r="AA236" s="151"/>
    </row>
    <row r="237" spans="2:27" x14ac:dyDescent="0.25">
      <c r="B237" s="35"/>
      <c r="C237" s="150"/>
      <c r="D237" s="52"/>
      <c r="E237" s="52"/>
      <c r="F237" s="52"/>
      <c r="K237" s="35"/>
      <c r="L237" s="150"/>
      <c r="M237" s="52"/>
      <c r="N237" s="52"/>
      <c r="O237" s="52"/>
      <c r="T237" s="35"/>
      <c r="U237" s="150"/>
      <c r="V237" s="35"/>
      <c r="W237" s="52"/>
      <c r="X237" s="52"/>
      <c r="Y237" s="52"/>
      <c r="Z237" s="151"/>
      <c r="AA237" s="151"/>
    </row>
    <row r="238" spans="2:27" x14ac:dyDescent="0.25">
      <c r="B238" s="35"/>
      <c r="C238" s="150"/>
      <c r="D238" s="52"/>
      <c r="E238" s="52"/>
      <c r="F238" s="52"/>
      <c r="K238" s="35"/>
      <c r="L238" s="150"/>
      <c r="M238" s="52"/>
      <c r="N238" s="52"/>
      <c r="O238" s="52"/>
      <c r="T238" s="35"/>
      <c r="U238" s="150"/>
      <c r="V238" s="35"/>
      <c r="W238" s="52"/>
      <c r="X238" s="52"/>
      <c r="Y238" s="52"/>
      <c r="Z238" s="151"/>
      <c r="AA238" s="151"/>
    </row>
    <row r="239" spans="2:27" x14ac:dyDescent="0.25">
      <c r="B239" s="35"/>
      <c r="C239" s="52"/>
      <c r="D239" s="52"/>
      <c r="E239" s="52"/>
      <c r="F239" s="52"/>
      <c r="K239" s="35"/>
      <c r="L239" s="52"/>
      <c r="M239" s="52"/>
      <c r="N239" s="52"/>
      <c r="O239" s="52"/>
      <c r="T239" s="35"/>
      <c r="U239" s="52"/>
      <c r="V239" s="35"/>
      <c r="W239" s="52"/>
      <c r="X239" s="52"/>
      <c r="Y239" s="52"/>
      <c r="Z239" s="45"/>
      <c r="AA239" s="45"/>
    </row>
    <row r="240" spans="2:27" x14ac:dyDescent="0.25">
      <c r="B240" s="35"/>
      <c r="C240" s="52"/>
      <c r="D240" s="52"/>
      <c r="E240" s="52"/>
      <c r="F240" s="52"/>
      <c r="K240" s="35"/>
      <c r="L240" s="52"/>
      <c r="M240" s="52"/>
      <c r="N240" s="52"/>
      <c r="O240" s="52"/>
      <c r="T240" s="35"/>
      <c r="U240" s="52"/>
      <c r="V240" s="35"/>
      <c r="W240" s="52"/>
      <c r="X240" s="52"/>
      <c r="Y240" s="52"/>
      <c r="Z240" s="45"/>
      <c r="AA240" s="45"/>
    </row>
    <row r="241" spans="2:27" x14ac:dyDescent="0.25">
      <c r="B241" s="35"/>
      <c r="C241" s="150"/>
      <c r="D241" s="52"/>
      <c r="E241" s="52"/>
      <c r="F241" s="52"/>
      <c r="K241" s="35"/>
      <c r="L241" s="150"/>
      <c r="M241" s="52"/>
      <c r="N241" s="52"/>
      <c r="O241" s="52"/>
      <c r="T241" s="35"/>
      <c r="U241" s="150"/>
      <c r="V241" s="35"/>
      <c r="W241" s="52"/>
      <c r="X241" s="52"/>
      <c r="Y241" s="52"/>
      <c r="Z241" s="151"/>
      <c r="AA241" s="151"/>
    </row>
    <row r="242" spans="2:27" x14ac:dyDescent="0.25">
      <c r="B242" s="35"/>
      <c r="C242" s="150"/>
      <c r="D242" s="52"/>
      <c r="E242" s="52"/>
      <c r="F242" s="52"/>
      <c r="K242" s="35"/>
      <c r="L242" s="150"/>
      <c r="M242" s="52"/>
      <c r="N242" s="52"/>
      <c r="O242" s="52"/>
      <c r="T242" s="35"/>
      <c r="U242" s="150"/>
      <c r="V242" s="35"/>
      <c r="W242" s="52"/>
      <c r="X242" s="52"/>
      <c r="Y242" s="52"/>
      <c r="Z242" s="151"/>
      <c r="AA242" s="151"/>
    </row>
    <row r="243" spans="2:27" x14ac:dyDescent="0.25">
      <c r="B243" s="35"/>
      <c r="C243" s="150"/>
      <c r="D243" s="52"/>
      <c r="E243" s="52"/>
      <c r="F243" s="52"/>
      <c r="K243" s="35"/>
      <c r="L243" s="150"/>
      <c r="M243" s="52"/>
      <c r="N243" s="52"/>
      <c r="O243" s="52"/>
      <c r="T243" s="35"/>
      <c r="U243" s="150"/>
      <c r="V243" s="35"/>
      <c r="W243" s="52"/>
      <c r="X243" s="52"/>
      <c r="Y243" s="52"/>
      <c r="Z243" s="151"/>
      <c r="AA243" s="151"/>
    </row>
    <row r="244" spans="2:27" x14ac:dyDescent="0.25">
      <c r="B244" s="35"/>
      <c r="C244" s="150"/>
      <c r="D244" s="52"/>
      <c r="E244" s="52"/>
      <c r="F244" s="52"/>
      <c r="K244" s="35"/>
      <c r="L244" s="150"/>
      <c r="M244" s="52"/>
      <c r="N244" s="52"/>
      <c r="O244" s="52"/>
      <c r="T244" s="35"/>
      <c r="U244" s="150"/>
      <c r="V244" s="35"/>
      <c r="W244" s="52"/>
      <c r="X244" s="52"/>
      <c r="Y244" s="52"/>
      <c r="Z244" s="151"/>
      <c r="AA244" s="151"/>
    </row>
    <row r="245" spans="2:27" x14ac:dyDescent="0.25">
      <c r="B245" s="35"/>
      <c r="C245" s="150"/>
      <c r="D245" s="52"/>
      <c r="E245" s="52"/>
      <c r="F245" s="52"/>
      <c r="K245" s="35"/>
      <c r="L245" s="150"/>
      <c r="M245" s="52"/>
      <c r="N245" s="52"/>
      <c r="O245" s="52"/>
      <c r="T245" s="35"/>
      <c r="U245" s="150"/>
      <c r="V245" s="35"/>
      <c r="W245" s="52"/>
      <c r="X245" s="52"/>
      <c r="Y245" s="52"/>
      <c r="Z245" s="151"/>
      <c r="AA245" s="151"/>
    </row>
    <row r="246" spans="2:27" x14ac:dyDescent="0.25">
      <c r="B246" s="35"/>
      <c r="C246" s="52"/>
      <c r="D246" s="52"/>
      <c r="E246" s="52"/>
      <c r="F246" s="52"/>
      <c r="K246" s="35"/>
      <c r="L246" s="52"/>
      <c r="M246" s="52"/>
      <c r="N246" s="52"/>
      <c r="O246" s="52"/>
      <c r="T246" s="35"/>
      <c r="U246" s="52"/>
      <c r="V246" s="35"/>
      <c r="W246" s="52"/>
      <c r="X246" s="52"/>
      <c r="Y246" s="52"/>
      <c r="Z246" s="45"/>
      <c r="AA246" s="45"/>
    </row>
    <row r="247" spans="2:27" x14ac:dyDescent="0.25">
      <c r="B247" s="35"/>
      <c r="C247" s="52"/>
      <c r="D247" s="52"/>
      <c r="E247" s="52"/>
      <c r="F247" s="52"/>
      <c r="K247" s="35"/>
      <c r="L247" s="52"/>
      <c r="M247" s="52"/>
      <c r="N247" s="52"/>
      <c r="O247" s="52"/>
      <c r="T247" s="35"/>
      <c r="U247" s="52"/>
      <c r="V247" s="35"/>
      <c r="W247" s="52"/>
      <c r="X247" s="52"/>
      <c r="Y247" s="52"/>
      <c r="Z247" s="45"/>
      <c r="AA247" s="45"/>
    </row>
    <row r="248" spans="2:27" x14ac:dyDescent="0.25">
      <c r="B248" s="35"/>
      <c r="C248" s="150"/>
      <c r="D248" s="52"/>
      <c r="E248" s="52"/>
      <c r="F248" s="52"/>
      <c r="K248" s="35"/>
      <c r="L248" s="150"/>
      <c r="M248" s="52"/>
      <c r="N248" s="52"/>
      <c r="O248" s="52"/>
      <c r="T248" s="35"/>
      <c r="U248" s="150"/>
      <c r="V248" s="35"/>
      <c r="W248" s="52"/>
      <c r="X248" s="52"/>
      <c r="Y248" s="52"/>
      <c r="Z248" s="151"/>
      <c r="AA248" s="151"/>
    </row>
    <row r="249" spans="2:27" x14ac:dyDescent="0.25">
      <c r="B249" s="35"/>
      <c r="C249" s="150"/>
      <c r="D249" s="52"/>
      <c r="E249" s="52"/>
      <c r="F249" s="52"/>
      <c r="K249" s="35"/>
      <c r="L249" s="150"/>
      <c r="M249" s="52"/>
      <c r="N249" s="52"/>
      <c r="O249" s="52"/>
      <c r="T249" s="35"/>
      <c r="U249" s="150"/>
      <c r="V249" s="35"/>
      <c r="W249" s="52"/>
      <c r="X249" s="52"/>
      <c r="Y249" s="52"/>
      <c r="Z249" s="151"/>
      <c r="AA249" s="151"/>
    </row>
    <row r="250" spans="2:27" x14ac:dyDescent="0.25">
      <c r="B250" s="35"/>
      <c r="C250" s="150"/>
      <c r="D250" s="52"/>
      <c r="E250" s="52"/>
      <c r="F250" s="52"/>
      <c r="K250" s="35"/>
      <c r="L250" s="150"/>
      <c r="M250" s="52"/>
      <c r="N250" s="52"/>
      <c r="O250" s="52"/>
      <c r="T250" s="35"/>
      <c r="U250" s="150"/>
      <c r="V250" s="35"/>
      <c r="W250" s="52"/>
      <c r="X250" s="52"/>
      <c r="Y250" s="52"/>
      <c r="Z250" s="151"/>
      <c r="AA250" s="151"/>
    </row>
    <row r="251" spans="2:27" x14ac:dyDescent="0.25">
      <c r="B251" s="35"/>
      <c r="C251" s="150"/>
      <c r="D251" s="52"/>
      <c r="E251" s="52"/>
      <c r="F251" s="52"/>
      <c r="K251" s="35"/>
      <c r="L251" s="150"/>
      <c r="M251" s="52"/>
      <c r="N251" s="52"/>
      <c r="O251" s="52"/>
      <c r="T251" s="35"/>
      <c r="U251" s="150"/>
      <c r="V251" s="35"/>
      <c r="W251" s="52"/>
      <c r="X251" s="52"/>
      <c r="Y251" s="52"/>
      <c r="Z251" s="151"/>
      <c r="AA251" s="151"/>
    </row>
    <row r="252" spans="2:27" x14ac:dyDescent="0.25">
      <c r="B252" s="35"/>
      <c r="C252" s="150"/>
      <c r="D252" s="52"/>
      <c r="E252" s="52"/>
      <c r="F252" s="52"/>
      <c r="K252" s="35"/>
      <c r="L252" s="150"/>
      <c r="M252" s="52"/>
      <c r="N252" s="52"/>
      <c r="O252" s="52"/>
      <c r="T252" s="35"/>
      <c r="U252" s="150"/>
      <c r="V252" s="35"/>
      <c r="W252" s="52"/>
      <c r="X252" s="52"/>
      <c r="Y252" s="52"/>
      <c r="Z252" s="151"/>
      <c r="AA252" s="151"/>
    </row>
    <row r="253" spans="2:27" x14ac:dyDescent="0.25">
      <c r="B253" s="35"/>
      <c r="C253" s="52"/>
      <c r="D253" s="52"/>
      <c r="E253" s="52"/>
      <c r="F253" s="52"/>
      <c r="K253" s="35"/>
      <c r="L253" s="52"/>
      <c r="M253" s="52"/>
      <c r="N253" s="52"/>
      <c r="O253" s="52"/>
      <c r="T253" s="35"/>
      <c r="U253" s="52"/>
      <c r="V253" s="35"/>
      <c r="W253" s="52"/>
      <c r="X253" s="52"/>
      <c r="Y253" s="52"/>
      <c r="Z253" s="45"/>
      <c r="AA253" s="45"/>
    </row>
  </sheetData>
  <conditionalFormatting sqref="B3:B193">
    <cfRule type="colorScale" priority="6">
      <colorScale>
        <cfvo type="num" val="0"/>
        <cfvo type="num" val="100"/>
        <cfvo type="num" val="300"/>
        <color theme="0"/>
        <color rgb="FFA4CCA8"/>
        <color rgb="FFFFDB69"/>
      </colorScale>
    </cfRule>
  </conditionalFormatting>
  <conditionalFormatting sqref="T3:T193">
    <cfRule type="colorScale" priority="4">
      <colorScale>
        <cfvo type="num" val="0"/>
        <cfvo type="num" val="100"/>
        <cfvo type="num" val="300"/>
        <color theme="0"/>
        <color rgb="FFA4CCA8"/>
        <color rgb="FFFFDB69"/>
      </colorScale>
    </cfRule>
  </conditionalFormatting>
  <conditionalFormatting sqref="K3:K193">
    <cfRule type="colorScale" priority="2">
      <colorScale>
        <cfvo type="num" val="0"/>
        <cfvo type="num" val="100"/>
        <cfvo type="num" val="300"/>
        <color theme="0"/>
        <color rgb="FFA4CCA8"/>
        <color rgb="FFFFDB69"/>
      </colorScale>
    </cfRule>
  </conditionalFormatting>
  <pageMargins left="0.7" right="0.7" top="0.78740157499999996" bottom="0.78740157499999996" header="0.3" footer="0.3"/>
  <pageSetup paperSize="9" orientation="portrait" r:id="rId1"/>
  <tableParts count="3">
    <tablePart r:id="rId2"/>
    <tablePart r:id="rId3"/>
    <tablePart r:id="rId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B8C10B1A-C300-4A1B-B550-E6F614D4C701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NoIcons" iconId="0"/>
              <x14:cfIcon iconSet="NoIcons" iconId="0"/>
            </x14:iconSet>
          </x14:cfRule>
          <xm:sqref>B3:B193</xm:sqref>
        </x14:conditionalFormatting>
        <x14:conditionalFormatting xmlns:xm="http://schemas.microsoft.com/office/excel/2006/main">
          <x14:cfRule type="iconSet" priority="3" id="{31B5C6F3-DA3B-469D-B412-3FF62FA72BDB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NoIcons" iconId="0"/>
              <x14:cfIcon iconSet="NoIcons" iconId="0"/>
            </x14:iconSet>
          </x14:cfRule>
          <xm:sqref>T3:T193</xm:sqref>
        </x14:conditionalFormatting>
        <x14:conditionalFormatting xmlns:xm="http://schemas.microsoft.com/office/excel/2006/main">
          <x14:cfRule type="iconSet" priority="1" id="{7877407D-C6D3-479C-9A40-D8280F940D33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NoIcons" iconId="0"/>
              <x14:cfIcon iconSet="NoIcons" iconId="0"/>
            </x14:iconSet>
          </x14:cfRule>
          <xm:sqref>K3:K193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308"/>
  <sheetViews>
    <sheetView topLeftCell="A186" zoomScale="85" zoomScaleNormal="85" workbookViewId="0">
      <selection activeCell="AC210" sqref="AC210"/>
    </sheetView>
  </sheetViews>
  <sheetFormatPr baseColWidth="10" defaultRowHeight="15" outlineLevelCol="2" x14ac:dyDescent="0.25"/>
  <cols>
    <col min="1" max="1" width="5.7109375" style="55" customWidth="1"/>
    <col min="3" max="5" width="11.42578125" hidden="1" customWidth="1" outlineLevel="1"/>
    <col min="6" max="6" width="11.42578125" style="48" hidden="1" customWidth="1" outlineLevel="1"/>
    <col min="7" max="7" width="11.42578125" collapsed="1"/>
    <col min="9" max="9" width="25.7109375" customWidth="1"/>
    <col min="10" max="10" width="5.7109375" style="55" customWidth="1"/>
    <col min="11" max="11" width="0" hidden="1" customWidth="1" outlineLevel="1"/>
    <col min="12" max="12" width="11.42578125" hidden="1" customWidth="1" outlineLevel="2"/>
    <col min="13" max="13" width="11.42578125" style="30" hidden="1" customWidth="1" outlineLevel="2"/>
    <col min="14" max="15" width="11.42578125" hidden="1" customWidth="1" outlineLevel="2"/>
    <col min="16" max="16" width="11.42578125" style="48" hidden="1" customWidth="1" outlineLevel="2"/>
    <col min="17" max="17" width="0" hidden="1" customWidth="1" outlineLevel="1" collapsed="1"/>
    <col min="18" max="18" width="0" hidden="1" customWidth="1" outlineLevel="1"/>
    <col min="19" max="19" width="25.7109375" hidden="1" customWidth="1" outlineLevel="1"/>
    <col min="20" max="20" width="5.7109375" style="55" customWidth="1" collapsed="1"/>
    <col min="22" max="22" width="11.42578125" hidden="1" customWidth="1" outlineLevel="1"/>
    <col min="23" max="23" width="11.42578125" style="30" hidden="1" customWidth="1" outlineLevel="1"/>
    <col min="24" max="25" width="11.42578125" hidden="1" customWidth="1" outlineLevel="1"/>
    <col min="26" max="26" width="11.42578125" style="48" hidden="1" customWidth="1" outlineLevel="1"/>
    <col min="27" max="27" width="11.42578125" collapsed="1"/>
    <col min="29" max="29" width="25.7109375" customWidth="1"/>
    <col min="30" max="30" width="5.7109375" style="55" customWidth="1"/>
    <col min="31" max="31" width="0" hidden="1" customWidth="1" outlineLevel="1"/>
    <col min="32" max="32" width="11.42578125" hidden="1" customWidth="1" outlineLevel="2"/>
    <col min="33" max="33" width="11.42578125" style="30" hidden="1" customWidth="1" outlineLevel="2"/>
    <col min="34" max="35" width="11.42578125" hidden="1" customWidth="1" outlineLevel="2"/>
    <col min="36" max="36" width="11.42578125" style="48" hidden="1" customWidth="1" outlineLevel="2"/>
    <col min="37" max="37" width="0" hidden="1" customWidth="1" outlineLevel="1" collapsed="1"/>
    <col min="38" max="38" width="0" hidden="1" customWidth="1" outlineLevel="1"/>
    <col min="39" max="39" width="25.7109375" hidden="1" customWidth="1" outlineLevel="1"/>
    <col min="40" max="40" width="11.42578125" collapsed="1"/>
  </cols>
  <sheetData>
    <row r="1" spans="1:39" x14ac:dyDescent="0.25">
      <c r="A1" s="55">
        <v>238.6</v>
      </c>
      <c r="B1" t="s">
        <v>160</v>
      </c>
    </row>
    <row r="2" spans="1:39" x14ac:dyDescent="0.25">
      <c r="A2" s="55" t="s">
        <v>78</v>
      </c>
      <c r="B2" s="65"/>
      <c r="C2" s="65"/>
      <c r="D2" s="65"/>
      <c r="E2" s="65"/>
      <c r="F2" s="149"/>
      <c r="G2" s="65"/>
      <c r="H2" s="65"/>
      <c r="I2" s="65"/>
      <c r="J2" s="55" t="s">
        <v>59</v>
      </c>
      <c r="K2" s="65"/>
      <c r="L2" s="65"/>
      <c r="M2" s="148"/>
      <c r="N2" s="65"/>
      <c r="O2" s="65"/>
      <c r="P2" s="149"/>
      <c r="Q2" s="65"/>
      <c r="R2" s="65"/>
      <c r="S2" s="65"/>
      <c r="T2" s="55" t="s">
        <v>60</v>
      </c>
      <c r="U2" s="65"/>
      <c r="V2" s="65"/>
      <c r="W2" s="148"/>
      <c r="X2" s="65"/>
      <c r="Y2" s="65"/>
      <c r="Z2" s="149"/>
      <c r="AA2" s="65"/>
      <c r="AB2" s="65"/>
      <c r="AC2" s="65"/>
      <c r="AD2" s="55" t="s">
        <v>204</v>
      </c>
      <c r="AE2" s="65"/>
      <c r="AF2" s="65"/>
      <c r="AG2" s="148"/>
      <c r="AH2" s="65"/>
      <c r="AI2" s="65"/>
      <c r="AJ2" s="149"/>
      <c r="AK2" s="65"/>
      <c r="AL2" s="65"/>
      <c r="AM2" s="65"/>
    </row>
    <row r="3" spans="1:39" x14ac:dyDescent="0.25">
      <c r="B3" s="33" t="s">
        <v>161</v>
      </c>
      <c r="C3" s="51" t="s">
        <v>23</v>
      </c>
      <c r="D3" s="51" t="s">
        <v>24</v>
      </c>
      <c r="E3" s="51" t="s">
        <v>36</v>
      </c>
      <c r="F3" s="51" t="s">
        <v>38</v>
      </c>
      <c r="G3" s="42" t="s">
        <v>40</v>
      </c>
      <c r="H3" s="33" t="s">
        <v>39</v>
      </c>
      <c r="I3" s="32" t="s">
        <v>37</v>
      </c>
      <c r="K3" s="33" t="s">
        <v>162</v>
      </c>
      <c r="L3" s="51" t="s">
        <v>23</v>
      </c>
      <c r="M3" s="33" t="s">
        <v>155</v>
      </c>
      <c r="N3" s="51" t="s">
        <v>24</v>
      </c>
      <c r="O3" s="51" t="s">
        <v>36</v>
      </c>
      <c r="P3" s="51" t="s">
        <v>38</v>
      </c>
      <c r="Q3" s="42" t="s">
        <v>40</v>
      </c>
      <c r="R3" s="33" t="s">
        <v>39</v>
      </c>
      <c r="S3" s="32" t="s">
        <v>37</v>
      </c>
      <c r="U3" s="33" t="s">
        <v>162</v>
      </c>
      <c r="V3" s="51" t="s">
        <v>23</v>
      </c>
      <c r="W3" s="33" t="s">
        <v>155</v>
      </c>
      <c r="X3" s="51" t="s">
        <v>24</v>
      </c>
      <c r="Y3" s="51" t="s">
        <v>36</v>
      </c>
      <c r="Z3" s="51" t="s">
        <v>38</v>
      </c>
      <c r="AA3" s="42" t="s">
        <v>40</v>
      </c>
      <c r="AB3" s="33" t="s">
        <v>39</v>
      </c>
      <c r="AC3" s="32" t="s">
        <v>37</v>
      </c>
      <c r="AE3" s="33" t="s">
        <v>162</v>
      </c>
      <c r="AF3" s="51" t="s">
        <v>23</v>
      </c>
      <c r="AG3" s="33" t="s">
        <v>155</v>
      </c>
      <c r="AH3" s="51" t="s">
        <v>24</v>
      </c>
      <c r="AI3" s="51" t="s">
        <v>36</v>
      </c>
      <c r="AJ3" s="51" t="s">
        <v>38</v>
      </c>
      <c r="AK3" s="42" t="s">
        <v>40</v>
      </c>
      <c r="AL3" s="33" t="s">
        <v>39</v>
      </c>
      <c r="AM3" s="32" t="s">
        <v>37</v>
      </c>
    </row>
    <row r="4" spans="1:39" x14ac:dyDescent="0.25">
      <c r="A4" s="55">
        <v>1</v>
      </c>
      <c r="B4" s="35">
        <f>C4+F4+2/2+Tabelle21261921[[#This Row],[poweradd]]</f>
        <v>30</v>
      </c>
      <c r="C4" s="52">
        <v>100</v>
      </c>
      <c r="D4" s="52">
        <v>400</v>
      </c>
      <c r="E4" s="52">
        <f>D4-F4</f>
        <v>396</v>
      </c>
      <c r="F4" s="52">
        <f>IF(D4/100&gt;10,10,ROUNDDOWN(D4/100,6))</f>
        <v>4</v>
      </c>
      <c r="G4" s="43">
        <v>-75</v>
      </c>
      <c r="H4" s="43"/>
      <c r="I4" s="38" t="s">
        <v>245</v>
      </c>
      <c r="K4" s="35">
        <f>L4+P4+Tabelle2126820[[#This Row],[w]]/2+Tabelle2126820[[#This Row],[poweradd]]</f>
        <v>45</v>
      </c>
      <c r="L4" s="52">
        <v>100</v>
      </c>
      <c r="M4" s="35">
        <v>2</v>
      </c>
      <c r="N4" s="52">
        <v>400</v>
      </c>
      <c r="O4" s="52">
        <f>N4-P4</f>
        <v>396</v>
      </c>
      <c r="P4" s="52">
        <f>IF(N4/100&gt;10,10,ROUNDDOWN(N4/100,6))</f>
        <v>4</v>
      </c>
      <c r="Q4" s="43">
        <v>-60</v>
      </c>
      <c r="R4" s="43"/>
      <c r="S4" s="43" t="s">
        <v>164</v>
      </c>
      <c r="U4" s="35">
        <f>V4+Z4+Tabelle212682022[[#This Row],[w]]/2+Tabelle212682022[[#This Row],[poweradd]]</f>
        <v>45</v>
      </c>
      <c r="V4" s="52">
        <v>100</v>
      </c>
      <c r="W4" s="35">
        <v>2</v>
      </c>
      <c r="X4" s="52">
        <v>400</v>
      </c>
      <c r="Y4" s="52">
        <f>X4-Z4</f>
        <v>396</v>
      </c>
      <c r="Z4" s="52">
        <f>IF(X4/100&gt;10,10,ROUNDDOWN(X4/100,6))</f>
        <v>4</v>
      </c>
      <c r="AA4" s="43">
        <v>-60</v>
      </c>
      <c r="AB4" s="43"/>
      <c r="AC4" s="43" t="s">
        <v>164</v>
      </c>
      <c r="AE4" s="35">
        <f>AF4+AJ4+Tabelle21268202223[[#This Row],[w]]/2+Tabelle21268202223[[#This Row],[poweradd]]</f>
        <v>45</v>
      </c>
      <c r="AF4" s="52">
        <v>100</v>
      </c>
      <c r="AG4" s="35">
        <v>2</v>
      </c>
      <c r="AH4" s="52">
        <v>400</v>
      </c>
      <c r="AI4" s="52">
        <f>AH4-AJ4</f>
        <v>396</v>
      </c>
      <c r="AJ4" s="52">
        <f>IF(AH4/100&gt;10,10,ROUNDDOWN(AH4/100,6))</f>
        <v>4</v>
      </c>
      <c r="AK4" s="43">
        <v>-60</v>
      </c>
      <c r="AL4" s="43"/>
      <c r="AM4" s="43" t="s">
        <v>164</v>
      </c>
    </row>
    <row r="5" spans="1:39" x14ac:dyDescent="0.25">
      <c r="A5" s="55">
        <v>2</v>
      </c>
      <c r="B5" s="35">
        <f>C5+F5+2/2+Tabelle21261921[[#This Row],[poweradd]]</f>
        <v>34.96</v>
      </c>
      <c r="C5" s="52">
        <f>B4</f>
        <v>30</v>
      </c>
      <c r="D5" s="52">
        <f t="shared" ref="D5:D36" si="0">E4+H4</f>
        <v>396</v>
      </c>
      <c r="E5" s="52">
        <f t="shared" ref="E5:E6" si="1">D5-F5</f>
        <v>392.04</v>
      </c>
      <c r="F5" s="52">
        <f t="shared" ref="F5:F68" si="2">IF(D5/100&gt;10,10,ROUNDDOWN(D5/100,6))</f>
        <v>3.96</v>
      </c>
      <c r="G5" s="43"/>
      <c r="H5" s="43"/>
      <c r="I5" s="38"/>
      <c r="K5" s="35">
        <f>L5+P5+Tabelle2126820[[#This Row],[w]]/2+Tabelle2126820[[#This Row],[poweradd]]</f>
        <v>49.96</v>
      </c>
      <c r="L5" s="52">
        <f>K4</f>
        <v>45</v>
      </c>
      <c r="M5" s="35">
        <f t="shared" ref="M5:M70" si="3">M4</f>
        <v>2</v>
      </c>
      <c r="N5" s="52">
        <f>IF(O4+R4&lt;0,0,O4+R4)</f>
        <v>396</v>
      </c>
      <c r="O5" s="52">
        <f>N5-P5</f>
        <v>392.04</v>
      </c>
      <c r="P5" s="52">
        <f t="shared" ref="P5:P68" si="4">IF(N5/100&gt;10,10,ROUNDDOWN(N5/100,6))</f>
        <v>3.96</v>
      </c>
      <c r="Q5" s="43"/>
      <c r="R5" s="43"/>
      <c r="S5" s="43"/>
      <c r="U5" s="35">
        <f>V5+Z5+Tabelle212682022[[#This Row],[w]]/2+Tabelle212682022[[#This Row],[poweradd]]</f>
        <v>49.96</v>
      </c>
      <c r="V5" s="52">
        <f>U4</f>
        <v>45</v>
      </c>
      <c r="W5" s="35">
        <f t="shared" ref="W5:W70" si="5">W4</f>
        <v>2</v>
      </c>
      <c r="X5" s="52">
        <f>IF(Y4+AB4&lt;0,0,Y4+AB4)</f>
        <v>396</v>
      </c>
      <c r="Y5" s="52">
        <f t="shared" ref="Y5:Y6" si="6">X5-Z5</f>
        <v>392.04</v>
      </c>
      <c r="Z5" s="52">
        <f t="shared" ref="Z5:Z68" si="7">IF(X5/100&gt;10,10,ROUNDDOWN(X5/100,6))</f>
        <v>3.96</v>
      </c>
      <c r="AA5" s="43"/>
      <c r="AB5" s="43"/>
      <c r="AC5" s="43"/>
      <c r="AE5" s="35">
        <f>AF5+AJ5+Tabelle21268202223[[#This Row],[w]]/2+Tabelle21268202223[[#This Row],[poweradd]]</f>
        <v>49.96</v>
      </c>
      <c r="AF5" s="52">
        <f>AE4</f>
        <v>45</v>
      </c>
      <c r="AG5" s="35">
        <f t="shared" ref="AG5:AG70" si="8">AG4</f>
        <v>2</v>
      </c>
      <c r="AH5" s="52">
        <f>IF(AI4+AL4&lt;0,0,AI4+AL4)</f>
        <v>396</v>
      </c>
      <c r="AI5" s="52">
        <f t="shared" ref="AI5:AI6" si="9">AH5-AJ5</f>
        <v>392.04</v>
      </c>
      <c r="AJ5" s="52">
        <f t="shared" ref="AJ5:AJ68" si="10">IF(AH5/100&gt;10,10,ROUNDDOWN(AH5/100,6))</f>
        <v>3.96</v>
      </c>
      <c r="AK5" s="43"/>
      <c r="AL5" s="43"/>
      <c r="AM5" s="43"/>
    </row>
    <row r="6" spans="1:39" x14ac:dyDescent="0.25">
      <c r="A6" s="55">
        <v>3</v>
      </c>
      <c r="B6" s="35">
        <f>C6+F6+2/2+Tabelle21261921[[#This Row],[poweradd]]</f>
        <v>39.880400000000002</v>
      </c>
      <c r="C6" s="52">
        <f>B5</f>
        <v>34.96</v>
      </c>
      <c r="D6" s="52">
        <f t="shared" si="0"/>
        <v>392.04</v>
      </c>
      <c r="E6" s="52">
        <f t="shared" si="1"/>
        <v>388.11960000000005</v>
      </c>
      <c r="F6" s="52">
        <f t="shared" si="2"/>
        <v>3.9203999999999999</v>
      </c>
      <c r="G6" s="43"/>
      <c r="H6" s="43"/>
      <c r="I6" s="34"/>
      <c r="K6" s="35">
        <f>L6+P6+Tabelle2126820[[#This Row],[w]]/2+Tabelle2126820[[#This Row],[poweradd]]</f>
        <v>4.8804000000000016</v>
      </c>
      <c r="L6" s="52">
        <f>K5</f>
        <v>49.96</v>
      </c>
      <c r="M6" s="35">
        <f t="shared" si="3"/>
        <v>2</v>
      </c>
      <c r="N6" s="52">
        <f t="shared" ref="N6:N69" si="11">IF(O5+R5&lt;0,0,O5+R5)</f>
        <v>392.04</v>
      </c>
      <c r="O6" s="52">
        <f t="shared" ref="O6" si="12">N6-P6</f>
        <v>388.11960000000005</v>
      </c>
      <c r="P6" s="52">
        <f t="shared" si="4"/>
        <v>3.9203999999999999</v>
      </c>
      <c r="Q6" s="43">
        <v>-50</v>
      </c>
      <c r="R6" s="43"/>
      <c r="S6" s="43" t="s">
        <v>174</v>
      </c>
      <c r="U6" s="35">
        <f>V6+Z6+Tabelle212682022[[#This Row],[w]]/2+Tabelle212682022[[#This Row],[poweradd]]</f>
        <v>4.8804000000000016</v>
      </c>
      <c r="V6" s="52">
        <f>U5</f>
        <v>49.96</v>
      </c>
      <c r="W6" s="35">
        <f t="shared" si="5"/>
        <v>2</v>
      </c>
      <c r="X6" s="52">
        <f t="shared" ref="X6:X69" si="13">IF(Y5+AB5&lt;0,0,Y5+AB5)</f>
        <v>392.04</v>
      </c>
      <c r="Y6" s="52">
        <f t="shared" si="6"/>
        <v>388.11960000000005</v>
      </c>
      <c r="Z6" s="52">
        <f t="shared" si="7"/>
        <v>3.9203999999999999</v>
      </c>
      <c r="AA6" s="43">
        <v>-50</v>
      </c>
      <c r="AB6" s="43"/>
      <c r="AC6" s="43" t="s">
        <v>241</v>
      </c>
      <c r="AE6" s="35">
        <f>AF6+AJ6+Tabelle21268202223[[#This Row],[w]]/2+Tabelle21268202223[[#This Row],[poweradd]]</f>
        <v>54.880400000000002</v>
      </c>
      <c r="AF6" s="52">
        <f>AE5</f>
        <v>49.96</v>
      </c>
      <c r="AG6" s="35">
        <f t="shared" si="8"/>
        <v>2</v>
      </c>
      <c r="AH6" s="52">
        <f t="shared" ref="AH6:AH69" si="14">IF(AI5+AL5&lt;0,0,AI5+AL5)</f>
        <v>392.04</v>
      </c>
      <c r="AI6" s="52">
        <f t="shared" si="9"/>
        <v>388.11960000000005</v>
      </c>
      <c r="AJ6" s="52">
        <f t="shared" si="10"/>
        <v>3.9203999999999999</v>
      </c>
      <c r="AK6" s="43"/>
      <c r="AL6" s="43"/>
      <c r="AM6" s="43"/>
    </row>
    <row r="7" spans="1:39" x14ac:dyDescent="0.25">
      <c r="A7" s="55">
        <v>4</v>
      </c>
      <c r="B7" s="35">
        <f>C7+F7+2/2+Tabelle21261921[[#This Row],[poweradd]]</f>
        <v>44.761596000000004</v>
      </c>
      <c r="C7" s="52">
        <f t="shared" ref="C7:C70" si="15">B6</f>
        <v>39.880400000000002</v>
      </c>
      <c r="D7" s="52">
        <f t="shared" si="0"/>
        <v>388.11960000000005</v>
      </c>
      <c r="E7" s="52">
        <f>D7-F7</f>
        <v>384.23840400000006</v>
      </c>
      <c r="F7" s="52">
        <f t="shared" si="2"/>
        <v>3.8811960000000001</v>
      </c>
      <c r="G7" s="44"/>
      <c r="H7" s="44"/>
      <c r="I7" s="36"/>
      <c r="K7" s="35">
        <f>L7+P7+Tabelle2126820[[#This Row],[w]]/2+Tabelle2126820[[#This Row],[poweradd]]</f>
        <v>9.7615960000000008</v>
      </c>
      <c r="L7" s="52">
        <f t="shared" ref="L7:L70" si="16">K6</f>
        <v>4.8804000000000016</v>
      </c>
      <c r="M7" s="35">
        <f t="shared" si="3"/>
        <v>2</v>
      </c>
      <c r="N7" s="52">
        <f t="shared" si="11"/>
        <v>388.11960000000005</v>
      </c>
      <c r="O7" s="52">
        <f>N7-P7</f>
        <v>384.23840400000006</v>
      </c>
      <c r="P7" s="52">
        <f t="shared" si="4"/>
        <v>3.8811960000000001</v>
      </c>
      <c r="Q7" s="43"/>
      <c r="R7" s="43"/>
      <c r="S7" s="43"/>
      <c r="U7" s="35">
        <f>V7+Z7+Tabelle212682022[[#This Row],[w]]/2+Tabelle212682022[[#This Row],[poweradd]]</f>
        <v>9.7615960000000008</v>
      </c>
      <c r="V7" s="52">
        <f t="shared" ref="V7:V70" si="17">U6</f>
        <v>4.8804000000000016</v>
      </c>
      <c r="W7" s="35">
        <f t="shared" si="5"/>
        <v>2</v>
      </c>
      <c r="X7" s="52">
        <f t="shared" si="13"/>
        <v>388.11960000000005</v>
      </c>
      <c r="Y7" s="52">
        <f>X7-Z7</f>
        <v>384.23840400000006</v>
      </c>
      <c r="Z7" s="52">
        <f t="shared" si="7"/>
        <v>3.8811960000000001</v>
      </c>
      <c r="AA7" s="43"/>
      <c r="AB7" s="43"/>
      <c r="AC7" s="43"/>
      <c r="AE7" s="35">
        <f>AF7+AJ7+Tabelle21268202223[[#This Row],[w]]/2+Tabelle21268202223[[#This Row],[poweradd]]</f>
        <v>59.761596000000004</v>
      </c>
      <c r="AF7" s="52">
        <f t="shared" ref="AF7:AF70" si="18">AE6</f>
        <v>54.880400000000002</v>
      </c>
      <c r="AG7" s="35">
        <f t="shared" si="8"/>
        <v>2</v>
      </c>
      <c r="AH7" s="52">
        <f t="shared" si="14"/>
        <v>388.11960000000005</v>
      </c>
      <c r="AI7" s="52">
        <f>AH7-AJ7</f>
        <v>384.23840400000006</v>
      </c>
      <c r="AJ7" s="52">
        <f t="shared" si="10"/>
        <v>3.8811960000000001</v>
      </c>
      <c r="AK7" s="43"/>
      <c r="AL7" s="43"/>
      <c r="AM7" s="43"/>
    </row>
    <row r="8" spans="1:39" x14ac:dyDescent="0.25">
      <c r="A8" s="55">
        <v>5</v>
      </c>
      <c r="B8" s="37">
        <f>C8+F8+2/2+Tabelle21261921[[#This Row],[poweradd]]</f>
        <v>49.603980000000007</v>
      </c>
      <c r="C8" s="52">
        <f t="shared" si="15"/>
        <v>44.761596000000004</v>
      </c>
      <c r="D8" s="52">
        <f t="shared" si="0"/>
        <v>384.23840400000006</v>
      </c>
      <c r="E8" s="52">
        <f t="shared" ref="E8:E71" si="19">D8-F8</f>
        <v>380.39602000000008</v>
      </c>
      <c r="F8" s="52">
        <f t="shared" si="2"/>
        <v>3.842384</v>
      </c>
      <c r="G8" s="43"/>
      <c r="H8" s="43"/>
      <c r="I8" s="38"/>
      <c r="K8" s="37">
        <f>L8+P8+Tabelle2126820[[#This Row],[w]]/2+Tabelle2126820[[#This Row],[poweradd]]</f>
        <v>14.60398</v>
      </c>
      <c r="L8" s="52">
        <f t="shared" si="16"/>
        <v>9.7615960000000008</v>
      </c>
      <c r="M8" s="35">
        <f t="shared" si="3"/>
        <v>2</v>
      </c>
      <c r="N8" s="52">
        <f t="shared" si="11"/>
        <v>384.23840400000006</v>
      </c>
      <c r="O8" s="52">
        <f t="shared" ref="O8:O71" si="20">N8-P8</f>
        <v>380.39602000000008</v>
      </c>
      <c r="P8" s="52">
        <f t="shared" si="4"/>
        <v>3.842384</v>
      </c>
      <c r="Q8" s="43"/>
      <c r="R8" s="43"/>
      <c r="S8" s="43"/>
      <c r="U8" s="37">
        <f>V8+Z8+Tabelle212682022[[#This Row],[w]]/2+Tabelle212682022[[#This Row],[poweradd]]</f>
        <v>14.60398</v>
      </c>
      <c r="V8" s="52">
        <f t="shared" si="17"/>
        <v>9.7615960000000008</v>
      </c>
      <c r="W8" s="35">
        <f t="shared" si="5"/>
        <v>2</v>
      </c>
      <c r="X8" s="52">
        <f t="shared" si="13"/>
        <v>384.23840400000006</v>
      </c>
      <c r="Y8" s="52">
        <f t="shared" ref="Y8:Y71" si="21">X8-Z8</f>
        <v>380.39602000000008</v>
      </c>
      <c r="Z8" s="52">
        <f t="shared" si="7"/>
        <v>3.842384</v>
      </c>
      <c r="AA8" s="43"/>
      <c r="AB8" s="43"/>
      <c r="AC8" s="43"/>
      <c r="AE8" s="37">
        <f>AF8+AJ8+Tabelle21268202223[[#This Row],[w]]/2+Tabelle21268202223[[#This Row],[poweradd]]</f>
        <v>64.603980000000007</v>
      </c>
      <c r="AF8" s="52">
        <f t="shared" si="18"/>
        <v>59.761596000000004</v>
      </c>
      <c r="AG8" s="35">
        <f t="shared" si="8"/>
        <v>2</v>
      </c>
      <c r="AH8" s="52">
        <f t="shared" si="14"/>
        <v>384.23840400000006</v>
      </c>
      <c r="AI8" s="52">
        <f t="shared" ref="AI8:AI71" si="22">AH8-AJ8</f>
        <v>380.39602000000008</v>
      </c>
      <c r="AJ8" s="52">
        <f t="shared" si="10"/>
        <v>3.842384</v>
      </c>
      <c r="AK8" s="43"/>
      <c r="AL8" s="43"/>
      <c r="AM8" s="43"/>
    </row>
    <row r="9" spans="1:39" x14ac:dyDescent="0.25">
      <c r="A9" s="55">
        <v>6</v>
      </c>
      <c r="B9" s="35">
        <f>C9+F9+2/2+Tabelle21261921[[#This Row],[poweradd]]</f>
        <v>4.4079400000000106</v>
      </c>
      <c r="C9" s="52">
        <f t="shared" si="15"/>
        <v>49.603980000000007</v>
      </c>
      <c r="D9" s="52">
        <f t="shared" si="0"/>
        <v>380.39602000000008</v>
      </c>
      <c r="E9" s="52">
        <f t="shared" si="19"/>
        <v>376.59206000000006</v>
      </c>
      <c r="F9" s="52">
        <f t="shared" si="2"/>
        <v>3.80396</v>
      </c>
      <c r="G9" s="43">
        <v>-50</v>
      </c>
      <c r="H9" s="43"/>
      <c r="I9" s="38" t="s">
        <v>173</v>
      </c>
      <c r="K9" s="35">
        <f>L9+P9+Tabelle2126820[[#This Row],[w]]/2+Tabelle2126820[[#This Row],[poweradd]]</f>
        <v>19.40794</v>
      </c>
      <c r="L9" s="52">
        <f t="shared" si="16"/>
        <v>14.60398</v>
      </c>
      <c r="M9" s="35">
        <f t="shared" si="3"/>
        <v>2</v>
      </c>
      <c r="N9" s="52">
        <f t="shared" si="11"/>
        <v>380.39602000000008</v>
      </c>
      <c r="O9" s="52">
        <f t="shared" si="20"/>
        <v>376.59206000000006</v>
      </c>
      <c r="P9" s="52">
        <f t="shared" si="4"/>
        <v>3.80396</v>
      </c>
      <c r="Q9" s="43"/>
      <c r="R9" s="43"/>
      <c r="S9" s="43"/>
      <c r="U9" s="35">
        <f>V9+Z9+Tabelle212682022[[#This Row],[w]]/2+Tabelle212682022[[#This Row],[poweradd]]</f>
        <v>19.40794</v>
      </c>
      <c r="V9" s="52">
        <f t="shared" si="17"/>
        <v>14.60398</v>
      </c>
      <c r="W9" s="35">
        <f t="shared" si="5"/>
        <v>2</v>
      </c>
      <c r="X9" s="52">
        <f t="shared" si="13"/>
        <v>380.39602000000008</v>
      </c>
      <c r="Y9" s="52">
        <f t="shared" si="21"/>
        <v>376.59206000000006</v>
      </c>
      <c r="Z9" s="52">
        <f t="shared" si="7"/>
        <v>3.80396</v>
      </c>
      <c r="AA9" s="43"/>
      <c r="AB9" s="43"/>
      <c r="AC9" s="43"/>
      <c r="AE9" s="35">
        <f>AF9+AJ9+Tabelle21268202223[[#This Row],[w]]/2+Tabelle21268202223[[#This Row],[poweradd]]</f>
        <v>69.407940000000011</v>
      </c>
      <c r="AF9" s="52">
        <f t="shared" si="18"/>
        <v>64.603980000000007</v>
      </c>
      <c r="AG9" s="35">
        <f t="shared" si="8"/>
        <v>2</v>
      </c>
      <c r="AH9" s="52">
        <f t="shared" si="14"/>
        <v>380.39602000000008</v>
      </c>
      <c r="AI9" s="52">
        <f t="shared" si="22"/>
        <v>376.59206000000006</v>
      </c>
      <c r="AJ9" s="52">
        <f t="shared" si="10"/>
        <v>3.80396</v>
      </c>
      <c r="AK9" s="43"/>
      <c r="AL9" s="43"/>
      <c r="AM9" s="43"/>
    </row>
    <row r="10" spans="1:39" x14ac:dyDescent="0.25">
      <c r="A10" s="55">
        <v>7</v>
      </c>
      <c r="B10" s="35">
        <f>C10+F10+2/2+Tabelle21261921[[#This Row],[poweradd]]</f>
        <v>9.1738600000000101</v>
      </c>
      <c r="C10" s="52">
        <f t="shared" si="15"/>
        <v>4.4079400000000106</v>
      </c>
      <c r="D10" s="52">
        <f t="shared" si="0"/>
        <v>376.59206000000006</v>
      </c>
      <c r="E10" s="52">
        <f t="shared" si="19"/>
        <v>372.82614000000007</v>
      </c>
      <c r="F10" s="52">
        <f t="shared" si="2"/>
        <v>3.7659199999999999</v>
      </c>
      <c r="G10" s="43"/>
      <c r="H10" s="43"/>
      <c r="I10" s="38"/>
      <c r="K10" s="35">
        <f>L10+P10+Tabelle2126820[[#This Row],[w]]/2+Tabelle2126820[[#This Row],[poweradd]]</f>
        <v>24.173860000000001</v>
      </c>
      <c r="L10" s="52">
        <f t="shared" si="16"/>
        <v>19.40794</v>
      </c>
      <c r="M10" s="35">
        <f t="shared" si="3"/>
        <v>2</v>
      </c>
      <c r="N10" s="52">
        <f t="shared" si="11"/>
        <v>376.59206000000006</v>
      </c>
      <c r="O10" s="52">
        <f t="shared" si="20"/>
        <v>372.82614000000007</v>
      </c>
      <c r="P10" s="52">
        <f t="shared" si="4"/>
        <v>3.7659199999999999</v>
      </c>
      <c r="Q10" s="43"/>
      <c r="R10" s="43"/>
      <c r="S10" s="43"/>
      <c r="U10" s="35">
        <f>V10+Z10+Tabelle212682022[[#This Row],[w]]/2+Tabelle212682022[[#This Row],[poweradd]]</f>
        <v>24.173860000000001</v>
      </c>
      <c r="V10" s="52">
        <f t="shared" si="17"/>
        <v>19.40794</v>
      </c>
      <c r="W10" s="35">
        <f t="shared" si="5"/>
        <v>2</v>
      </c>
      <c r="X10" s="52">
        <f t="shared" si="13"/>
        <v>376.59206000000006</v>
      </c>
      <c r="Y10" s="52">
        <f t="shared" si="21"/>
        <v>372.82614000000007</v>
      </c>
      <c r="Z10" s="52">
        <f t="shared" si="7"/>
        <v>3.7659199999999999</v>
      </c>
      <c r="AA10" s="43"/>
      <c r="AB10" s="43"/>
      <c r="AC10" s="43"/>
      <c r="AE10" s="35">
        <f>AF10+AJ10+Tabelle21268202223[[#This Row],[w]]/2+Tabelle21268202223[[#This Row],[poweradd]]</f>
        <v>74.173860000000005</v>
      </c>
      <c r="AF10" s="52">
        <f t="shared" si="18"/>
        <v>69.407940000000011</v>
      </c>
      <c r="AG10" s="35">
        <f t="shared" si="8"/>
        <v>2</v>
      </c>
      <c r="AH10" s="52">
        <f t="shared" si="14"/>
        <v>376.59206000000006</v>
      </c>
      <c r="AI10" s="52">
        <f t="shared" si="22"/>
        <v>372.82614000000007</v>
      </c>
      <c r="AJ10" s="52">
        <f t="shared" si="10"/>
        <v>3.7659199999999999</v>
      </c>
      <c r="AK10" s="43"/>
      <c r="AL10" s="43"/>
      <c r="AM10" s="43"/>
    </row>
    <row r="11" spans="1:39" x14ac:dyDescent="0.25">
      <c r="A11" s="55">
        <v>8</v>
      </c>
      <c r="B11" s="35">
        <f>C11+F11+2/2+Tabelle21261921[[#This Row],[poweradd]]</f>
        <v>13.90212100000001</v>
      </c>
      <c r="C11" s="52">
        <f t="shared" si="15"/>
        <v>9.1738600000000101</v>
      </c>
      <c r="D11" s="52">
        <f t="shared" si="0"/>
        <v>372.82614000000007</v>
      </c>
      <c r="E11" s="52">
        <f t="shared" si="19"/>
        <v>369.09787900000009</v>
      </c>
      <c r="F11" s="52">
        <f t="shared" si="2"/>
        <v>3.7282609999999998</v>
      </c>
      <c r="G11" s="43"/>
      <c r="H11" s="43"/>
      <c r="I11" s="38"/>
      <c r="K11" s="35">
        <f>L11+P11+Tabelle2126820[[#This Row],[w]]/2+Tabelle2126820[[#This Row],[poweradd]]</f>
        <v>28.902121000000001</v>
      </c>
      <c r="L11" s="52">
        <f t="shared" si="16"/>
        <v>24.173860000000001</v>
      </c>
      <c r="M11" s="35">
        <f t="shared" si="3"/>
        <v>2</v>
      </c>
      <c r="N11" s="52">
        <f t="shared" si="11"/>
        <v>372.82614000000007</v>
      </c>
      <c r="O11" s="52">
        <f t="shared" si="20"/>
        <v>369.09787900000009</v>
      </c>
      <c r="P11" s="52">
        <f t="shared" si="4"/>
        <v>3.7282609999999998</v>
      </c>
      <c r="Q11" s="43"/>
      <c r="R11" s="43"/>
      <c r="S11" s="43"/>
      <c r="U11" s="35">
        <f>V11+Z11+Tabelle212682022[[#This Row],[w]]/2+Tabelle212682022[[#This Row],[poweradd]]</f>
        <v>28.902121000000001</v>
      </c>
      <c r="V11" s="52">
        <f t="shared" si="17"/>
        <v>24.173860000000001</v>
      </c>
      <c r="W11" s="35">
        <f t="shared" si="5"/>
        <v>2</v>
      </c>
      <c r="X11" s="52">
        <f t="shared" si="13"/>
        <v>372.82614000000007</v>
      </c>
      <c r="Y11" s="52">
        <f t="shared" si="21"/>
        <v>369.09787900000009</v>
      </c>
      <c r="Z11" s="52">
        <f t="shared" si="7"/>
        <v>3.7282609999999998</v>
      </c>
      <c r="AA11" s="43"/>
      <c r="AB11" s="43"/>
      <c r="AC11" s="43"/>
      <c r="AE11" s="35">
        <f>AF11+AJ11+Tabelle21268202223[[#This Row],[w]]/2+Tabelle21268202223[[#This Row],[poweradd]]</f>
        <v>78.902121000000008</v>
      </c>
      <c r="AF11" s="52">
        <f t="shared" si="18"/>
        <v>74.173860000000005</v>
      </c>
      <c r="AG11" s="35">
        <f t="shared" si="8"/>
        <v>2</v>
      </c>
      <c r="AH11" s="52">
        <f t="shared" si="14"/>
        <v>372.82614000000007</v>
      </c>
      <c r="AI11" s="52">
        <f t="shared" si="22"/>
        <v>369.09787900000009</v>
      </c>
      <c r="AJ11" s="52">
        <f t="shared" si="10"/>
        <v>3.7282609999999998</v>
      </c>
      <c r="AK11" s="43"/>
      <c r="AL11" s="43"/>
      <c r="AM11" s="43"/>
    </row>
    <row r="12" spans="1:39" x14ac:dyDescent="0.25">
      <c r="A12" s="55">
        <v>9</v>
      </c>
      <c r="B12" s="35">
        <f>C12+F12+2/2+Tabelle21261921[[#This Row],[poweradd]]</f>
        <v>18.593099000000009</v>
      </c>
      <c r="C12" s="52">
        <f t="shared" si="15"/>
        <v>13.90212100000001</v>
      </c>
      <c r="D12" s="52">
        <f t="shared" si="0"/>
        <v>369.09787900000009</v>
      </c>
      <c r="E12" s="52">
        <f t="shared" si="19"/>
        <v>365.40690100000012</v>
      </c>
      <c r="F12" s="52">
        <f t="shared" si="2"/>
        <v>3.6909779999999999</v>
      </c>
      <c r="G12" s="43"/>
      <c r="H12" s="43"/>
      <c r="I12" s="38"/>
      <c r="K12" s="35">
        <f>L12+P12+Tabelle2126820[[#This Row],[w]]/2+Tabelle2126820[[#This Row],[poweradd]]</f>
        <v>33.593099000000002</v>
      </c>
      <c r="L12" s="52">
        <f t="shared" si="16"/>
        <v>28.902121000000001</v>
      </c>
      <c r="M12" s="35">
        <f t="shared" si="3"/>
        <v>2</v>
      </c>
      <c r="N12" s="52">
        <f t="shared" si="11"/>
        <v>369.09787900000009</v>
      </c>
      <c r="O12" s="52">
        <f t="shared" si="20"/>
        <v>365.40690100000012</v>
      </c>
      <c r="P12" s="52">
        <f t="shared" si="4"/>
        <v>3.6909779999999999</v>
      </c>
      <c r="Q12" s="43"/>
      <c r="R12" s="43"/>
      <c r="S12" s="43"/>
      <c r="U12" s="35">
        <f>V12+Z12+Tabelle212682022[[#This Row],[w]]/2+Tabelle212682022[[#This Row],[poweradd]]</f>
        <v>33.593099000000002</v>
      </c>
      <c r="V12" s="52">
        <f t="shared" si="17"/>
        <v>28.902121000000001</v>
      </c>
      <c r="W12" s="35">
        <f t="shared" si="5"/>
        <v>2</v>
      </c>
      <c r="X12" s="52">
        <f t="shared" si="13"/>
        <v>369.09787900000009</v>
      </c>
      <c r="Y12" s="52">
        <f t="shared" si="21"/>
        <v>365.40690100000012</v>
      </c>
      <c r="Z12" s="52">
        <f t="shared" si="7"/>
        <v>3.6909779999999999</v>
      </c>
      <c r="AA12" s="43"/>
      <c r="AB12" s="43"/>
      <c r="AC12" s="43"/>
      <c r="AE12" s="35">
        <f>AF12+AJ12+Tabelle21268202223[[#This Row],[w]]/2+Tabelle21268202223[[#This Row],[poweradd]]</f>
        <v>83.593099000000009</v>
      </c>
      <c r="AF12" s="52">
        <f t="shared" si="18"/>
        <v>78.902121000000008</v>
      </c>
      <c r="AG12" s="35">
        <f t="shared" si="8"/>
        <v>2</v>
      </c>
      <c r="AH12" s="52">
        <f t="shared" si="14"/>
        <v>369.09787900000009</v>
      </c>
      <c r="AI12" s="52">
        <f t="shared" si="22"/>
        <v>365.40690100000012</v>
      </c>
      <c r="AJ12" s="52">
        <f t="shared" si="10"/>
        <v>3.6909779999999999</v>
      </c>
      <c r="AK12" s="43"/>
      <c r="AL12" s="43"/>
      <c r="AM12" s="43"/>
    </row>
    <row r="13" spans="1:39" x14ac:dyDescent="0.25">
      <c r="A13" s="55">
        <v>10</v>
      </c>
      <c r="B13" s="35">
        <f>C13+F13+2/2+Tabelle21261921[[#This Row],[poweradd]]</f>
        <v>23.247168000000009</v>
      </c>
      <c r="C13" s="52">
        <f t="shared" si="15"/>
        <v>18.593099000000009</v>
      </c>
      <c r="D13" s="52">
        <f t="shared" si="0"/>
        <v>365.40690100000012</v>
      </c>
      <c r="E13" s="52">
        <f t="shared" si="19"/>
        <v>361.75283200000013</v>
      </c>
      <c r="F13" s="52">
        <f t="shared" si="2"/>
        <v>3.6540689999999998</v>
      </c>
      <c r="G13" s="43"/>
      <c r="H13" s="43"/>
      <c r="I13" s="38"/>
      <c r="K13" s="35">
        <f>L13+P13+Tabelle2126820[[#This Row],[w]]/2+Tabelle2126820[[#This Row],[poweradd]]</f>
        <v>38.247168000000002</v>
      </c>
      <c r="L13" s="52">
        <f t="shared" si="16"/>
        <v>33.593099000000002</v>
      </c>
      <c r="M13" s="35">
        <f t="shared" si="3"/>
        <v>2</v>
      </c>
      <c r="N13" s="52">
        <f t="shared" si="11"/>
        <v>365.40690100000012</v>
      </c>
      <c r="O13" s="52">
        <f>N13-P13</f>
        <v>361.75283200000013</v>
      </c>
      <c r="P13" s="52">
        <f t="shared" si="4"/>
        <v>3.6540689999999998</v>
      </c>
      <c r="Q13" s="43"/>
      <c r="R13" s="43"/>
      <c r="S13" s="43"/>
      <c r="U13" s="35">
        <f>V13+Z13+Tabelle212682022[[#This Row],[w]]/2+Tabelle212682022[[#This Row],[poweradd]]</f>
        <v>38.247168000000002</v>
      </c>
      <c r="V13" s="52">
        <f t="shared" si="17"/>
        <v>33.593099000000002</v>
      </c>
      <c r="W13" s="35">
        <f t="shared" si="5"/>
        <v>2</v>
      </c>
      <c r="X13" s="52">
        <f t="shared" si="13"/>
        <v>365.40690100000012</v>
      </c>
      <c r="Y13" s="52">
        <f t="shared" si="21"/>
        <v>361.75283200000013</v>
      </c>
      <c r="Z13" s="52">
        <f t="shared" si="7"/>
        <v>3.6540689999999998</v>
      </c>
      <c r="AA13" s="43"/>
      <c r="AB13" s="43"/>
      <c r="AC13" s="43"/>
      <c r="AE13" s="35">
        <f>AF13+AJ13+Tabelle21268202223[[#This Row],[w]]/2+Tabelle21268202223[[#This Row],[poweradd]]</f>
        <v>88.247168000000016</v>
      </c>
      <c r="AF13" s="52">
        <f t="shared" si="18"/>
        <v>83.593099000000009</v>
      </c>
      <c r="AG13" s="35">
        <f t="shared" si="8"/>
        <v>2</v>
      </c>
      <c r="AH13" s="52">
        <f t="shared" si="14"/>
        <v>365.40690100000012</v>
      </c>
      <c r="AI13" s="52">
        <f t="shared" si="22"/>
        <v>361.75283200000013</v>
      </c>
      <c r="AJ13" s="52">
        <f t="shared" si="10"/>
        <v>3.6540689999999998</v>
      </c>
      <c r="AK13" s="43"/>
      <c r="AL13" s="43"/>
      <c r="AM13" s="43"/>
    </row>
    <row r="14" spans="1:39" x14ac:dyDescent="0.25">
      <c r="A14" s="55">
        <v>11</v>
      </c>
      <c r="B14" s="35">
        <f>C14+F14+2/2+Tabelle21261921[[#This Row],[poweradd]]</f>
        <v>27.864696000000009</v>
      </c>
      <c r="C14" s="52">
        <f t="shared" si="15"/>
        <v>23.247168000000009</v>
      </c>
      <c r="D14" s="52">
        <f t="shared" si="0"/>
        <v>361.75283200000013</v>
      </c>
      <c r="E14" s="52">
        <f t="shared" si="19"/>
        <v>358.13530400000013</v>
      </c>
      <c r="F14" s="52">
        <f t="shared" si="2"/>
        <v>3.6175280000000001</v>
      </c>
      <c r="G14" s="43"/>
      <c r="H14" s="43"/>
      <c r="I14" s="38"/>
      <c r="K14" s="35">
        <f>L14+P14+Tabelle2126820[[#This Row],[w]]/2+Tabelle2126820[[#This Row],[poweradd]]</f>
        <v>42.864696000000002</v>
      </c>
      <c r="L14" s="52">
        <f t="shared" si="16"/>
        <v>38.247168000000002</v>
      </c>
      <c r="M14" s="35">
        <f t="shared" si="3"/>
        <v>2</v>
      </c>
      <c r="N14" s="52">
        <f t="shared" si="11"/>
        <v>361.75283200000013</v>
      </c>
      <c r="O14" s="52">
        <f t="shared" si="20"/>
        <v>358.13530400000013</v>
      </c>
      <c r="P14" s="52">
        <f t="shared" si="4"/>
        <v>3.6175280000000001</v>
      </c>
      <c r="Q14" s="43"/>
      <c r="R14" s="43"/>
      <c r="S14" s="43"/>
      <c r="U14" s="35">
        <f>V14+Z14+Tabelle212682022[[#This Row],[w]]/2+Tabelle212682022[[#This Row],[poweradd]]</f>
        <v>42.864696000000002</v>
      </c>
      <c r="V14" s="52">
        <f t="shared" si="17"/>
        <v>38.247168000000002</v>
      </c>
      <c r="W14" s="35">
        <f t="shared" si="5"/>
        <v>2</v>
      </c>
      <c r="X14" s="52">
        <f t="shared" si="13"/>
        <v>361.75283200000013</v>
      </c>
      <c r="Y14" s="52">
        <f t="shared" si="21"/>
        <v>358.13530400000013</v>
      </c>
      <c r="Z14" s="52">
        <f t="shared" si="7"/>
        <v>3.6175280000000001</v>
      </c>
      <c r="AA14" s="43"/>
      <c r="AB14" s="43"/>
      <c r="AC14" s="43"/>
      <c r="AE14" s="35">
        <f>AF14+AJ14+Tabelle21268202223[[#This Row],[w]]/2+Tabelle21268202223[[#This Row],[poweradd]]</f>
        <v>92.864696000000009</v>
      </c>
      <c r="AF14" s="52">
        <f t="shared" si="18"/>
        <v>88.247168000000016</v>
      </c>
      <c r="AG14" s="35">
        <f t="shared" si="8"/>
        <v>2</v>
      </c>
      <c r="AH14" s="52">
        <f t="shared" si="14"/>
        <v>361.75283200000013</v>
      </c>
      <c r="AI14" s="52">
        <f t="shared" si="22"/>
        <v>358.13530400000013</v>
      </c>
      <c r="AJ14" s="52">
        <f t="shared" si="10"/>
        <v>3.6175280000000001</v>
      </c>
      <c r="AK14" s="43"/>
      <c r="AL14" s="43"/>
      <c r="AM14" s="43"/>
    </row>
    <row r="15" spans="1:39" x14ac:dyDescent="0.25">
      <c r="A15" s="55">
        <v>12</v>
      </c>
      <c r="B15" s="35">
        <f>C15+F15+2/2+Tabelle21261921[[#This Row],[poweradd]]</f>
        <v>32.446049000000009</v>
      </c>
      <c r="C15" s="52">
        <f t="shared" si="15"/>
        <v>27.864696000000009</v>
      </c>
      <c r="D15" s="52">
        <f t="shared" si="0"/>
        <v>358.13530400000013</v>
      </c>
      <c r="E15" s="52">
        <f t="shared" si="19"/>
        <v>354.55395100000015</v>
      </c>
      <c r="F15" s="52">
        <f t="shared" si="2"/>
        <v>3.581353</v>
      </c>
      <c r="G15" s="43"/>
      <c r="H15" s="43"/>
      <c r="I15" s="38"/>
      <c r="K15" s="35">
        <f>L15+P15+Tabelle2126820[[#This Row],[w]]/2+Tabelle2126820[[#This Row],[poweradd]]</f>
        <v>47.446049000000002</v>
      </c>
      <c r="L15" s="52">
        <f t="shared" si="16"/>
        <v>42.864696000000002</v>
      </c>
      <c r="M15" s="35">
        <f t="shared" si="3"/>
        <v>2</v>
      </c>
      <c r="N15" s="52">
        <f t="shared" si="11"/>
        <v>358.13530400000013</v>
      </c>
      <c r="O15" s="52">
        <f t="shared" si="20"/>
        <v>354.55395100000015</v>
      </c>
      <c r="P15" s="52">
        <f t="shared" si="4"/>
        <v>3.581353</v>
      </c>
      <c r="Q15" s="43"/>
      <c r="R15" s="43"/>
      <c r="S15" s="43"/>
      <c r="U15" s="35">
        <f>V15+Z15+Tabelle212682022[[#This Row],[w]]/2+Tabelle212682022[[#This Row],[poweradd]]</f>
        <v>47.446049000000002</v>
      </c>
      <c r="V15" s="52">
        <f t="shared" si="17"/>
        <v>42.864696000000002</v>
      </c>
      <c r="W15" s="35">
        <f t="shared" si="5"/>
        <v>2</v>
      </c>
      <c r="X15" s="52">
        <f t="shared" si="13"/>
        <v>358.13530400000013</v>
      </c>
      <c r="Y15" s="52">
        <f t="shared" si="21"/>
        <v>354.55395100000015</v>
      </c>
      <c r="Z15" s="52">
        <f t="shared" si="7"/>
        <v>3.581353</v>
      </c>
      <c r="AA15" s="43"/>
      <c r="AB15" s="43"/>
      <c r="AC15" s="43"/>
      <c r="AE15" s="35">
        <f>AF15+AJ15+Tabelle21268202223[[#This Row],[w]]/2+Tabelle21268202223[[#This Row],[poweradd]]</f>
        <v>97.446049000000016</v>
      </c>
      <c r="AF15" s="52">
        <f t="shared" si="18"/>
        <v>92.864696000000009</v>
      </c>
      <c r="AG15" s="35">
        <f t="shared" si="8"/>
        <v>2</v>
      </c>
      <c r="AH15" s="52">
        <f t="shared" si="14"/>
        <v>358.13530400000013</v>
      </c>
      <c r="AI15" s="52">
        <f t="shared" si="22"/>
        <v>354.55395100000015</v>
      </c>
      <c r="AJ15" s="52">
        <f t="shared" si="10"/>
        <v>3.581353</v>
      </c>
      <c r="AK15" s="43"/>
      <c r="AL15" s="43"/>
      <c r="AM15" s="43"/>
    </row>
    <row r="16" spans="1:39" x14ac:dyDescent="0.25">
      <c r="A16" s="55">
        <v>13</v>
      </c>
      <c r="B16" s="35">
        <f>C16+F16+2/2+Tabelle21261921[[#This Row],[poweradd]]</f>
        <v>36.991588000000007</v>
      </c>
      <c r="C16" s="52">
        <f t="shared" si="15"/>
        <v>32.446049000000009</v>
      </c>
      <c r="D16" s="52">
        <f t="shared" si="0"/>
        <v>354.55395100000015</v>
      </c>
      <c r="E16" s="52">
        <f t="shared" si="19"/>
        <v>351.00841200000013</v>
      </c>
      <c r="F16" s="52">
        <f t="shared" si="2"/>
        <v>3.5455390000000002</v>
      </c>
      <c r="G16" s="45"/>
      <c r="H16" s="45"/>
      <c r="I16" s="17"/>
      <c r="K16" s="35">
        <f>L16+P16+Tabelle2126820[[#This Row],[w]]/2+Tabelle2126820[[#This Row],[poweradd]]</f>
        <v>51.991588</v>
      </c>
      <c r="L16" s="52">
        <f t="shared" si="16"/>
        <v>47.446049000000002</v>
      </c>
      <c r="M16" s="35">
        <f t="shared" si="3"/>
        <v>2</v>
      </c>
      <c r="N16" s="52">
        <f t="shared" si="11"/>
        <v>354.55395100000015</v>
      </c>
      <c r="O16" s="52">
        <f t="shared" si="20"/>
        <v>351.00841200000013</v>
      </c>
      <c r="P16" s="52">
        <f t="shared" si="4"/>
        <v>3.5455390000000002</v>
      </c>
      <c r="Q16" s="43"/>
      <c r="R16" s="43"/>
      <c r="S16" s="43"/>
      <c r="U16" s="35">
        <f>V16+Z16+Tabelle212682022[[#This Row],[w]]/2+Tabelle212682022[[#This Row],[poweradd]]</f>
        <v>51.991588</v>
      </c>
      <c r="V16" s="52">
        <f t="shared" si="17"/>
        <v>47.446049000000002</v>
      </c>
      <c r="W16" s="35">
        <f t="shared" si="5"/>
        <v>2</v>
      </c>
      <c r="X16" s="52">
        <f t="shared" si="13"/>
        <v>354.55395100000015</v>
      </c>
      <c r="Y16" s="52">
        <f t="shared" si="21"/>
        <v>351.00841200000013</v>
      </c>
      <c r="Z16" s="52">
        <f t="shared" si="7"/>
        <v>3.5455390000000002</v>
      </c>
      <c r="AA16" s="43"/>
      <c r="AB16" s="43"/>
      <c r="AC16" s="43"/>
      <c r="AE16" s="35">
        <f>AF16+AJ16+Tabelle21268202223[[#This Row],[w]]/2+Tabelle21268202223[[#This Row],[poweradd]]</f>
        <v>2.4915880000000215</v>
      </c>
      <c r="AF16" s="52">
        <f t="shared" si="18"/>
        <v>97.446049000000016</v>
      </c>
      <c r="AG16" s="35">
        <v>3</v>
      </c>
      <c r="AH16" s="52">
        <f t="shared" si="14"/>
        <v>354.55395100000015</v>
      </c>
      <c r="AI16" s="52">
        <f t="shared" si="22"/>
        <v>351.00841200000013</v>
      </c>
      <c r="AJ16" s="52">
        <f t="shared" si="10"/>
        <v>3.5455390000000002</v>
      </c>
      <c r="AK16" s="43">
        <v>-100</v>
      </c>
      <c r="AL16" s="43"/>
      <c r="AM16" s="43" t="s">
        <v>201</v>
      </c>
    </row>
    <row r="17" spans="1:39" x14ac:dyDescent="0.25">
      <c r="A17" s="55">
        <v>14</v>
      </c>
      <c r="B17" s="37">
        <f>C17+F17+2/2+Tabelle21261921[[#This Row],[poweradd]]</f>
        <v>41.501672000000006</v>
      </c>
      <c r="C17" s="52">
        <f t="shared" si="15"/>
        <v>36.991588000000007</v>
      </c>
      <c r="D17" s="52">
        <f t="shared" si="0"/>
        <v>351.00841200000013</v>
      </c>
      <c r="E17" s="52">
        <f t="shared" si="19"/>
        <v>347.49832800000013</v>
      </c>
      <c r="F17" s="52">
        <f t="shared" si="2"/>
        <v>3.510084</v>
      </c>
      <c r="G17" s="43"/>
      <c r="H17" s="43"/>
      <c r="I17" s="34"/>
      <c r="K17" s="37">
        <f>L17+P17+Tabelle2126820[[#This Row],[w]]/2+Tabelle2126820[[#This Row],[poweradd]]</f>
        <v>56.501671999999999</v>
      </c>
      <c r="L17" s="52">
        <f t="shared" si="16"/>
        <v>51.991588</v>
      </c>
      <c r="M17" s="35">
        <f t="shared" si="3"/>
        <v>2</v>
      </c>
      <c r="N17" s="52">
        <f t="shared" si="11"/>
        <v>351.00841200000013</v>
      </c>
      <c r="O17" s="52">
        <f t="shared" si="20"/>
        <v>347.49832800000013</v>
      </c>
      <c r="P17" s="52">
        <f t="shared" si="4"/>
        <v>3.510084</v>
      </c>
      <c r="Q17" s="45"/>
      <c r="R17" s="45"/>
      <c r="S17" s="17"/>
      <c r="U17" s="37">
        <f>V17+Z17+Tabelle212682022[[#This Row],[w]]/2+Tabelle212682022[[#This Row],[poweradd]]</f>
        <v>56.501671999999999</v>
      </c>
      <c r="V17" s="52">
        <f t="shared" si="17"/>
        <v>51.991588</v>
      </c>
      <c r="W17" s="35">
        <f t="shared" si="5"/>
        <v>2</v>
      </c>
      <c r="X17" s="52">
        <f t="shared" si="13"/>
        <v>351.00841200000013</v>
      </c>
      <c r="Y17" s="52">
        <f t="shared" si="21"/>
        <v>347.49832800000013</v>
      </c>
      <c r="Z17" s="52">
        <f t="shared" si="7"/>
        <v>3.510084</v>
      </c>
      <c r="AA17" s="45"/>
      <c r="AB17" s="45"/>
      <c r="AC17" s="17"/>
      <c r="AE17" s="37">
        <f>AF17+AJ17+Tabelle21268202223[[#This Row],[w]]/2+Tabelle21268202223[[#This Row],[poweradd]]</f>
        <v>7.5016720000000214</v>
      </c>
      <c r="AF17" s="52">
        <f t="shared" si="18"/>
        <v>2.4915880000000215</v>
      </c>
      <c r="AG17" s="35">
        <f t="shared" si="8"/>
        <v>3</v>
      </c>
      <c r="AH17" s="52">
        <f t="shared" si="14"/>
        <v>351.00841200000013</v>
      </c>
      <c r="AI17" s="52">
        <f t="shared" si="22"/>
        <v>347.49832800000013</v>
      </c>
      <c r="AJ17" s="52">
        <f t="shared" si="10"/>
        <v>3.510084</v>
      </c>
      <c r="AK17" s="45"/>
      <c r="AL17" s="45"/>
      <c r="AM17" s="17"/>
    </row>
    <row r="18" spans="1:39" x14ac:dyDescent="0.25">
      <c r="A18" s="55">
        <v>15</v>
      </c>
      <c r="B18" s="35">
        <f>C18+F18+2/2+Tabelle21261921[[#This Row],[poweradd]]</f>
        <v>45.976655000000008</v>
      </c>
      <c r="C18" s="52">
        <f t="shared" si="15"/>
        <v>41.501672000000006</v>
      </c>
      <c r="D18" s="52">
        <f t="shared" si="0"/>
        <v>347.49832800000013</v>
      </c>
      <c r="E18" s="52">
        <f t="shared" si="19"/>
        <v>344.02334500000012</v>
      </c>
      <c r="F18" s="52">
        <f t="shared" si="2"/>
        <v>3.4749829999999999</v>
      </c>
      <c r="G18" s="43"/>
      <c r="H18" s="43"/>
      <c r="I18" s="34"/>
      <c r="K18" s="35">
        <f>L18+P18+Tabelle2126820[[#This Row],[w]]/2+Tabelle2126820[[#This Row],[poweradd]]</f>
        <v>0.97665500000000094</v>
      </c>
      <c r="L18" s="52">
        <f t="shared" si="16"/>
        <v>56.501671999999999</v>
      </c>
      <c r="M18" s="35">
        <f t="shared" si="3"/>
        <v>2</v>
      </c>
      <c r="N18" s="52">
        <f t="shared" si="11"/>
        <v>347.49832800000013</v>
      </c>
      <c r="O18" s="52">
        <f t="shared" si="20"/>
        <v>344.02334500000012</v>
      </c>
      <c r="P18" s="52">
        <f t="shared" si="4"/>
        <v>3.4749829999999999</v>
      </c>
      <c r="Q18" s="43">
        <v>-60</v>
      </c>
      <c r="R18" s="43"/>
      <c r="S18" s="43" t="s">
        <v>159</v>
      </c>
      <c r="U18" s="35">
        <f>V18+Z18+Tabelle212682022[[#This Row],[w]]/2+Tabelle212682022[[#This Row],[poweradd]]</f>
        <v>0.97665500000000094</v>
      </c>
      <c r="V18" s="52">
        <f t="shared" si="17"/>
        <v>56.501671999999999</v>
      </c>
      <c r="W18" s="35">
        <f t="shared" si="5"/>
        <v>2</v>
      </c>
      <c r="X18" s="52">
        <f t="shared" si="13"/>
        <v>347.49832800000013</v>
      </c>
      <c r="Y18" s="52">
        <f t="shared" si="21"/>
        <v>344.02334500000012</v>
      </c>
      <c r="Z18" s="52">
        <f t="shared" si="7"/>
        <v>3.4749829999999999</v>
      </c>
      <c r="AA18" s="43">
        <v>-60</v>
      </c>
      <c r="AB18" s="43"/>
      <c r="AC18" s="43" t="s">
        <v>159</v>
      </c>
      <c r="AE18" s="35">
        <f>AF18+AJ18+Tabelle21268202223[[#This Row],[w]]/2+Tabelle21268202223[[#This Row],[poweradd]]</f>
        <v>12.476655000000022</v>
      </c>
      <c r="AF18" s="52">
        <f t="shared" si="18"/>
        <v>7.5016720000000214</v>
      </c>
      <c r="AG18" s="35">
        <f t="shared" si="8"/>
        <v>3</v>
      </c>
      <c r="AH18" s="52">
        <f t="shared" si="14"/>
        <v>347.49832800000013</v>
      </c>
      <c r="AI18" s="52">
        <f t="shared" si="22"/>
        <v>344.02334500000012</v>
      </c>
      <c r="AJ18" s="52">
        <f t="shared" si="10"/>
        <v>3.4749829999999999</v>
      </c>
      <c r="AK18" s="43"/>
      <c r="AL18" s="43"/>
      <c r="AM18" s="43"/>
    </row>
    <row r="19" spans="1:39" x14ac:dyDescent="0.25">
      <c r="A19" s="55">
        <v>16</v>
      </c>
      <c r="B19" s="35">
        <f>C19+F19+2/2+Tabelle21261921[[#This Row],[poweradd]]</f>
        <v>50.416888000000007</v>
      </c>
      <c r="C19" s="52">
        <f t="shared" si="15"/>
        <v>45.976655000000008</v>
      </c>
      <c r="D19" s="52">
        <f t="shared" si="0"/>
        <v>344.02334500000012</v>
      </c>
      <c r="E19" s="52">
        <f t="shared" si="19"/>
        <v>340.58311200000014</v>
      </c>
      <c r="F19" s="52">
        <f t="shared" si="2"/>
        <v>3.4402330000000001</v>
      </c>
      <c r="G19" s="43"/>
      <c r="H19" s="43"/>
      <c r="I19" s="38"/>
      <c r="K19" s="35">
        <f>L19+P19+Tabelle2126820[[#This Row],[w]]/2+Tabelle2126820[[#This Row],[poweradd]]</f>
        <v>5.416888000000001</v>
      </c>
      <c r="L19" s="52">
        <f t="shared" si="16"/>
        <v>0.97665500000000094</v>
      </c>
      <c r="M19" s="35">
        <f t="shared" si="3"/>
        <v>2</v>
      </c>
      <c r="N19" s="52">
        <f t="shared" si="11"/>
        <v>344.02334500000012</v>
      </c>
      <c r="O19" s="52">
        <f t="shared" si="20"/>
        <v>340.58311200000014</v>
      </c>
      <c r="P19" s="52">
        <f t="shared" si="4"/>
        <v>3.4402330000000001</v>
      </c>
      <c r="Q19" s="43"/>
      <c r="R19" s="43"/>
      <c r="S19" s="34"/>
      <c r="U19" s="35">
        <f>V19+Z19+Tabelle212682022[[#This Row],[w]]/2+Tabelle212682022[[#This Row],[poweradd]]</f>
        <v>5.416888000000001</v>
      </c>
      <c r="V19" s="52">
        <f t="shared" si="17"/>
        <v>0.97665500000000094</v>
      </c>
      <c r="W19" s="35">
        <f t="shared" si="5"/>
        <v>2</v>
      </c>
      <c r="X19" s="52">
        <f t="shared" si="13"/>
        <v>344.02334500000012</v>
      </c>
      <c r="Y19" s="52">
        <f t="shared" si="21"/>
        <v>340.58311200000014</v>
      </c>
      <c r="Z19" s="52">
        <f t="shared" si="7"/>
        <v>3.4402330000000001</v>
      </c>
      <c r="AA19" s="43"/>
      <c r="AB19" s="43"/>
      <c r="AC19" s="34"/>
      <c r="AE19" s="35">
        <f>AF19+AJ19+Tabelle21268202223[[#This Row],[w]]/2+Tabelle21268202223[[#This Row],[poweradd]]</f>
        <v>17.416888000000021</v>
      </c>
      <c r="AF19" s="52">
        <f t="shared" si="18"/>
        <v>12.476655000000022</v>
      </c>
      <c r="AG19" s="35">
        <f t="shared" si="8"/>
        <v>3</v>
      </c>
      <c r="AH19" s="52">
        <f t="shared" si="14"/>
        <v>344.02334500000012</v>
      </c>
      <c r="AI19" s="52">
        <f t="shared" si="22"/>
        <v>340.58311200000014</v>
      </c>
      <c r="AJ19" s="52">
        <f t="shared" si="10"/>
        <v>3.4402330000000001</v>
      </c>
      <c r="AK19" s="43"/>
      <c r="AL19" s="43"/>
      <c r="AM19" s="34"/>
    </row>
    <row r="20" spans="1:39" x14ac:dyDescent="0.25">
      <c r="A20" s="55">
        <v>17</v>
      </c>
      <c r="B20" s="35">
        <f>C20+F20+2/2+Tabelle21261921[[#This Row],[poweradd]]</f>
        <v>54.822719000000006</v>
      </c>
      <c r="C20" s="52">
        <f t="shared" si="15"/>
        <v>50.416888000000007</v>
      </c>
      <c r="D20" s="52">
        <f t="shared" si="0"/>
        <v>340.58311200000014</v>
      </c>
      <c r="E20" s="52">
        <f t="shared" si="19"/>
        <v>337.17728100000016</v>
      </c>
      <c r="F20" s="52">
        <f t="shared" si="2"/>
        <v>3.4058310000000001</v>
      </c>
      <c r="G20" s="44"/>
      <c r="H20" s="44"/>
      <c r="I20" s="36"/>
      <c r="K20" s="35">
        <f>L20+P20+Tabelle2126820[[#This Row],[w]]/2+Tabelle2126820[[#This Row],[poweradd]]</f>
        <v>9.8227190000000011</v>
      </c>
      <c r="L20" s="52">
        <f t="shared" si="16"/>
        <v>5.416888000000001</v>
      </c>
      <c r="M20" s="35">
        <f t="shared" si="3"/>
        <v>2</v>
      </c>
      <c r="N20" s="52">
        <f t="shared" si="11"/>
        <v>340.58311200000014</v>
      </c>
      <c r="O20" s="52">
        <f t="shared" si="20"/>
        <v>337.17728100000016</v>
      </c>
      <c r="P20" s="52">
        <f t="shared" si="4"/>
        <v>3.4058310000000001</v>
      </c>
      <c r="Q20" s="43"/>
      <c r="R20" s="43"/>
      <c r="S20" s="34"/>
      <c r="U20" s="35">
        <f>V20+Z20+Tabelle212682022[[#This Row],[w]]/2+Tabelle212682022[[#This Row],[poweradd]]</f>
        <v>9.8227190000000011</v>
      </c>
      <c r="V20" s="52">
        <f t="shared" si="17"/>
        <v>5.416888000000001</v>
      </c>
      <c r="W20" s="35">
        <f t="shared" si="5"/>
        <v>2</v>
      </c>
      <c r="X20" s="52">
        <f t="shared" si="13"/>
        <v>340.58311200000014</v>
      </c>
      <c r="Y20" s="52">
        <f t="shared" si="21"/>
        <v>337.17728100000016</v>
      </c>
      <c r="Z20" s="52">
        <f t="shared" si="7"/>
        <v>3.4058310000000001</v>
      </c>
      <c r="AA20" s="43"/>
      <c r="AB20" s="43"/>
      <c r="AC20" s="34"/>
      <c r="AE20" s="35">
        <f>AF20+AJ20+Tabelle21268202223[[#This Row],[w]]/2+Tabelle21268202223[[#This Row],[poweradd]]</f>
        <v>22.322719000000021</v>
      </c>
      <c r="AF20" s="52">
        <f t="shared" si="18"/>
        <v>17.416888000000021</v>
      </c>
      <c r="AG20" s="35">
        <f t="shared" si="8"/>
        <v>3</v>
      </c>
      <c r="AH20" s="52">
        <f t="shared" si="14"/>
        <v>340.58311200000014</v>
      </c>
      <c r="AI20" s="52">
        <f t="shared" si="22"/>
        <v>337.17728100000016</v>
      </c>
      <c r="AJ20" s="52">
        <f t="shared" si="10"/>
        <v>3.4058310000000001</v>
      </c>
      <c r="AK20" s="43"/>
      <c r="AL20" s="43"/>
      <c r="AM20" s="34"/>
    </row>
    <row r="21" spans="1:39" x14ac:dyDescent="0.25">
      <c r="A21" s="55">
        <v>18</v>
      </c>
      <c r="B21" s="37">
        <f>C21+F21+2/2+Tabelle21261921[[#This Row],[poweradd]]</f>
        <v>59.194491000000006</v>
      </c>
      <c r="C21" s="52">
        <f t="shared" si="15"/>
        <v>54.822719000000006</v>
      </c>
      <c r="D21" s="52">
        <f t="shared" si="0"/>
        <v>337.17728100000016</v>
      </c>
      <c r="E21" s="52">
        <f t="shared" si="19"/>
        <v>333.80550900000014</v>
      </c>
      <c r="F21" s="52">
        <f t="shared" si="2"/>
        <v>3.371772</v>
      </c>
      <c r="G21" s="43"/>
      <c r="H21" s="43"/>
      <c r="I21" s="38"/>
      <c r="K21" s="37">
        <f>L21+P21+Tabelle2126820[[#This Row],[w]]/2+Tabelle2126820[[#This Row],[poweradd]]</f>
        <v>14.194491000000001</v>
      </c>
      <c r="L21" s="52">
        <f t="shared" si="16"/>
        <v>9.8227190000000011</v>
      </c>
      <c r="M21" s="35">
        <f t="shared" si="3"/>
        <v>2</v>
      </c>
      <c r="N21" s="52">
        <f t="shared" si="11"/>
        <v>337.17728100000016</v>
      </c>
      <c r="O21" s="52">
        <f t="shared" si="20"/>
        <v>333.80550900000014</v>
      </c>
      <c r="P21" s="52">
        <f t="shared" si="4"/>
        <v>3.371772</v>
      </c>
      <c r="Q21" s="44"/>
      <c r="R21" s="44"/>
      <c r="S21" s="36"/>
      <c r="U21" s="37">
        <f>V21+Z21+Tabelle212682022[[#This Row],[w]]/2+Tabelle212682022[[#This Row],[poweradd]]</f>
        <v>14.194491000000001</v>
      </c>
      <c r="V21" s="52">
        <f t="shared" si="17"/>
        <v>9.8227190000000011</v>
      </c>
      <c r="W21" s="35">
        <f t="shared" si="5"/>
        <v>2</v>
      </c>
      <c r="X21" s="52">
        <f t="shared" si="13"/>
        <v>337.17728100000016</v>
      </c>
      <c r="Y21" s="52">
        <f t="shared" si="21"/>
        <v>333.80550900000014</v>
      </c>
      <c r="Z21" s="52">
        <f t="shared" si="7"/>
        <v>3.371772</v>
      </c>
      <c r="AA21" s="44"/>
      <c r="AB21" s="44"/>
      <c r="AC21" s="36"/>
      <c r="AE21" s="37">
        <f>AF21+AJ21+Tabelle21268202223[[#This Row],[w]]/2+Tabelle21268202223[[#This Row],[poweradd]]</f>
        <v>27.194491000000021</v>
      </c>
      <c r="AF21" s="52">
        <f t="shared" si="18"/>
        <v>22.322719000000021</v>
      </c>
      <c r="AG21" s="35">
        <f t="shared" si="8"/>
        <v>3</v>
      </c>
      <c r="AH21" s="52">
        <f t="shared" si="14"/>
        <v>337.17728100000016</v>
      </c>
      <c r="AI21" s="52">
        <f t="shared" si="22"/>
        <v>333.80550900000014</v>
      </c>
      <c r="AJ21" s="52">
        <f t="shared" si="10"/>
        <v>3.371772</v>
      </c>
      <c r="AK21" s="44"/>
      <c r="AL21" s="44"/>
      <c r="AM21" s="36"/>
    </row>
    <row r="22" spans="1:39" x14ac:dyDescent="0.25">
      <c r="A22" s="55">
        <v>19</v>
      </c>
      <c r="B22" s="35">
        <f>C22+F22+2/2+Tabelle21261921[[#This Row],[poweradd]]</f>
        <v>63.532546000000004</v>
      </c>
      <c r="C22" s="52">
        <f t="shared" si="15"/>
        <v>59.194491000000006</v>
      </c>
      <c r="D22" s="52">
        <f t="shared" si="0"/>
        <v>333.80550900000014</v>
      </c>
      <c r="E22" s="52">
        <f t="shared" si="19"/>
        <v>330.46745400000015</v>
      </c>
      <c r="F22" s="52">
        <f t="shared" si="2"/>
        <v>3.3380550000000002</v>
      </c>
      <c r="G22" s="43"/>
      <c r="H22" s="43"/>
      <c r="I22" s="38"/>
      <c r="K22" s="35">
        <f>L22+P22+Tabelle2126820[[#This Row],[w]]/2+Tabelle2126820[[#This Row],[poweradd]]</f>
        <v>18.532546</v>
      </c>
      <c r="L22" s="52">
        <f t="shared" si="16"/>
        <v>14.194491000000001</v>
      </c>
      <c r="M22" s="35">
        <f t="shared" si="3"/>
        <v>2</v>
      </c>
      <c r="N22" s="52">
        <f t="shared" si="11"/>
        <v>333.80550900000014</v>
      </c>
      <c r="O22" s="52">
        <f t="shared" si="20"/>
        <v>330.46745400000015</v>
      </c>
      <c r="P22" s="52">
        <f t="shared" si="4"/>
        <v>3.3380550000000002</v>
      </c>
      <c r="Q22" s="43"/>
      <c r="R22" s="43"/>
      <c r="S22" s="38"/>
      <c r="U22" s="35">
        <f>V22+Z22+Tabelle212682022[[#This Row],[w]]/2+Tabelle212682022[[#This Row],[poweradd]]</f>
        <v>18.532546</v>
      </c>
      <c r="V22" s="52">
        <f t="shared" si="17"/>
        <v>14.194491000000001</v>
      </c>
      <c r="W22" s="35">
        <f t="shared" si="5"/>
        <v>2</v>
      </c>
      <c r="X22" s="52">
        <f t="shared" si="13"/>
        <v>333.80550900000014</v>
      </c>
      <c r="Y22" s="52">
        <f t="shared" si="21"/>
        <v>330.46745400000015</v>
      </c>
      <c r="Z22" s="52">
        <f t="shared" si="7"/>
        <v>3.3380550000000002</v>
      </c>
      <c r="AA22" s="43"/>
      <c r="AB22" s="43"/>
      <c r="AC22" s="38"/>
      <c r="AE22" s="35">
        <f>AF22+AJ22+Tabelle21268202223[[#This Row],[w]]/2+Tabelle21268202223[[#This Row],[poweradd]]</f>
        <v>32.032546000000025</v>
      </c>
      <c r="AF22" s="52">
        <f t="shared" si="18"/>
        <v>27.194491000000021</v>
      </c>
      <c r="AG22" s="35">
        <f t="shared" si="8"/>
        <v>3</v>
      </c>
      <c r="AH22" s="52">
        <f t="shared" si="14"/>
        <v>333.80550900000014</v>
      </c>
      <c r="AI22" s="52">
        <f t="shared" si="22"/>
        <v>330.46745400000015</v>
      </c>
      <c r="AJ22" s="52">
        <f t="shared" si="10"/>
        <v>3.3380550000000002</v>
      </c>
      <c r="AK22" s="43"/>
      <c r="AL22" s="43"/>
      <c r="AM22" s="38"/>
    </row>
    <row r="23" spans="1:39" x14ac:dyDescent="0.25">
      <c r="A23" s="55">
        <v>20</v>
      </c>
      <c r="B23" s="35">
        <f>C23+F23+2/2+Tabelle21261921[[#This Row],[poweradd]]</f>
        <v>67.837220000000002</v>
      </c>
      <c r="C23" s="52">
        <f t="shared" si="15"/>
        <v>63.532546000000004</v>
      </c>
      <c r="D23" s="52">
        <f t="shared" si="0"/>
        <v>330.46745400000015</v>
      </c>
      <c r="E23" s="52">
        <f t="shared" si="19"/>
        <v>327.16278000000017</v>
      </c>
      <c r="F23" s="52">
        <f t="shared" si="2"/>
        <v>3.3046739999999999</v>
      </c>
      <c r="G23" s="43"/>
      <c r="H23" s="43"/>
      <c r="I23" s="38"/>
      <c r="K23" s="35">
        <f>L23+P23+Tabelle2126820[[#This Row],[w]]/2+Tabelle2126820[[#This Row],[poweradd]]</f>
        <v>22.837219999999999</v>
      </c>
      <c r="L23" s="52">
        <f t="shared" si="16"/>
        <v>18.532546</v>
      </c>
      <c r="M23" s="35">
        <f t="shared" si="3"/>
        <v>2</v>
      </c>
      <c r="N23" s="52">
        <f t="shared" si="11"/>
        <v>330.46745400000015</v>
      </c>
      <c r="O23" s="52">
        <f t="shared" si="20"/>
        <v>327.16278000000017</v>
      </c>
      <c r="P23" s="52">
        <f t="shared" si="4"/>
        <v>3.3046739999999999</v>
      </c>
      <c r="Q23" s="43"/>
      <c r="R23" s="43"/>
      <c r="S23" s="38"/>
      <c r="U23" s="35">
        <f>V23+Z23+Tabelle212682022[[#This Row],[w]]/2+Tabelle212682022[[#This Row],[poweradd]]</f>
        <v>22.837219999999999</v>
      </c>
      <c r="V23" s="52">
        <f t="shared" si="17"/>
        <v>18.532546</v>
      </c>
      <c r="W23" s="35">
        <f t="shared" si="5"/>
        <v>2</v>
      </c>
      <c r="X23" s="52">
        <f t="shared" si="13"/>
        <v>330.46745400000015</v>
      </c>
      <c r="Y23" s="52">
        <f t="shared" si="21"/>
        <v>327.16278000000017</v>
      </c>
      <c r="Z23" s="52">
        <f t="shared" si="7"/>
        <v>3.3046739999999999</v>
      </c>
      <c r="AA23" s="43"/>
      <c r="AB23" s="43"/>
      <c r="AC23" s="38"/>
      <c r="AE23" s="35">
        <f>AF23+AJ23+Tabelle21268202223[[#This Row],[w]]/2+Tabelle21268202223[[#This Row],[poweradd]]</f>
        <v>36.837220000000023</v>
      </c>
      <c r="AF23" s="52">
        <f t="shared" si="18"/>
        <v>32.032546000000025</v>
      </c>
      <c r="AG23" s="35">
        <f t="shared" si="8"/>
        <v>3</v>
      </c>
      <c r="AH23" s="52">
        <f t="shared" si="14"/>
        <v>330.46745400000015</v>
      </c>
      <c r="AI23" s="52">
        <f t="shared" si="22"/>
        <v>327.16278000000017</v>
      </c>
      <c r="AJ23" s="52">
        <f t="shared" si="10"/>
        <v>3.3046739999999999</v>
      </c>
      <c r="AK23" s="43"/>
      <c r="AL23" s="43"/>
      <c r="AM23" s="38"/>
    </row>
    <row r="24" spans="1:39" x14ac:dyDescent="0.25">
      <c r="A24" s="55">
        <v>21</v>
      </c>
      <c r="B24" s="35">
        <f>C24+F24+2/2+Tabelle21261921[[#This Row],[poweradd]]</f>
        <v>72.108846999999997</v>
      </c>
      <c r="C24" s="52">
        <f t="shared" si="15"/>
        <v>67.837220000000002</v>
      </c>
      <c r="D24" s="52">
        <f t="shared" si="0"/>
        <v>327.16278000000017</v>
      </c>
      <c r="E24" s="52">
        <f t="shared" si="19"/>
        <v>323.89115300000014</v>
      </c>
      <c r="F24" s="52">
        <f t="shared" si="2"/>
        <v>3.2716270000000001</v>
      </c>
      <c r="G24" s="43"/>
      <c r="H24" s="43"/>
      <c r="I24" s="38"/>
      <c r="K24" s="35">
        <f>L24+P24+Tabelle2126820[[#This Row],[w]]/2+Tabelle2126820[[#This Row],[poweradd]]</f>
        <v>27.108846999999997</v>
      </c>
      <c r="L24" s="52">
        <f t="shared" si="16"/>
        <v>22.837219999999999</v>
      </c>
      <c r="M24" s="35">
        <f t="shared" si="3"/>
        <v>2</v>
      </c>
      <c r="N24" s="52">
        <f t="shared" si="11"/>
        <v>327.16278000000017</v>
      </c>
      <c r="O24" s="52">
        <f t="shared" si="20"/>
        <v>323.89115300000014</v>
      </c>
      <c r="P24" s="52">
        <f t="shared" si="4"/>
        <v>3.2716270000000001</v>
      </c>
      <c r="Q24" s="43"/>
      <c r="R24" s="43"/>
      <c r="S24" s="38"/>
      <c r="U24" s="35">
        <f>V24+Z24+Tabelle212682022[[#This Row],[w]]/2+Tabelle212682022[[#This Row],[poweradd]]</f>
        <v>27.108846999999997</v>
      </c>
      <c r="V24" s="52">
        <f t="shared" si="17"/>
        <v>22.837219999999999</v>
      </c>
      <c r="W24" s="35">
        <f t="shared" si="5"/>
        <v>2</v>
      </c>
      <c r="X24" s="52">
        <f t="shared" si="13"/>
        <v>327.16278000000017</v>
      </c>
      <c r="Y24" s="52">
        <f t="shared" si="21"/>
        <v>323.89115300000014</v>
      </c>
      <c r="Z24" s="52">
        <f t="shared" si="7"/>
        <v>3.2716270000000001</v>
      </c>
      <c r="AA24" s="43"/>
      <c r="AB24" s="43"/>
      <c r="AC24" s="38"/>
      <c r="AE24" s="35">
        <f>AF24+AJ24+Tabelle21268202223[[#This Row],[w]]/2+Tabelle21268202223[[#This Row],[poweradd]]</f>
        <v>41.608847000000026</v>
      </c>
      <c r="AF24" s="52">
        <f t="shared" si="18"/>
        <v>36.837220000000023</v>
      </c>
      <c r="AG24" s="35">
        <f t="shared" si="8"/>
        <v>3</v>
      </c>
      <c r="AH24" s="52">
        <f t="shared" si="14"/>
        <v>327.16278000000017</v>
      </c>
      <c r="AI24" s="52">
        <f t="shared" si="22"/>
        <v>323.89115300000014</v>
      </c>
      <c r="AJ24" s="52">
        <f t="shared" si="10"/>
        <v>3.2716270000000001</v>
      </c>
      <c r="AK24" s="43"/>
      <c r="AL24" s="43"/>
      <c r="AM24" s="38"/>
    </row>
    <row r="25" spans="1:39" x14ac:dyDescent="0.25">
      <c r="A25" s="55">
        <v>22</v>
      </c>
      <c r="B25" s="35">
        <f>C25+F25+2/2+Tabelle21261921[[#This Row],[poweradd]]</f>
        <v>1.3477579999999989</v>
      </c>
      <c r="C25" s="52">
        <f t="shared" si="15"/>
        <v>72.108846999999997</v>
      </c>
      <c r="D25" s="52">
        <f t="shared" si="0"/>
        <v>323.89115300000014</v>
      </c>
      <c r="E25" s="52">
        <f t="shared" si="19"/>
        <v>320.65224200000017</v>
      </c>
      <c r="F25" s="52">
        <f t="shared" si="2"/>
        <v>3.2389109999999999</v>
      </c>
      <c r="G25" s="43">
        <v>-75</v>
      </c>
      <c r="H25" s="43"/>
      <c r="I25" s="38" t="s">
        <v>244</v>
      </c>
      <c r="K25" s="35">
        <f>L25+P25+Tabelle2126820[[#This Row],[w]]/2+Tabelle2126820[[#This Row],[poweradd]]</f>
        <v>31.347757999999999</v>
      </c>
      <c r="L25" s="52">
        <f t="shared" si="16"/>
        <v>27.108846999999997</v>
      </c>
      <c r="M25" s="35">
        <f t="shared" si="3"/>
        <v>2</v>
      </c>
      <c r="N25" s="52">
        <f t="shared" si="11"/>
        <v>323.89115300000014</v>
      </c>
      <c r="O25" s="52">
        <f t="shared" si="20"/>
        <v>320.65224200000017</v>
      </c>
      <c r="P25" s="52">
        <f t="shared" si="4"/>
        <v>3.2389109999999999</v>
      </c>
      <c r="Q25" s="43"/>
      <c r="R25" s="43"/>
      <c r="S25" s="38"/>
      <c r="U25" s="35">
        <f>V25+Z25+Tabelle212682022[[#This Row],[w]]/2+Tabelle212682022[[#This Row],[poweradd]]</f>
        <v>31.347757999999999</v>
      </c>
      <c r="V25" s="52">
        <f t="shared" si="17"/>
        <v>27.108846999999997</v>
      </c>
      <c r="W25" s="35">
        <f t="shared" si="5"/>
        <v>2</v>
      </c>
      <c r="X25" s="52">
        <f t="shared" si="13"/>
        <v>323.89115300000014</v>
      </c>
      <c r="Y25" s="52">
        <f t="shared" si="21"/>
        <v>320.65224200000017</v>
      </c>
      <c r="Z25" s="52">
        <f t="shared" si="7"/>
        <v>3.2389109999999999</v>
      </c>
      <c r="AA25" s="43"/>
      <c r="AB25" s="43"/>
      <c r="AC25" s="38"/>
      <c r="AE25" s="35">
        <f>AF25+AJ25+Tabelle21268202223[[#This Row],[w]]/2+Tabelle21268202223[[#This Row],[poweradd]]</f>
        <v>46.347758000000027</v>
      </c>
      <c r="AF25" s="52">
        <f t="shared" si="18"/>
        <v>41.608847000000026</v>
      </c>
      <c r="AG25" s="35">
        <f t="shared" si="8"/>
        <v>3</v>
      </c>
      <c r="AH25" s="52">
        <f t="shared" si="14"/>
        <v>323.89115300000014</v>
      </c>
      <c r="AI25" s="52">
        <f t="shared" si="22"/>
        <v>320.65224200000017</v>
      </c>
      <c r="AJ25" s="52">
        <f t="shared" si="10"/>
        <v>3.2389109999999999</v>
      </c>
      <c r="AK25" s="43"/>
      <c r="AL25" s="43"/>
      <c r="AM25" s="38"/>
    </row>
    <row r="26" spans="1:39" x14ac:dyDescent="0.25">
      <c r="A26" s="55">
        <v>23</v>
      </c>
      <c r="B26" s="35">
        <f>C26+F26+2/2+Tabelle21261921[[#This Row],[poweradd]]</f>
        <v>5.5542799999999986</v>
      </c>
      <c r="C26" s="52">
        <f t="shared" si="15"/>
        <v>1.3477579999999989</v>
      </c>
      <c r="D26" s="52">
        <f t="shared" si="0"/>
        <v>320.65224200000017</v>
      </c>
      <c r="E26" s="52">
        <f t="shared" si="19"/>
        <v>317.44572000000016</v>
      </c>
      <c r="F26" s="52">
        <f t="shared" si="2"/>
        <v>3.2065220000000001</v>
      </c>
      <c r="G26" s="43"/>
      <c r="H26" s="43"/>
      <c r="I26" s="38"/>
      <c r="K26" s="35">
        <f>L26+P26+Tabelle2126820[[#This Row],[w]]/2+Tabelle2126820[[#This Row],[poweradd]]</f>
        <v>35.554279999999999</v>
      </c>
      <c r="L26" s="52">
        <f t="shared" si="16"/>
        <v>31.347757999999999</v>
      </c>
      <c r="M26" s="35">
        <f t="shared" si="3"/>
        <v>2</v>
      </c>
      <c r="N26" s="52">
        <f t="shared" si="11"/>
        <v>320.65224200000017</v>
      </c>
      <c r="O26" s="52">
        <f t="shared" si="20"/>
        <v>317.44572000000016</v>
      </c>
      <c r="P26" s="52">
        <f t="shared" si="4"/>
        <v>3.2065220000000001</v>
      </c>
      <c r="Q26" s="43"/>
      <c r="R26" s="43"/>
      <c r="S26" s="38"/>
      <c r="U26" s="35">
        <f>V26+Z26+Tabelle212682022[[#This Row],[w]]/2+Tabelle212682022[[#This Row],[poweradd]]</f>
        <v>35.554279999999999</v>
      </c>
      <c r="V26" s="52">
        <f t="shared" si="17"/>
        <v>31.347757999999999</v>
      </c>
      <c r="W26" s="35">
        <f t="shared" si="5"/>
        <v>2</v>
      </c>
      <c r="X26" s="52">
        <f t="shared" si="13"/>
        <v>320.65224200000017</v>
      </c>
      <c r="Y26" s="52">
        <f t="shared" si="21"/>
        <v>317.44572000000016</v>
      </c>
      <c r="Z26" s="52">
        <f t="shared" si="7"/>
        <v>3.2065220000000001</v>
      </c>
      <c r="AA26" s="43"/>
      <c r="AB26" s="43"/>
      <c r="AC26" s="38"/>
      <c r="AE26" s="35">
        <f>AF26+AJ26+Tabelle21268202223[[#This Row],[w]]/2+Tabelle21268202223[[#This Row],[poweradd]]</f>
        <v>51.054280000000027</v>
      </c>
      <c r="AF26" s="52">
        <f t="shared" si="18"/>
        <v>46.347758000000027</v>
      </c>
      <c r="AG26" s="35">
        <f t="shared" si="8"/>
        <v>3</v>
      </c>
      <c r="AH26" s="52">
        <f t="shared" si="14"/>
        <v>320.65224200000017</v>
      </c>
      <c r="AI26" s="52">
        <f t="shared" si="22"/>
        <v>317.44572000000016</v>
      </c>
      <c r="AJ26" s="52">
        <f t="shared" si="10"/>
        <v>3.2065220000000001</v>
      </c>
      <c r="AK26" s="43"/>
      <c r="AL26" s="43"/>
      <c r="AM26" s="38"/>
    </row>
    <row r="27" spans="1:39" x14ac:dyDescent="0.25">
      <c r="A27" s="55">
        <v>24</v>
      </c>
      <c r="B27" s="35">
        <f>C27+F27+2/2+Tabelle21261921[[#This Row],[poweradd]]</f>
        <v>9.7287369999999989</v>
      </c>
      <c r="C27" s="52">
        <f t="shared" si="15"/>
        <v>5.5542799999999986</v>
      </c>
      <c r="D27" s="52">
        <f t="shared" si="0"/>
        <v>317.44572000000016</v>
      </c>
      <c r="E27" s="52">
        <f t="shared" si="19"/>
        <v>314.27126300000015</v>
      </c>
      <c r="F27" s="52">
        <f t="shared" si="2"/>
        <v>3.1744569999999999</v>
      </c>
      <c r="G27" s="45"/>
      <c r="H27" s="45"/>
      <c r="I27" s="38"/>
      <c r="K27" s="35">
        <f>L27+P27+Tabelle2126820[[#This Row],[w]]/2+Tabelle2126820[[#This Row],[poweradd]]</f>
        <v>39.728736999999995</v>
      </c>
      <c r="L27" s="52">
        <f t="shared" si="16"/>
        <v>35.554279999999999</v>
      </c>
      <c r="M27" s="35">
        <f t="shared" si="3"/>
        <v>2</v>
      </c>
      <c r="N27" s="52">
        <f t="shared" si="11"/>
        <v>317.44572000000016</v>
      </c>
      <c r="O27" s="52">
        <f t="shared" si="20"/>
        <v>314.27126300000015</v>
      </c>
      <c r="P27" s="52">
        <f t="shared" si="4"/>
        <v>3.1744569999999999</v>
      </c>
      <c r="Q27" s="45"/>
      <c r="R27" s="45"/>
      <c r="U27" s="35">
        <f>V27+Z27+Tabelle212682022[[#This Row],[w]]/2+Tabelle212682022[[#This Row],[poweradd]]</f>
        <v>39.728736999999995</v>
      </c>
      <c r="V27" s="52">
        <f t="shared" si="17"/>
        <v>35.554279999999999</v>
      </c>
      <c r="W27" s="35">
        <f t="shared" si="5"/>
        <v>2</v>
      </c>
      <c r="X27" s="52">
        <f t="shared" si="13"/>
        <v>317.44572000000016</v>
      </c>
      <c r="Y27" s="52">
        <f t="shared" si="21"/>
        <v>314.27126300000015</v>
      </c>
      <c r="Z27" s="52">
        <f t="shared" si="7"/>
        <v>3.1744569999999999</v>
      </c>
      <c r="AA27" s="45"/>
      <c r="AB27" s="45"/>
      <c r="AE27" s="35">
        <f>AF27+AJ27+Tabelle21268202223[[#This Row],[w]]/2+Tabelle21268202223[[#This Row],[poweradd]]</f>
        <v>55.728737000000024</v>
      </c>
      <c r="AF27" s="52">
        <f t="shared" si="18"/>
        <v>51.054280000000027</v>
      </c>
      <c r="AG27" s="35">
        <f t="shared" si="8"/>
        <v>3</v>
      </c>
      <c r="AH27" s="52">
        <f t="shared" si="14"/>
        <v>317.44572000000016</v>
      </c>
      <c r="AI27" s="52">
        <f t="shared" si="22"/>
        <v>314.27126300000015</v>
      </c>
      <c r="AJ27" s="52">
        <f t="shared" si="10"/>
        <v>3.1744569999999999</v>
      </c>
      <c r="AK27" s="45"/>
      <c r="AL27" s="45"/>
    </row>
    <row r="28" spans="1:39" x14ac:dyDescent="0.25">
      <c r="A28" s="55">
        <v>25</v>
      </c>
      <c r="B28" s="35">
        <f>C28+F28+2/2+Tabelle21261921[[#This Row],[poweradd]]</f>
        <v>13.871448999999998</v>
      </c>
      <c r="C28" s="52">
        <f t="shared" si="15"/>
        <v>9.7287369999999989</v>
      </c>
      <c r="D28" s="52">
        <f t="shared" si="0"/>
        <v>314.27126300000015</v>
      </c>
      <c r="E28" s="52">
        <f t="shared" si="19"/>
        <v>311.12855100000013</v>
      </c>
      <c r="F28" s="52">
        <f t="shared" si="2"/>
        <v>3.142712</v>
      </c>
      <c r="G28" s="45"/>
      <c r="H28" s="45"/>
      <c r="K28" s="35">
        <f>L28+P28+Tabelle2126820[[#This Row],[w]]/2+Tabelle2126820[[#This Row],[poweradd]]</f>
        <v>43.871448999999998</v>
      </c>
      <c r="L28" s="52">
        <f t="shared" si="16"/>
        <v>39.728736999999995</v>
      </c>
      <c r="M28" s="35">
        <f t="shared" si="3"/>
        <v>2</v>
      </c>
      <c r="N28" s="52">
        <f t="shared" si="11"/>
        <v>314.27126300000015</v>
      </c>
      <c r="O28" s="52">
        <f t="shared" si="20"/>
        <v>311.12855100000013</v>
      </c>
      <c r="P28" s="52">
        <f t="shared" si="4"/>
        <v>3.142712</v>
      </c>
      <c r="Q28" s="45"/>
      <c r="R28" s="45"/>
      <c r="S28" s="38"/>
      <c r="U28" s="35">
        <f>V28+Z28+Tabelle212682022[[#This Row],[w]]/2+Tabelle212682022[[#This Row],[poweradd]]</f>
        <v>43.871448999999998</v>
      </c>
      <c r="V28" s="52">
        <f t="shared" si="17"/>
        <v>39.728736999999995</v>
      </c>
      <c r="W28" s="35">
        <f t="shared" si="5"/>
        <v>2</v>
      </c>
      <c r="X28" s="52">
        <f t="shared" si="13"/>
        <v>314.27126300000015</v>
      </c>
      <c r="Y28" s="52">
        <f t="shared" si="21"/>
        <v>311.12855100000013</v>
      </c>
      <c r="Z28" s="52">
        <f t="shared" si="7"/>
        <v>3.142712</v>
      </c>
      <c r="AA28" s="45"/>
      <c r="AB28" s="45"/>
      <c r="AC28" s="38"/>
      <c r="AE28" s="35">
        <f>AF28+AJ28+Tabelle21268202223[[#This Row],[w]]/2+Tabelle21268202223[[#This Row],[poweradd]]</f>
        <v>60.371449000000027</v>
      </c>
      <c r="AF28" s="52">
        <f t="shared" si="18"/>
        <v>55.728737000000024</v>
      </c>
      <c r="AG28" s="35">
        <f t="shared" si="8"/>
        <v>3</v>
      </c>
      <c r="AH28" s="52">
        <f t="shared" si="14"/>
        <v>314.27126300000015</v>
      </c>
      <c r="AI28" s="52">
        <f t="shared" si="22"/>
        <v>311.12855100000013</v>
      </c>
      <c r="AJ28" s="52">
        <f t="shared" si="10"/>
        <v>3.142712</v>
      </c>
      <c r="AK28" s="45"/>
      <c r="AL28" s="45"/>
      <c r="AM28" s="38"/>
    </row>
    <row r="29" spans="1:39" x14ac:dyDescent="0.25">
      <c r="A29" s="55">
        <v>26</v>
      </c>
      <c r="B29" s="35">
        <f>C29+F29+2/2+Tabelle21261921[[#This Row],[poweradd]]</f>
        <v>17.982733999999997</v>
      </c>
      <c r="C29" s="52">
        <f t="shared" si="15"/>
        <v>13.871448999999998</v>
      </c>
      <c r="D29" s="52">
        <f t="shared" si="0"/>
        <v>311.12855100000013</v>
      </c>
      <c r="E29" s="52">
        <f t="shared" si="19"/>
        <v>308.01726600000012</v>
      </c>
      <c r="F29" s="52">
        <f t="shared" si="2"/>
        <v>3.1112850000000001</v>
      </c>
      <c r="G29" s="45"/>
      <c r="H29" s="45"/>
      <c r="K29" s="35">
        <f>L29+P29+Tabelle2126820[[#This Row],[w]]/2+Tabelle2126820[[#This Row],[poweradd]]</f>
        <v>47.982734000000001</v>
      </c>
      <c r="L29" s="52">
        <f t="shared" si="16"/>
        <v>43.871448999999998</v>
      </c>
      <c r="M29" s="35">
        <f t="shared" si="3"/>
        <v>2</v>
      </c>
      <c r="N29" s="52">
        <f t="shared" si="11"/>
        <v>311.12855100000013</v>
      </c>
      <c r="O29" s="52">
        <f t="shared" si="20"/>
        <v>308.01726600000012</v>
      </c>
      <c r="P29" s="52">
        <f t="shared" si="4"/>
        <v>3.1112850000000001</v>
      </c>
      <c r="Q29" s="45"/>
      <c r="R29" s="45"/>
      <c r="U29" s="35">
        <f>V29+Z29+Tabelle212682022[[#This Row],[w]]/2+Tabelle212682022[[#This Row],[poweradd]]</f>
        <v>47.982734000000001</v>
      </c>
      <c r="V29" s="52">
        <f t="shared" si="17"/>
        <v>43.871448999999998</v>
      </c>
      <c r="W29" s="35">
        <f t="shared" si="5"/>
        <v>2</v>
      </c>
      <c r="X29" s="52">
        <f t="shared" si="13"/>
        <v>311.12855100000013</v>
      </c>
      <c r="Y29" s="52">
        <f t="shared" si="21"/>
        <v>308.01726600000012</v>
      </c>
      <c r="Z29" s="52">
        <f t="shared" si="7"/>
        <v>3.1112850000000001</v>
      </c>
      <c r="AA29" s="45"/>
      <c r="AB29" s="45"/>
      <c r="AE29" s="35">
        <f>AF29+AJ29+Tabelle21268202223[[#This Row],[w]]/2+Tabelle21268202223[[#This Row],[poweradd]]</f>
        <v>4.982734000000022</v>
      </c>
      <c r="AF29" s="52">
        <f t="shared" si="18"/>
        <v>60.371449000000027</v>
      </c>
      <c r="AG29" s="35">
        <f t="shared" si="8"/>
        <v>3</v>
      </c>
      <c r="AH29" s="52">
        <f t="shared" si="14"/>
        <v>311.12855100000013</v>
      </c>
      <c r="AI29" s="52">
        <f t="shared" si="22"/>
        <v>308.01726600000012</v>
      </c>
      <c r="AJ29" s="52">
        <f t="shared" si="10"/>
        <v>3.1112850000000001</v>
      </c>
      <c r="AK29" s="43">
        <v>-60</v>
      </c>
      <c r="AL29" s="43"/>
      <c r="AM29" s="43" t="s">
        <v>159</v>
      </c>
    </row>
    <row r="30" spans="1:39" x14ac:dyDescent="0.25">
      <c r="A30" s="55">
        <v>27</v>
      </c>
      <c r="B30" s="37">
        <f>C30+F30+2/2+Tabelle21261921[[#This Row],[poweradd]]</f>
        <v>22.062905999999998</v>
      </c>
      <c r="C30" s="52">
        <f t="shared" si="15"/>
        <v>17.982733999999997</v>
      </c>
      <c r="D30" s="52">
        <f t="shared" si="0"/>
        <v>308.01726600000012</v>
      </c>
      <c r="E30" s="52">
        <f t="shared" si="19"/>
        <v>304.93709400000012</v>
      </c>
      <c r="F30" s="52">
        <f t="shared" si="2"/>
        <v>3.0801720000000001</v>
      </c>
      <c r="G30" s="45"/>
      <c r="H30" s="45"/>
      <c r="K30" s="37">
        <f>L30+P30+Tabelle2126820[[#This Row],[w]]/2+Tabelle2126820[[#This Row],[poweradd]]</f>
        <v>52.062905999999998</v>
      </c>
      <c r="L30" s="52">
        <f t="shared" si="16"/>
        <v>47.982734000000001</v>
      </c>
      <c r="M30" s="35">
        <f t="shared" si="3"/>
        <v>2</v>
      </c>
      <c r="N30" s="52">
        <f t="shared" si="11"/>
        <v>308.01726600000012</v>
      </c>
      <c r="O30" s="52">
        <f t="shared" si="20"/>
        <v>304.93709400000012</v>
      </c>
      <c r="P30" s="52">
        <f t="shared" si="4"/>
        <v>3.0801720000000001</v>
      </c>
      <c r="Q30" s="45"/>
      <c r="R30" s="45"/>
      <c r="U30" s="37">
        <f>V30+Z30+Tabelle212682022[[#This Row],[w]]/2+Tabelle212682022[[#This Row],[poweradd]]</f>
        <v>52.062905999999998</v>
      </c>
      <c r="V30" s="52">
        <f t="shared" si="17"/>
        <v>47.982734000000001</v>
      </c>
      <c r="W30" s="35">
        <f t="shared" si="5"/>
        <v>2</v>
      </c>
      <c r="X30" s="52">
        <f t="shared" si="13"/>
        <v>308.01726600000012</v>
      </c>
      <c r="Y30" s="52">
        <f t="shared" si="21"/>
        <v>304.93709400000012</v>
      </c>
      <c r="Z30" s="52">
        <f t="shared" si="7"/>
        <v>3.0801720000000001</v>
      </c>
      <c r="AA30" s="45"/>
      <c r="AB30" s="45"/>
      <c r="AE30" s="37">
        <f>AF30+AJ30+Tabelle21268202223[[#This Row],[w]]/2+Tabelle21268202223[[#This Row],[poweradd]]</f>
        <v>9.562906000000023</v>
      </c>
      <c r="AF30" s="52">
        <f t="shared" si="18"/>
        <v>4.982734000000022</v>
      </c>
      <c r="AG30" s="35">
        <f t="shared" si="8"/>
        <v>3</v>
      </c>
      <c r="AH30" s="52">
        <f t="shared" si="14"/>
        <v>308.01726600000012</v>
      </c>
      <c r="AI30" s="52">
        <f t="shared" si="22"/>
        <v>304.93709400000012</v>
      </c>
      <c r="AJ30" s="52">
        <f t="shared" si="10"/>
        <v>3.0801720000000001</v>
      </c>
      <c r="AK30" s="43"/>
      <c r="AL30" s="43"/>
      <c r="AM30" s="43"/>
    </row>
    <row r="31" spans="1:39" x14ac:dyDescent="0.25">
      <c r="A31" s="55">
        <v>28</v>
      </c>
      <c r="B31" s="35">
        <f>C31+F31+2/2+Tabelle21261921[[#This Row],[poweradd]]</f>
        <v>26.112275999999998</v>
      </c>
      <c r="C31" s="52">
        <f t="shared" si="15"/>
        <v>22.062905999999998</v>
      </c>
      <c r="D31" s="52">
        <f t="shared" si="0"/>
        <v>304.93709400000012</v>
      </c>
      <c r="E31" s="52">
        <f t="shared" si="19"/>
        <v>301.88772400000011</v>
      </c>
      <c r="F31" s="52">
        <f t="shared" si="2"/>
        <v>3.0493700000000001</v>
      </c>
      <c r="G31" s="45"/>
      <c r="H31" s="45"/>
      <c r="K31" s="35">
        <f>L31+P31+Tabelle2126820[[#This Row],[w]]/2+Tabelle2126820[[#This Row],[poweradd]]</f>
        <v>56.112276000000001</v>
      </c>
      <c r="L31" s="52">
        <f t="shared" si="16"/>
        <v>52.062905999999998</v>
      </c>
      <c r="M31" s="35">
        <f t="shared" si="3"/>
        <v>2</v>
      </c>
      <c r="N31" s="52">
        <f t="shared" si="11"/>
        <v>304.93709400000012</v>
      </c>
      <c r="O31" s="52">
        <f t="shared" si="20"/>
        <v>301.88772400000011</v>
      </c>
      <c r="P31" s="52">
        <f t="shared" si="4"/>
        <v>3.0493700000000001</v>
      </c>
      <c r="Q31" s="45"/>
      <c r="R31" s="45"/>
      <c r="U31" s="35">
        <f>V31+Z31+Tabelle212682022[[#This Row],[w]]/2+Tabelle212682022[[#This Row],[poweradd]]</f>
        <v>56.112276000000001</v>
      </c>
      <c r="V31" s="52">
        <f t="shared" si="17"/>
        <v>52.062905999999998</v>
      </c>
      <c r="W31" s="35">
        <f t="shared" si="5"/>
        <v>2</v>
      </c>
      <c r="X31" s="52">
        <f t="shared" si="13"/>
        <v>304.93709400000012</v>
      </c>
      <c r="Y31" s="52">
        <f t="shared" si="21"/>
        <v>301.88772400000011</v>
      </c>
      <c r="Z31" s="52">
        <f t="shared" si="7"/>
        <v>3.0493700000000001</v>
      </c>
      <c r="AA31" s="45"/>
      <c r="AB31" s="45"/>
      <c r="AE31" s="35">
        <f>AF31+AJ31+Tabelle21268202223[[#This Row],[w]]/2+Tabelle21268202223[[#This Row],[poweradd]]</f>
        <v>14.112276000000023</v>
      </c>
      <c r="AF31" s="52">
        <f t="shared" si="18"/>
        <v>9.562906000000023</v>
      </c>
      <c r="AG31" s="35">
        <f t="shared" si="8"/>
        <v>3</v>
      </c>
      <c r="AH31" s="52">
        <f t="shared" si="14"/>
        <v>304.93709400000012</v>
      </c>
      <c r="AI31" s="52">
        <f t="shared" si="22"/>
        <v>301.88772400000011</v>
      </c>
      <c r="AJ31" s="52">
        <f t="shared" si="10"/>
        <v>3.0493700000000001</v>
      </c>
      <c r="AK31" s="45"/>
      <c r="AL31" s="45"/>
    </row>
    <row r="32" spans="1:39" x14ac:dyDescent="0.25">
      <c r="A32" s="55">
        <v>29</v>
      </c>
      <c r="B32" s="35">
        <f>C32+F32+2/2+Tabelle21261921[[#This Row],[poweradd]]</f>
        <v>30.131152999999998</v>
      </c>
      <c r="C32" s="52">
        <f t="shared" si="15"/>
        <v>26.112275999999998</v>
      </c>
      <c r="D32" s="52">
        <f t="shared" si="0"/>
        <v>301.88772400000011</v>
      </c>
      <c r="E32" s="52">
        <f t="shared" si="19"/>
        <v>298.86884700000013</v>
      </c>
      <c r="F32" s="52">
        <f t="shared" si="2"/>
        <v>3.0188769999999998</v>
      </c>
      <c r="G32" s="45"/>
      <c r="H32" s="45"/>
      <c r="K32" s="35">
        <f>L32+P32+Tabelle2126820[[#This Row],[w]]/2+Tabelle2126820[[#This Row],[poweradd]]</f>
        <v>60.131152999999998</v>
      </c>
      <c r="L32" s="52">
        <f t="shared" si="16"/>
        <v>56.112276000000001</v>
      </c>
      <c r="M32" s="35">
        <f t="shared" si="3"/>
        <v>2</v>
      </c>
      <c r="N32" s="52">
        <f t="shared" si="11"/>
        <v>301.88772400000011</v>
      </c>
      <c r="O32" s="52">
        <f t="shared" si="20"/>
        <v>298.86884700000013</v>
      </c>
      <c r="P32" s="52">
        <f t="shared" si="4"/>
        <v>3.0188769999999998</v>
      </c>
      <c r="Q32" s="45"/>
      <c r="R32" s="45"/>
      <c r="U32" s="35">
        <f>V32+Z32+Tabelle212682022[[#This Row],[w]]/2+Tabelle212682022[[#This Row],[poweradd]]</f>
        <v>60.131152999999998</v>
      </c>
      <c r="V32" s="52">
        <f t="shared" si="17"/>
        <v>56.112276000000001</v>
      </c>
      <c r="W32" s="35">
        <f t="shared" si="5"/>
        <v>2</v>
      </c>
      <c r="X32" s="52">
        <f t="shared" si="13"/>
        <v>301.88772400000011</v>
      </c>
      <c r="Y32" s="52">
        <f t="shared" si="21"/>
        <v>298.86884700000013</v>
      </c>
      <c r="Z32" s="52">
        <f t="shared" si="7"/>
        <v>3.0188769999999998</v>
      </c>
      <c r="AA32" s="45"/>
      <c r="AB32" s="45"/>
      <c r="AE32" s="35">
        <f>AF32+AJ32+Tabelle21268202223[[#This Row],[w]]/2+Tabelle21268202223[[#This Row],[poweradd]]</f>
        <v>18.631153000000023</v>
      </c>
      <c r="AF32" s="52">
        <f t="shared" si="18"/>
        <v>14.112276000000023</v>
      </c>
      <c r="AG32" s="35">
        <f t="shared" si="8"/>
        <v>3</v>
      </c>
      <c r="AH32" s="52">
        <f t="shared" si="14"/>
        <v>301.88772400000011</v>
      </c>
      <c r="AI32" s="52">
        <f t="shared" si="22"/>
        <v>298.86884700000013</v>
      </c>
      <c r="AJ32" s="52">
        <f t="shared" si="10"/>
        <v>3.0188769999999998</v>
      </c>
      <c r="AK32" s="45"/>
      <c r="AL32" s="45"/>
    </row>
    <row r="33" spans="1:39" x14ac:dyDescent="0.25">
      <c r="A33" s="55">
        <v>30</v>
      </c>
      <c r="B33" s="35">
        <f>C33+F33+2/2+Tabelle21261921[[#This Row],[poweradd]]</f>
        <v>34.119840999999994</v>
      </c>
      <c r="C33" s="52">
        <f t="shared" si="15"/>
        <v>30.131152999999998</v>
      </c>
      <c r="D33" s="52">
        <f t="shared" si="0"/>
        <v>298.86884700000013</v>
      </c>
      <c r="E33" s="52">
        <f t="shared" si="19"/>
        <v>295.88015900000011</v>
      </c>
      <c r="F33" s="52">
        <f t="shared" si="2"/>
        <v>2.9886879999999998</v>
      </c>
      <c r="G33" s="45"/>
      <c r="H33" s="45"/>
      <c r="K33" s="35">
        <f>L33+P33+Tabelle2126820[[#This Row],[w]]/2+Tabelle2126820[[#This Row],[poweradd]]</f>
        <v>64.119840999999994</v>
      </c>
      <c r="L33" s="52">
        <f t="shared" si="16"/>
        <v>60.131152999999998</v>
      </c>
      <c r="M33" s="35">
        <f t="shared" si="3"/>
        <v>2</v>
      </c>
      <c r="N33" s="52">
        <f t="shared" si="11"/>
        <v>298.86884700000013</v>
      </c>
      <c r="O33" s="52">
        <f t="shared" si="20"/>
        <v>295.88015900000011</v>
      </c>
      <c r="P33" s="52">
        <f t="shared" si="4"/>
        <v>2.9886879999999998</v>
      </c>
      <c r="Q33" s="45"/>
      <c r="R33" s="45"/>
      <c r="U33" s="35">
        <f>V33+Z33+Tabelle212682022[[#This Row],[w]]/2+Tabelle212682022[[#This Row],[poweradd]]</f>
        <v>64.119840999999994</v>
      </c>
      <c r="V33" s="52">
        <f t="shared" si="17"/>
        <v>60.131152999999998</v>
      </c>
      <c r="W33" s="35">
        <f t="shared" si="5"/>
        <v>2</v>
      </c>
      <c r="X33" s="52">
        <f t="shared" si="13"/>
        <v>298.86884700000013</v>
      </c>
      <c r="Y33" s="52">
        <f t="shared" si="21"/>
        <v>295.88015900000011</v>
      </c>
      <c r="Z33" s="52">
        <f t="shared" si="7"/>
        <v>2.9886879999999998</v>
      </c>
      <c r="AA33" s="45"/>
      <c r="AB33" s="45"/>
      <c r="AE33" s="35">
        <f>AF33+AJ33+Tabelle21268202223[[#This Row],[w]]/2+Tabelle21268202223[[#This Row],[poweradd]]</f>
        <v>23.119841000000022</v>
      </c>
      <c r="AF33" s="52">
        <f t="shared" si="18"/>
        <v>18.631153000000023</v>
      </c>
      <c r="AG33" s="35">
        <f t="shared" si="8"/>
        <v>3</v>
      </c>
      <c r="AH33" s="52">
        <f t="shared" si="14"/>
        <v>298.86884700000013</v>
      </c>
      <c r="AI33" s="52">
        <f t="shared" si="22"/>
        <v>295.88015900000011</v>
      </c>
      <c r="AJ33" s="52">
        <f t="shared" si="10"/>
        <v>2.9886879999999998</v>
      </c>
      <c r="AK33" s="45"/>
      <c r="AL33" s="45"/>
    </row>
    <row r="34" spans="1:39" x14ac:dyDescent="0.25">
      <c r="A34" s="55">
        <v>31</v>
      </c>
      <c r="B34" s="37">
        <f>C34+F34+2/2+Tabelle21261921[[#This Row],[poweradd]]</f>
        <v>38.078641999999995</v>
      </c>
      <c r="C34" s="52">
        <f t="shared" si="15"/>
        <v>34.119840999999994</v>
      </c>
      <c r="D34" s="52">
        <f t="shared" si="0"/>
        <v>295.88015900000011</v>
      </c>
      <c r="E34" s="52">
        <f t="shared" si="19"/>
        <v>292.92135800000011</v>
      </c>
      <c r="F34" s="52">
        <f t="shared" si="2"/>
        <v>2.9588009999999998</v>
      </c>
      <c r="G34" s="45"/>
      <c r="H34" s="45"/>
      <c r="K34" s="37">
        <f>L34+P34+Tabelle2126820[[#This Row],[w]]/2+Tabelle2126820[[#This Row],[poweradd]]</f>
        <v>68.078641999999988</v>
      </c>
      <c r="L34" s="52">
        <f t="shared" si="16"/>
        <v>64.119840999999994</v>
      </c>
      <c r="M34" s="35">
        <f t="shared" si="3"/>
        <v>2</v>
      </c>
      <c r="N34" s="52">
        <f t="shared" si="11"/>
        <v>295.88015900000011</v>
      </c>
      <c r="O34" s="52">
        <f t="shared" si="20"/>
        <v>292.92135800000011</v>
      </c>
      <c r="P34" s="52">
        <f t="shared" si="4"/>
        <v>2.9588009999999998</v>
      </c>
      <c r="Q34" s="45"/>
      <c r="R34" s="45"/>
      <c r="U34" s="37">
        <f>V34+Z34+Tabelle212682022[[#This Row],[w]]/2+Tabelle212682022[[#This Row],[poweradd]]</f>
        <v>68.078641999999988</v>
      </c>
      <c r="V34" s="52">
        <f t="shared" si="17"/>
        <v>64.119840999999994</v>
      </c>
      <c r="W34" s="35">
        <f t="shared" si="5"/>
        <v>2</v>
      </c>
      <c r="X34" s="52">
        <f t="shared" si="13"/>
        <v>295.88015900000011</v>
      </c>
      <c r="Y34" s="52">
        <f t="shared" si="21"/>
        <v>292.92135800000011</v>
      </c>
      <c r="Z34" s="52">
        <f t="shared" si="7"/>
        <v>2.9588009999999998</v>
      </c>
      <c r="AA34" s="45"/>
      <c r="AB34" s="45"/>
      <c r="AE34" s="37">
        <f>AF34+AJ34+Tabelle21268202223[[#This Row],[w]]/2+Tabelle21268202223[[#This Row],[poweradd]]</f>
        <v>27.578642000000023</v>
      </c>
      <c r="AF34" s="52">
        <f t="shared" si="18"/>
        <v>23.119841000000022</v>
      </c>
      <c r="AG34" s="35">
        <f t="shared" si="8"/>
        <v>3</v>
      </c>
      <c r="AH34" s="52">
        <f t="shared" si="14"/>
        <v>295.88015900000011</v>
      </c>
      <c r="AI34" s="52">
        <f t="shared" si="22"/>
        <v>292.92135800000011</v>
      </c>
      <c r="AJ34" s="52">
        <f t="shared" si="10"/>
        <v>2.9588009999999998</v>
      </c>
      <c r="AK34" s="45"/>
      <c r="AL34" s="45"/>
    </row>
    <row r="35" spans="1:39" x14ac:dyDescent="0.25">
      <c r="A35" s="55">
        <v>32</v>
      </c>
      <c r="B35" s="35">
        <f>C35+F35+2/2+Tabelle21261921[[#This Row],[poweradd]]</f>
        <v>42.007854999999992</v>
      </c>
      <c r="C35" s="52">
        <f t="shared" si="15"/>
        <v>38.078641999999995</v>
      </c>
      <c r="D35" s="52">
        <f t="shared" si="0"/>
        <v>292.92135800000011</v>
      </c>
      <c r="E35" s="52">
        <f t="shared" si="19"/>
        <v>289.99214500000011</v>
      </c>
      <c r="F35" s="52">
        <f t="shared" si="2"/>
        <v>2.9292129999999998</v>
      </c>
      <c r="G35" s="45"/>
      <c r="H35" s="45"/>
      <c r="K35" s="35">
        <f>L35+P35+Tabelle2126820[[#This Row],[w]]/2+Tabelle2126820[[#This Row],[poweradd]]</f>
        <v>72.007854999999992</v>
      </c>
      <c r="L35" s="52">
        <f t="shared" si="16"/>
        <v>68.078641999999988</v>
      </c>
      <c r="M35" s="35">
        <f t="shared" si="3"/>
        <v>2</v>
      </c>
      <c r="N35" s="52">
        <f t="shared" si="11"/>
        <v>292.92135800000011</v>
      </c>
      <c r="O35" s="52">
        <f t="shared" si="20"/>
        <v>289.99214500000011</v>
      </c>
      <c r="P35" s="52">
        <f t="shared" si="4"/>
        <v>2.9292129999999998</v>
      </c>
      <c r="Q35" s="45"/>
      <c r="R35" s="45"/>
      <c r="U35" s="35">
        <f>V35+Z35+Tabelle212682022[[#This Row],[w]]/2+Tabelle212682022[[#This Row],[poweradd]]</f>
        <v>72.007854999999992</v>
      </c>
      <c r="V35" s="52">
        <f t="shared" si="17"/>
        <v>68.078641999999988</v>
      </c>
      <c r="W35" s="35">
        <f t="shared" si="5"/>
        <v>2</v>
      </c>
      <c r="X35" s="52">
        <f t="shared" si="13"/>
        <v>292.92135800000011</v>
      </c>
      <c r="Y35" s="52">
        <f t="shared" si="21"/>
        <v>289.99214500000011</v>
      </c>
      <c r="Z35" s="52">
        <f t="shared" si="7"/>
        <v>2.9292129999999998</v>
      </c>
      <c r="AA35" s="45"/>
      <c r="AB35" s="45"/>
      <c r="AE35" s="35">
        <f>AF35+AJ35+Tabelle21268202223[[#This Row],[w]]/2+Tabelle21268202223[[#This Row],[poweradd]]</f>
        <v>32.007855000000021</v>
      </c>
      <c r="AF35" s="52">
        <f t="shared" si="18"/>
        <v>27.578642000000023</v>
      </c>
      <c r="AG35" s="35">
        <f t="shared" si="8"/>
        <v>3</v>
      </c>
      <c r="AH35" s="52">
        <f t="shared" si="14"/>
        <v>292.92135800000011</v>
      </c>
      <c r="AI35" s="52">
        <f t="shared" si="22"/>
        <v>289.99214500000011</v>
      </c>
      <c r="AJ35" s="52">
        <f t="shared" si="10"/>
        <v>2.9292129999999998</v>
      </c>
      <c r="AK35" s="45"/>
      <c r="AL35" s="45"/>
    </row>
    <row r="36" spans="1:39" x14ac:dyDescent="0.25">
      <c r="A36" s="55">
        <v>33</v>
      </c>
      <c r="B36" s="35">
        <f>C36+F36+2/2+Tabelle21261921[[#This Row],[poweradd]]</f>
        <v>45.907775999999991</v>
      </c>
      <c r="C36" s="52">
        <f t="shared" si="15"/>
        <v>42.007854999999992</v>
      </c>
      <c r="D36" s="52">
        <f t="shared" si="0"/>
        <v>289.99214500000011</v>
      </c>
      <c r="E36" s="52">
        <f t="shared" si="19"/>
        <v>287.0922240000001</v>
      </c>
      <c r="F36" s="52">
        <f t="shared" si="2"/>
        <v>2.899921</v>
      </c>
      <c r="G36" s="45"/>
      <c r="H36" s="45"/>
      <c r="K36" s="35">
        <f>L36+P36+Tabelle2126820[[#This Row],[w]]/2+Tabelle2126820[[#This Row],[poweradd]]</f>
        <v>75.907775999999998</v>
      </c>
      <c r="L36" s="52">
        <f t="shared" si="16"/>
        <v>72.007854999999992</v>
      </c>
      <c r="M36" s="35">
        <f t="shared" si="3"/>
        <v>2</v>
      </c>
      <c r="N36" s="52">
        <f t="shared" si="11"/>
        <v>289.99214500000011</v>
      </c>
      <c r="O36" s="52">
        <f t="shared" si="20"/>
        <v>287.0922240000001</v>
      </c>
      <c r="P36" s="52">
        <f t="shared" si="4"/>
        <v>2.899921</v>
      </c>
      <c r="Q36" s="45"/>
      <c r="R36" s="45"/>
      <c r="U36" s="35">
        <f>V36+Z36+Tabelle212682022[[#This Row],[w]]/2+Tabelle212682022[[#This Row],[poweradd]]</f>
        <v>75.907775999999998</v>
      </c>
      <c r="V36" s="52">
        <f t="shared" si="17"/>
        <v>72.007854999999992</v>
      </c>
      <c r="W36" s="35">
        <f t="shared" si="5"/>
        <v>2</v>
      </c>
      <c r="X36" s="52">
        <f t="shared" si="13"/>
        <v>289.99214500000011</v>
      </c>
      <c r="Y36" s="52">
        <f t="shared" si="21"/>
        <v>287.0922240000001</v>
      </c>
      <c r="Z36" s="52">
        <f t="shared" si="7"/>
        <v>2.899921</v>
      </c>
      <c r="AA36" s="45"/>
      <c r="AB36" s="45"/>
      <c r="AE36" s="35">
        <f>AF36+AJ36+Tabelle21268202223[[#This Row],[w]]/2+Tabelle21268202223[[#This Row],[poweradd]]</f>
        <v>36.40777600000002</v>
      </c>
      <c r="AF36" s="52">
        <f t="shared" si="18"/>
        <v>32.007855000000021</v>
      </c>
      <c r="AG36" s="35">
        <f t="shared" si="8"/>
        <v>3</v>
      </c>
      <c r="AH36" s="52">
        <f t="shared" si="14"/>
        <v>289.99214500000011</v>
      </c>
      <c r="AI36" s="52">
        <f t="shared" si="22"/>
        <v>287.0922240000001</v>
      </c>
      <c r="AJ36" s="52">
        <f t="shared" si="10"/>
        <v>2.899921</v>
      </c>
      <c r="AK36" s="45"/>
      <c r="AL36" s="45"/>
    </row>
    <row r="37" spans="1:39" x14ac:dyDescent="0.25">
      <c r="A37" s="55">
        <v>34</v>
      </c>
      <c r="B37" s="35">
        <f>C37+F37+2/2+Tabelle21261921[[#This Row],[poweradd]]</f>
        <v>49.778697999999991</v>
      </c>
      <c r="C37" s="52">
        <f t="shared" si="15"/>
        <v>45.907775999999991</v>
      </c>
      <c r="D37" s="52">
        <f t="shared" ref="D37:D68" si="23">E36+H36</f>
        <v>287.0922240000001</v>
      </c>
      <c r="E37" s="52">
        <f t="shared" si="19"/>
        <v>284.22130200000009</v>
      </c>
      <c r="F37" s="52">
        <f t="shared" si="2"/>
        <v>2.8709220000000002</v>
      </c>
      <c r="G37" s="45"/>
      <c r="H37" s="45"/>
      <c r="K37" s="35">
        <f>L37+P37+Tabelle2126820[[#This Row],[w]]/2+Tabelle2126820[[#This Row],[poweradd]]</f>
        <v>79.778697999999991</v>
      </c>
      <c r="L37" s="52">
        <f t="shared" si="16"/>
        <v>75.907775999999998</v>
      </c>
      <c r="M37" s="35">
        <f t="shared" si="3"/>
        <v>2</v>
      </c>
      <c r="N37" s="52">
        <f t="shared" si="11"/>
        <v>287.0922240000001</v>
      </c>
      <c r="O37" s="52">
        <f t="shared" si="20"/>
        <v>284.22130200000009</v>
      </c>
      <c r="P37" s="52">
        <f t="shared" si="4"/>
        <v>2.8709220000000002</v>
      </c>
      <c r="Q37" s="45"/>
      <c r="R37" s="45"/>
      <c r="U37" s="35">
        <f>V37+Z37+Tabelle212682022[[#This Row],[w]]/2+Tabelle212682022[[#This Row],[poweradd]]</f>
        <v>79.778697999999991</v>
      </c>
      <c r="V37" s="52">
        <f t="shared" si="17"/>
        <v>75.907775999999998</v>
      </c>
      <c r="W37" s="35">
        <f t="shared" si="5"/>
        <v>2</v>
      </c>
      <c r="X37" s="52">
        <f t="shared" si="13"/>
        <v>287.0922240000001</v>
      </c>
      <c r="Y37" s="52">
        <f t="shared" si="21"/>
        <v>284.22130200000009</v>
      </c>
      <c r="Z37" s="52">
        <f t="shared" si="7"/>
        <v>2.8709220000000002</v>
      </c>
      <c r="AA37" s="45"/>
      <c r="AB37" s="45"/>
      <c r="AE37" s="35">
        <f>AF37+AJ37+Tabelle21268202223[[#This Row],[w]]/2+Tabelle21268202223[[#This Row],[poweradd]]</f>
        <v>40.77869800000002</v>
      </c>
      <c r="AF37" s="52">
        <f t="shared" si="18"/>
        <v>36.40777600000002</v>
      </c>
      <c r="AG37" s="35">
        <f t="shared" si="8"/>
        <v>3</v>
      </c>
      <c r="AH37" s="52">
        <f t="shared" si="14"/>
        <v>287.0922240000001</v>
      </c>
      <c r="AI37" s="52">
        <f t="shared" si="22"/>
        <v>284.22130200000009</v>
      </c>
      <c r="AJ37" s="52">
        <f t="shared" si="10"/>
        <v>2.8709220000000002</v>
      </c>
      <c r="AK37" s="45"/>
      <c r="AL37" s="45"/>
    </row>
    <row r="38" spans="1:39" x14ac:dyDescent="0.25">
      <c r="A38" s="55">
        <v>35</v>
      </c>
      <c r="B38" s="35">
        <f>C38+F38+2/2+Tabelle21261921[[#This Row],[poweradd]]</f>
        <v>53.620910999999992</v>
      </c>
      <c r="C38" s="52">
        <f t="shared" si="15"/>
        <v>49.778697999999991</v>
      </c>
      <c r="D38" s="52">
        <f t="shared" si="23"/>
        <v>284.22130200000009</v>
      </c>
      <c r="E38" s="52">
        <f t="shared" si="19"/>
        <v>281.37908900000008</v>
      </c>
      <c r="F38" s="52">
        <f t="shared" si="2"/>
        <v>2.8422130000000001</v>
      </c>
      <c r="G38" s="43"/>
      <c r="H38" s="43"/>
      <c r="I38" s="38"/>
      <c r="K38" s="35">
        <f>L38+P38+Tabelle2126820[[#This Row],[w]]/2+Tabelle2126820[[#This Row],[poweradd]]</f>
        <v>83.620910999999992</v>
      </c>
      <c r="L38" s="52">
        <f t="shared" si="16"/>
        <v>79.778697999999991</v>
      </c>
      <c r="M38" s="35">
        <f t="shared" si="3"/>
        <v>2</v>
      </c>
      <c r="N38" s="52">
        <f t="shared" si="11"/>
        <v>284.22130200000009</v>
      </c>
      <c r="O38" s="52">
        <f t="shared" si="20"/>
        <v>281.37908900000008</v>
      </c>
      <c r="P38" s="52">
        <f t="shared" si="4"/>
        <v>2.8422130000000001</v>
      </c>
      <c r="Q38" s="45"/>
      <c r="R38" s="45"/>
      <c r="U38" s="35">
        <f>V38+Z38+Tabelle212682022[[#This Row],[w]]/2+Tabelle212682022[[#This Row],[poweradd]]</f>
        <v>83.620910999999992</v>
      </c>
      <c r="V38" s="52">
        <f t="shared" si="17"/>
        <v>79.778697999999991</v>
      </c>
      <c r="W38" s="35">
        <f t="shared" si="5"/>
        <v>2</v>
      </c>
      <c r="X38" s="52">
        <f t="shared" si="13"/>
        <v>284.22130200000009</v>
      </c>
      <c r="Y38" s="52">
        <f t="shared" si="21"/>
        <v>281.37908900000008</v>
      </c>
      <c r="Z38" s="52">
        <f t="shared" si="7"/>
        <v>2.8422130000000001</v>
      </c>
      <c r="AA38" s="45"/>
      <c r="AB38" s="45"/>
      <c r="AE38" s="35">
        <f>AF38+AJ38+Tabelle21268202223[[#This Row],[w]]/2+Tabelle21268202223[[#This Row],[poweradd]]</f>
        <v>45.120911000000021</v>
      </c>
      <c r="AF38" s="52">
        <f t="shared" si="18"/>
        <v>40.77869800000002</v>
      </c>
      <c r="AG38" s="35">
        <f t="shared" si="8"/>
        <v>3</v>
      </c>
      <c r="AH38" s="52">
        <f t="shared" si="14"/>
        <v>284.22130200000009</v>
      </c>
      <c r="AI38" s="52">
        <f t="shared" si="22"/>
        <v>281.37908900000008</v>
      </c>
      <c r="AJ38" s="52">
        <f t="shared" si="10"/>
        <v>2.8422130000000001</v>
      </c>
      <c r="AK38" s="45"/>
      <c r="AL38" s="45"/>
    </row>
    <row r="39" spans="1:39" x14ac:dyDescent="0.25">
      <c r="A39" s="55">
        <v>36</v>
      </c>
      <c r="B39" s="35">
        <f>C39+F39+2/2+Tabelle21261921[[#This Row],[poweradd]]</f>
        <v>57.43470099999999</v>
      </c>
      <c r="C39" s="52">
        <f t="shared" si="15"/>
        <v>53.620910999999992</v>
      </c>
      <c r="D39" s="52">
        <f t="shared" si="23"/>
        <v>281.37908900000008</v>
      </c>
      <c r="E39" s="52">
        <f t="shared" si="19"/>
        <v>278.5652990000001</v>
      </c>
      <c r="F39" s="52">
        <f t="shared" si="2"/>
        <v>2.81379</v>
      </c>
      <c r="G39" s="45"/>
      <c r="H39" s="45"/>
      <c r="K39" s="35">
        <f>L39+P39+Tabelle2126820[[#This Row],[w]]/2+Tabelle2126820[[#This Row],[poweradd]]</f>
        <v>87.43470099999999</v>
      </c>
      <c r="L39" s="52">
        <f t="shared" si="16"/>
        <v>83.620910999999992</v>
      </c>
      <c r="M39" s="35">
        <f t="shared" si="3"/>
        <v>2</v>
      </c>
      <c r="N39" s="52">
        <f t="shared" si="11"/>
        <v>281.37908900000008</v>
      </c>
      <c r="O39" s="52">
        <f t="shared" si="20"/>
        <v>278.5652990000001</v>
      </c>
      <c r="P39" s="52">
        <f t="shared" si="4"/>
        <v>2.81379</v>
      </c>
      <c r="Q39" s="45"/>
      <c r="R39" s="45"/>
      <c r="U39" s="35">
        <f>V39+Z39+Tabelle212682022[[#This Row],[w]]/2+Tabelle212682022[[#This Row],[poweradd]]</f>
        <v>87.43470099999999</v>
      </c>
      <c r="V39" s="52">
        <f t="shared" si="17"/>
        <v>83.620910999999992</v>
      </c>
      <c r="W39" s="35">
        <f t="shared" si="5"/>
        <v>2</v>
      </c>
      <c r="X39" s="52">
        <f t="shared" si="13"/>
        <v>281.37908900000008</v>
      </c>
      <c r="Y39" s="52">
        <f t="shared" si="21"/>
        <v>278.5652990000001</v>
      </c>
      <c r="Z39" s="52">
        <f t="shared" si="7"/>
        <v>2.81379</v>
      </c>
      <c r="AA39" s="45"/>
      <c r="AB39" s="45"/>
      <c r="AE39" s="35">
        <f>AF39+AJ39+Tabelle21268202223[[#This Row],[w]]/2+Tabelle21268202223[[#This Row],[poweradd]]</f>
        <v>49.434701000000018</v>
      </c>
      <c r="AF39" s="52">
        <f t="shared" si="18"/>
        <v>45.120911000000021</v>
      </c>
      <c r="AG39" s="35">
        <f t="shared" si="8"/>
        <v>3</v>
      </c>
      <c r="AH39" s="52">
        <f t="shared" si="14"/>
        <v>281.37908900000008</v>
      </c>
      <c r="AI39" s="52">
        <f t="shared" si="22"/>
        <v>278.5652990000001</v>
      </c>
      <c r="AJ39" s="52">
        <f t="shared" si="10"/>
        <v>2.81379</v>
      </c>
      <c r="AK39" s="45"/>
      <c r="AL39" s="45"/>
    </row>
    <row r="40" spans="1:39" x14ac:dyDescent="0.25">
      <c r="A40" s="55">
        <v>37</v>
      </c>
      <c r="B40" s="35">
        <f>C40+F40+2/2+Tabelle21261921[[#This Row],[poweradd]]</f>
        <v>61.220352999999989</v>
      </c>
      <c r="C40" s="52">
        <f t="shared" si="15"/>
        <v>57.43470099999999</v>
      </c>
      <c r="D40" s="52">
        <f t="shared" si="23"/>
        <v>278.5652990000001</v>
      </c>
      <c r="E40" s="52">
        <f t="shared" si="19"/>
        <v>275.77964700000007</v>
      </c>
      <c r="F40" s="52">
        <f t="shared" si="2"/>
        <v>2.7856519999999998</v>
      </c>
      <c r="G40" s="45"/>
      <c r="H40" s="45"/>
      <c r="I40" s="38"/>
      <c r="K40" s="35">
        <f>L40+P40+Tabelle2126820[[#This Row],[w]]/2+Tabelle2126820[[#This Row],[poweradd]]</f>
        <v>91.220352999999989</v>
      </c>
      <c r="L40" s="52">
        <f t="shared" si="16"/>
        <v>87.43470099999999</v>
      </c>
      <c r="M40" s="35">
        <f t="shared" si="3"/>
        <v>2</v>
      </c>
      <c r="N40" s="52">
        <f t="shared" si="11"/>
        <v>278.5652990000001</v>
      </c>
      <c r="O40" s="52">
        <f t="shared" si="20"/>
        <v>275.77964700000007</v>
      </c>
      <c r="P40" s="52">
        <f t="shared" si="4"/>
        <v>2.7856519999999998</v>
      </c>
      <c r="Q40" s="45"/>
      <c r="R40" s="45"/>
      <c r="U40" s="35">
        <f>V40+Z40+Tabelle212682022[[#This Row],[w]]/2+Tabelle212682022[[#This Row],[poweradd]]</f>
        <v>91.220352999999989</v>
      </c>
      <c r="V40" s="52">
        <f t="shared" si="17"/>
        <v>87.43470099999999</v>
      </c>
      <c r="W40" s="35">
        <f t="shared" si="5"/>
        <v>2</v>
      </c>
      <c r="X40" s="52">
        <f t="shared" si="13"/>
        <v>278.5652990000001</v>
      </c>
      <c r="Y40" s="52">
        <f t="shared" si="21"/>
        <v>275.77964700000007</v>
      </c>
      <c r="Z40" s="52">
        <f t="shared" si="7"/>
        <v>2.7856519999999998</v>
      </c>
      <c r="AA40" s="45"/>
      <c r="AB40" s="45"/>
      <c r="AE40" s="35">
        <f>AF40+AJ40+Tabelle21268202223[[#This Row],[w]]/2+Tabelle21268202223[[#This Row],[poweradd]]</f>
        <v>3.7203530000000171</v>
      </c>
      <c r="AF40" s="52">
        <f t="shared" si="18"/>
        <v>49.434701000000018</v>
      </c>
      <c r="AG40" s="35">
        <f t="shared" si="8"/>
        <v>3</v>
      </c>
      <c r="AH40" s="52">
        <f t="shared" si="14"/>
        <v>278.5652990000001</v>
      </c>
      <c r="AI40" s="52">
        <f t="shared" si="22"/>
        <v>275.77964700000007</v>
      </c>
      <c r="AJ40" s="52">
        <f t="shared" si="10"/>
        <v>2.7856519999999998</v>
      </c>
      <c r="AK40" s="43">
        <v>-50</v>
      </c>
      <c r="AL40" s="43"/>
      <c r="AM40" s="43" t="s">
        <v>174</v>
      </c>
    </row>
    <row r="41" spans="1:39" x14ac:dyDescent="0.25">
      <c r="A41" s="55">
        <v>38</v>
      </c>
      <c r="B41" s="35">
        <f>C41+F41+2/2+Tabelle21261921[[#This Row],[poweradd]]</f>
        <v>64.978148999999988</v>
      </c>
      <c r="C41" s="52">
        <f t="shared" si="15"/>
        <v>61.220352999999989</v>
      </c>
      <c r="D41" s="52">
        <f t="shared" si="23"/>
        <v>275.77964700000007</v>
      </c>
      <c r="E41" s="52">
        <f t="shared" si="19"/>
        <v>273.02185100000008</v>
      </c>
      <c r="F41" s="52">
        <f t="shared" si="2"/>
        <v>2.7577959999999999</v>
      </c>
      <c r="G41" s="45"/>
      <c r="H41" s="45"/>
      <c r="K41" s="35">
        <f>L41+P41+Tabelle2126820[[#This Row],[w]]/2+Tabelle2126820[[#This Row],[poweradd]]</f>
        <v>94.978148999999988</v>
      </c>
      <c r="L41" s="52">
        <f t="shared" si="16"/>
        <v>91.220352999999989</v>
      </c>
      <c r="M41" s="35">
        <f t="shared" si="3"/>
        <v>2</v>
      </c>
      <c r="N41" s="52">
        <f t="shared" si="11"/>
        <v>275.77964700000007</v>
      </c>
      <c r="O41" s="52">
        <f t="shared" si="20"/>
        <v>273.02185100000008</v>
      </c>
      <c r="P41" s="52">
        <f t="shared" si="4"/>
        <v>2.7577959999999999</v>
      </c>
      <c r="Q41" s="45"/>
      <c r="R41" s="45"/>
      <c r="S41" s="38"/>
      <c r="U41" s="35">
        <f>V41+Z41+Tabelle212682022[[#This Row],[w]]/2+Tabelle212682022[[#This Row],[poweradd]]</f>
        <v>94.978148999999988</v>
      </c>
      <c r="V41" s="52">
        <f t="shared" si="17"/>
        <v>91.220352999999989</v>
      </c>
      <c r="W41" s="35">
        <f t="shared" si="5"/>
        <v>2</v>
      </c>
      <c r="X41" s="52">
        <f t="shared" si="13"/>
        <v>275.77964700000007</v>
      </c>
      <c r="Y41" s="52">
        <f t="shared" si="21"/>
        <v>273.02185100000008</v>
      </c>
      <c r="Z41" s="52">
        <f t="shared" si="7"/>
        <v>2.7577959999999999</v>
      </c>
      <c r="AA41" s="45"/>
      <c r="AB41" s="45"/>
      <c r="AC41" s="38"/>
      <c r="AE41" s="35">
        <f>AF41+AJ41+Tabelle21268202223[[#This Row],[w]]/2+Tabelle21268202223[[#This Row],[poweradd]]</f>
        <v>7.978149000000017</v>
      </c>
      <c r="AF41" s="52">
        <f t="shared" si="18"/>
        <v>3.7203530000000171</v>
      </c>
      <c r="AG41" s="35">
        <f t="shared" si="8"/>
        <v>3</v>
      </c>
      <c r="AH41" s="52">
        <f t="shared" si="14"/>
        <v>275.77964700000007</v>
      </c>
      <c r="AI41" s="52">
        <f t="shared" si="22"/>
        <v>273.02185100000008</v>
      </c>
      <c r="AJ41" s="52">
        <f t="shared" si="10"/>
        <v>2.7577959999999999</v>
      </c>
      <c r="AK41" s="45"/>
      <c r="AL41" s="45"/>
      <c r="AM41" s="38"/>
    </row>
    <row r="42" spans="1:39" x14ac:dyDescent="0.25">
      <c r="A42" s="55">
        <v>39</v>
      </c>
      <c r="B42" s="35">
        <f>C42+F42+2/2+Tabelle21261921[[#This Row],[poweradd]]</f>
        <v>68.708366999999981</v>
      </c>
      <c r="C42" s="52">
        <f t="shared" si="15"/>
        <v>64.978148999999988</v>
      </c>
      <c r="D42" s="52">
        <f t="shared" si="23"/>
        <v>273.02185100000008</v>
      </c>
      <c r="E42" s="52">
        <f t="shared" si="19"/>
        <v>270.2916330000001</v>
      </c>
      <c r="F42" s="52">
        <f t="shared" si="2"/>
        <v>2.7302179999999998</v>
      </c>
      <c r="G42" s="45"/>
      <c r="H42" s="45"/>
      <c r="K42" s="35">
        <f>L42+P42+Tabelle2126820[[#This Row],[w]]/2+Tabelle2126820[[#This Row],[poweradd]]</f>
        <v>98.708366999999981</v>
      </c>
      <c r="L42" s="52">
        <f t="shared" si="16"/>
        <v>94.978148999999988</v>
      </c>
      <c r="M42" s="35">
        <f t="shared" si="3"/>
        <v>2</v>
      </c>
      <c r="N42" s="52">
        <f t="shared" si="11"/>
        <v>273.02185100000008</v>
      </c>
      <c r="O42" s="52">
        <f t="shared" si="20"/>
        <v>270.2916330000001</v>
      </c>
      <c r="P42" s="52">
        <f t="shared" si="4"/>
        <v>2.7302179999999998</v>
      </c>
      <c r="Q42" s="45"/>
      <c r="R42" s="45"/>
      <c r="U42" s="35">
        <f>V42+Z42+Tabelle212682022[[#This Row],[w]]/2+Tabelle212682022[[#This Row],[poweradd]]</f>
        <v>98.708366999999981</v>
      </c>
      <c r="V42" s="52">
        <f t="shared" si="17"/>
        <v>94.978148999999988</v>
      </c>
      <c r="W42" s="35">
        <f t="shared" si="5"/>
        <v>2</v>
      </c>
      <c r="X42" s="52">
        <f t="shared" si="13"/>
        <v>273.02185100000008</v>
      </c>
      <c r="Y42" s="52">
        <f t="shared" si="21"/>
        <v>270.2916330000001</v>
      </c>
      <c r="Z42" s="52">
        <f t="shared" si="7"/>
        <v>2.7302179999999998</v>
      </c>
      <c r="AA42" s="45"/>
      <c r="AB42" s="45"/>
      <c r="AE42" s="35">
        <f>AF42+AJ42+Tabelle21268202223[[#This Row],[w]]/2+Tabelle21268202223[[#This Row],[poweradd]]</f>
        <v>12.208367000000017</v>
      </c>
      <c r="AF42" s="52">
        <f t="shared" si="18"/>
        <v>7.978149000000017</v>
      </c>
      <c r="AG42" s="35">
        <f t="shared" si="8"/>
        <v>3</v>
      </c>
      <c r="AH42" s="52">
        <f t="shared" si="14"/>
        <v>273.02185100000008</v>
      </c>
      <c r="AI42" s="52">
        <f t="shared" si="22"/>
        <v>270.2916330000001</v>
      </c>
      <c r="AJ42" s="52">
        <f t="shared" si="10"/>
        <v>2.7302179999999998</v>
      </c>
      <c r="AK42" s="45"/>
      <c r="AL42" s="45"/>
    </row>
    <row r="43" spans="1:39" x14ac:dyDescent="0.25">
      <c r="A43" s="55">
        <v>40</v>
      </c>
      <c r="B43" s="37">
        <f>C43+F43+2/2+Tabelle21261921[[#This Row],[poweradd]]</f>
        <v>72.411282999999983</v>
      </c>
      <c r="C43" s="52">
        <f t="shared" si="15"/>
        <v>68.708366999999981</v>
      </c>
      <c r="D43" s="52">
        <f t="shared" si="23"/>
        <v>270.2916330000001</v>
      </c>
      <c r="E43" s="52">
        <f t="shared" si="19"/>
        <v>267.58871700000009</v>
      </c>
      <c r="F43" s="52">
        <f t="shared" si="2"/>
        <v>2.7029160000000001</v>
      </c>
      <c r="G43" s="43"/>
      <c r="H43" s="43"/>
      <c r="I43" s="38"/>
      <c r="K43" s="37">
        <f>L43+P43+Tabelle2126820[[#This Row],[w]]/2+Tabelle2126820[[#This Row],[poweradd]]</f>
        <v>102.41128299999998</v>
      </c>
      <c r="L43" s="52">
        <f t="shared" si="16"/>
        <v>98.708366999999981</v>
      </c>
      <c r="M43" s="35">
        <f t="shared" si="3"/>
        <v>2</v>
      </c>
      <c r="N43" s="52">
        <f t="shared" si="11"/>
        <v>270.2916330000001</v>
      </c>
      <c r="O43" s="52">
        <f t="shared" si="20"/>
        <v>267.58871700000009</v>
      </c>
      <c r="P43" s="52">
        <f t="shared" si="4"/>
        <v>2.7029160000000001</v>
      </c>
      <c r="Q43" s="45"/>
      <c r="R43" s="45"/>
      <c r="U43" s="37">
        <f>V43+Z43+Tabelle212682022[[#This Row],[w]]/2+Tabelle212682022[[#This Row],[poweradd]]</f>
        <v>102.41128299999998</v>
      </c>
      <c r="V43" s="52">
        <f t="shared" si="17"/>
        <v>98.708366999999981</v>
      </c>
      <c r="W43" s="35">
        <f t="shared" si="5"/>
        <v>2</v>
      </c>
      <c r="X43" s="52">
        <f t="shared" si="13"/>
        <v>270.2916330000001</v>
      </c>
      <c r="Y43" s="52">
        <f t="shared" si="21"/>
        <v>267.58871700000009</v>
      </c>
      <c r="Z43" s="52">
        <f t="shared" si="7"/>
        <v>2.7029160000000001</v>
      </c>
      <c r="AA43" s="45"/>
      <c r="AB43" s="45"/>
      <c r="AE43" s="37">
        <f>AF43+AJ43+Tabelle21268202223[[#This Row],[w]]/2+Tabelle21268202223[[#This Row],[poweradd]]</f>
        <v>16.411283000000019</v>
      </c>
      <c r="AF43" s="52">
        <f t="shared" si="18"/>
        <v>12.208367000000017</v>
      </c>
      <c r="AG43" s="35">
        <f t="shared" si="8"/>
        <v>3</v>
      </c>
      <c r="AH43" s="52">
        <f t="shared" si="14"/>
        <v>270.2916330000001</v>
      </c>
      <c r="AI43" s="52">
        <f t="shared" si="22"/>
        <v>267.58871700000009</v>
      </c>
      <c r="AJ43" s="52">
        <f t="shared" si="10"/>
        <v>2.7029160000000001</v>
      </c>
      <c r="AK43" s="45"/>
      <c r="AL43" s="45"/>
    </row>
    <row r="44" spans="1:39" x14ac:dyDescent="0.25">
      <c r="A44" s="55">
        <v>41</v>
      </c>
      <c r="B44" s="35">
        <f>C44+F44+2/2+Tabelle21261921[[#This Row],[poweradd]]</f>
        <v>76.087169999999986</v>
      </c>
      <c r="C44" s="52">
        <f t="shared" si="15"/>
        <v>72.411282999999983</v>
      </c>
      <c r="D44" s="52">
        <f t="shared" si="23"/>
        <v>267.58871700000009</v>
      </c>
      <c r="E44" s="52">
        <f t="shared" si="19"/>
        <v>264.9128300000001</v>
      </c>
      <c r="F44" s="52">
        <f t="shared" si="2"/>
        <v>2.6758869999999999</v>
      </c>
      <c r="G44" s="43"/>
      <c r="H44" s="43"/>
      <c r="I44" s="38"/>
      <c r="K44" s="35">
        <f>L44+P44+Tabelle2126820[[#This Row],[w]]/2+Tabelle2126820[[#This Row],[poweradd]]</f>
        <v>106.08716999999999</v>
      </c>
      <c r="L44" s="52">
        <f t="shared" si="16"/>
        <v>102.41128299999998</v>
      </c>
      <c r="M44" s="35">
        <f t="shared" si="3"/>
        <v>2</v>
      </c>
      <c r="N44" s="52">
        <f t="shared" si="11"/>
        <v>267.58871700000009</v>
      </c>
      <c r="O44" s="52">
        <f t="shared" si="20"/>
        <v>264.9128300000001</v>
      </c>
      <c r="P44" s="52">
        <f t="shared" si="4"/>
        <v>2.6758869999999999</v>
      </c>
      <c r="Q44" s="45"/>
      <c r="R44" s="45"/>
      <c r="U44" s="35">
        <f>V44+Z44+Tabelle212682022[[#This Row],[w]]/2+Tabelle212682022[[#This Row],[poweradd]]</f>
        <v>106.08716999999999</v>
      </c>
      <c r="V44" s="52">
        <f t="shared" si="17"/>
        <v>102.41128299999998</v>
      </c>
      <c r="W44" s="35">
        <f t="shared" si="5"/>
        <v>2</v>
      </c>
      <c r="X44" s="52">
        <f t="shared" si="13"/>
        <v>267.58871700000009</v>
      </c>
      <c r="Y44" s="52">
        <f t="shared" si="21"/>
        <v>264.9128300000001</v>
      </c>
      <c r="Z44" s="52">
        <f t="shared" si="7"/>
        <v>2.6758869999999999</v>
      </c>
      <c r="AA44" s="45"/>
      <c r="AB44" s="45"/>
      <c r="AE44" s="35">
        <f>AF44+AJ44+Tabelle21268202223[[#This Row],[w]]/2+Tabelle21268202223[[#This Row],[poweradd]]</f>
        <v>20.587170000000018</v>
      </c>
      <c r="AF44" s="52">
        <f t="shared" si="18"/>
        <v>16.411283000000019</v>
      </c>
      <c r="AG44" s="35">
        <f t="shared" si="8"/>
        <v>3</v>
      </c>
      <c r="AH44" s="52">
        <f t="shared" si="14"/>
        <v>267.58871700000009</v>
      </c>
      <c r="AI44" s="52">
        <f t="shared" si="22"/>
        <v>264.9128300000001</v>
      </c>
      <c r="AJ44" s="52">
        <f t="shared" si="10"/>
        <v>2.6758869999999999</v>
      </c>
      <c r="AK44" s="45"/>
      <c r="AL44" s="45"/>
    </row>
    <row r="45" spans="1:39" x14ac:dyDescent="0.25">
      <c r="A45" s="55">
        <v>42</v>
      </c>
      <c r="B45" s="35">
        <f>C45+F45+2/2+Tabelle21261921[[#This Row],[poweradd]]</f>
        <v>79.736297999999991</v>
      </c>
      <c r="C45" s="52">
        <f t="shared" si="15"/>
        <v>76.087169999999986</v>
      </c>
      <c r="D45" s="52">
        <f t="shared" si="23"/>
        <v>264.9128300000001</v>
      </c>
      <c r="E45" s="52">
        <f t="shared" si="19"/>
        <v>262.26370200000008</v>
      </c>
      <c r="F45" s="52">
        <f t="shared" si="2"/>
        <v>2.6491280000000001</v>
      </c>
      <c r="G45" s="45"/>
      <c r="H45" s="45"/>
      <c r="K45" s="35">
        <f>L45+P45+Tabelle2126820[[#This Row],[w]]/2+Tabelle2126820[[#This Row],[poweradd]]</f>
        <v>109.73629799999999</v>
      </c>
      <c r="L45" s="52">
        <f t="shared" si="16"/>
        <v>106.08716999999999</v>
      </c>
      <c r="M45" s="35">
        <f t="shared" si="3"/>
        <v>2</v>
      </c>
      <c r="N45" s="52">
        <f t="shared" si="11"/>
        <v>264.9128300000001</v>
      </c>
      <c r="O45" s="52">
        <f t="shared" si="20"/>
        <v>262.26370200000008</v>
      </c>
      <c r="P45" s="52">
        <f t="shared" si="4"/>
        <v>2.6491280000000001</v>
      </c>
      <c r="Q45" s="45"/>
      <c r="R45" s="45"/>
      <c r="U45" s="35">
        <f>V45+Z45+Tabelle212682022[[#This Row],[w]]/2+Tabelle212682022[[#This Row],[poweradd]]</f>
        <v>109.73629799999999</v>
      </c>
      <c r="V45" s="52">
        <f t="shared" si="17"/>
        <v>106.08716999999999</v>
      </c>
      <c r="W45" s="35">
        <f t="shared" si="5"/>
        <v>2</v>
      </c>
      <c r="X45" s="52">
        <f t="shared" si="13"/>
        <v>264.9128300000001</v>
      </c>
      <c r="Y45" s="52">
        <f t="shared" si="21"/>
        <v>262.26370200000008</v>
      </c>
      <c r="Z45" s="52">
        <f t="shared" si="7"/>
        <v>2.6491280000000001</v>
      </c>
      <c r="AA45" s="45"/>
      <c r="AB45" s="45"/>
      <c r="AE45" s="35">
        <f>AF45+AJ45+Tabelle21268202223[[#This Row],[w]]/2+Tabelle21268202223[[#This Row],[poweradd]]</f>
        <v>24.736298000000019</v>
      </c>
      <c r="AF45" s="52">
        <f t="shared" si="18"/>
        <v>20.587170000000018</v>
      </c>
      <c r="AG45" s="35">
        <f t="shared" si="8"/>
        <v>3</v>
      </c>
      <c r="AH45" s="52">
        <f t="shared" si="14"/>
        <v>264.9128300000001</v>
      </c>
      <c r="AI45" s="52">
        <f t="shared" si="22"/>
        <v>262.26370200000008</v>
      </c>
      <c r="AJ45" s="52">
        <f t="shared" si="10"/>
        <v>2.6491280000000001</v>
      </c>
      <c r="AK45" s="45"/>
      <c r="AL45" s="45"/>
    </row>
    <row r="46" spans="1:39" x14ac:dyDescent="0.25">
      <c r="A46" s="55">
        <v>43</v>
      </c>
      <c r="B46" s="35">
        <f>C46+F46+2/2+Tabelle21261921[[#This Row],[poweradd]]</f>
        <v>83.358934999999988</v>
      </c>
      <c r="C46" s="52">
        <f t="shared" si="15"/>
        <v>79.736297999999991</v>
      </c>
      <c r="D46" s="52">
        <f t="shared" si="23"/>
        <v>262.26370200000008</v>
      </c>
      <c r="E46" s="52">
        <f t="shared" si="19"/>
        <v>259.64106500000008</v>
      </c>
      <c r="F46" s="52">
        <f t="shared" si="2"/>
        <v>2.6226370000000001</v>
      </c>
      <c r="G46" s="45"/>
      <c r="H46" s="45"/>
      <c r="K46" s="35">
        <f>L46+P46+Tabelle2126820[[#This Row],[w]]/2+Tabelle2126820[[#This Row],[poweradd]]</f>
        <v>113.35893499999999</v>
      </c>
      <c r="L46" s="52">
        <f t="shared" si="16"/>
        <v>109.73629799999999</v>
      </c>
      <c r="M46" s="35">
        <f t="shared" si="3"/>
        <v>2</v>
      </c>
      <c r="N46" s="52">
        <f t="shared" si="11"/>
        <v>262.26370200000008</v>
      </c>
      <c r="O46" s="52">
        <f t="shared" si="20"/>
        <v>259.64106500000008</v>
      </c>
      <c r="P46" s="52">
        <f t="shared" si="4"/>
        <v>2.6226370000000001</v>
      </c>
      <c r="Q46" s="45"/>
      <c r="R46" s="45"/>
      <c r="U46" s="35">
        <f>V46+Z46+Tabelle212682022[[#This Row],[w]]/2+Tabelle212682022[[#This Row],[poweradd]]</f>
        <v>113.35893499999999</v>
      </c>
      <c r="V46" s="52">
        <f t="shared" si="17"/>
        <v>109.73629799999999</v>
      </c>
      <c r="W46" s="35">
        <f t="shared" si="5"/>
        <v>2</v>
      </c>
      <c r="X46" s="52">
        <f t="shared" si="13"/>
        <v>262.26370200000008</v>
      </c>
      <c r="Y46" s="52">
        <f t="shared" si="21"/>
        <v>259.64106500000008</v>
      </c>
      <c r="Z46" s="52">
        <f t="shared" si="7"/>
        <v>2.6226370000000001</v>
      </c>
      <c r="AA46" s="45"/>
      <c r="AB46" s="45"/>
      <c r="AE46" s="35">
        <f>AF46+AJ46+Tabelle21268202223[[#This Row],[w]]/2+Tabelle21268202223[[#This Row],[poweradd]]</f>
        <v>28.85893500000002</v>
      </c>
      <c r="AF46" s="52">
        <f t="shared" si="18"/>
        <v>24.736298000000019</v>
      </c>
      <c r="AG46" s="35">
        <f t="shared" si="8"/>
        <v>3</v>
      </c>
      <c r="AH46" s="52">
        <f t="shared" si="14"/>
        <v>262.26370200000008</v>
      </c>
      <c r="AI46" s="52">
        <f t="shared" si="22"/>
        <v>259.64106500000008</v>
      </c>
      <c r="AJ46" s="52">
        <f t="shared" si="10"/>
        <v>2.6226370000000001</v>
      </c>
      <c r="AK46" s="45"/>
      <c r="AL46" s="45"/>
    </row>
    <row r="47" spans="1:39" x14ac:dyDescent="0.25">
      <c r="A47" s="55">
        <v>44</v>
      </c>
      <c r="B47" s="37">
        <f>C47+F47+2/2+Tabelle21261921[[#This Row],[poweradd]]</f>
        <v>86.955344999999994</v>
      </c>
      <c r="C47" s="52">
        <f t="shared" si="15"/>
        <v>83.358934999999988</v>
      </c>
      <c r="D47" s="52">
        <f t="shared" si="23"/>
        <v>259.64106500000008</v>
      </c>
      <c r="E47" s="52">
        <f t="shared" si="19"/>
        <v>257.04465500000009</v>
      </c>
      <c r="F47" s="52">
        <f t="shared" si="2"/>
        <v>2.5964100000000001</v>
      </c>
      <c r="G47" s="45"/>
      <c r="H47" s="45"/>
      <c r="K47" s="37">
        <f>L47+P47+Tabelle2126820[[#This Row],[w]]/2+Tabelle2126820[[#This Row],[poweradd]]</f>
        <v>116.95534499999999</v>
      </c>
      <c r="L47" s="52">
        <f t="shared" si="16"/>
        <v>113.35893499999999</v>
      </c>
      <c r="M47" s="35">
        <f t="shared" si="3"/>
        <v>2</v>
      </c>
      <c r="N47" s="52">
        <f t="shared" si="11"/>
        <v>259.64106500000008</v>
      </c>
      <c r="O47" s="52">
        <f t="shared" si="20"/>
        <v>257.04465500000009</v>
      </c>
      <c r="P47" s="52">
        <f t="shared" si="4"/>
        <v>2.5964100000000001</v>
      </c>
      <c r="Q47" s="45"/>
      <c r="R47" s="45"/>
      <c r="U47" s="37">
        <f>V47+Z47+Tabelle212682022[[#This Row],[w]]/2+Tabelle212682022[[#This Row],[poweradd]]</f>
        <v>116.95534499999999</v>
      </c>
      <c r="V47" s="52">
        <f t="shared" si="17"/>
        <v>113.35893499999999</v>
      </c>
      <c r="W47" s="35">
        <f t="shared" si="5"/>
        <v>2</v>
      </c>
      <c r="X47" s="52">
        <f t="shared" si="13"/>
        <v>259.64106500000008</v>
      </c>
      <c r="Y47" s="52">
        <f t="shared" si="21"/>
        <v>257.04465500000009</v>
      </c>
      <c r="Z47" s="52">
        <f t="shared" si="7"/>
        <v>2.5964100000000001</v>
      </c>
      <c r="AA47" s="45"/>
      <c r="AB47" s="45"/>
      <c r="AE47" s="37">
        <f>AF47+AJ47+Tabelle21268202223[[#This Row],[w]]/2+Tabelle21268202223[[#This Row],[poweradd]]</f>
        <v>32.955345000000023</v>
      </c>
      <c r="AF47" s="52">
        <f t="shared" si="18"/>
        <v>28.85893500000002</v>
      </c>
      <c r="AG47" s="35">
        <f t="shared" si="8"/>
        <v>3</v>
      </c>
      <c r="AH47" s="52">
        <f t="shared" si="14"/>
        <v>259.64106500000008</v>
      </c>
      <c r="AI47" s="52">
        <f t="shared" si="22"/>
        <v>257.04465500000009</v>
      </c>
      <c r="AJ47" s="52">
        <f t="shared" si="10"/>
        <v>2.5964100000000001</v>
      </c>
      <c r="AK47" s="45"/>
      <c r="AL47" s="45"/>
    </row>
    <row r="48" spans="1:39" x14ac:dyDescent="0.25">
      <c r="A48" s="55">
        <v>45</v>
      </c>
      <c r="B48" s="35">
        <f>C48+F48+2/2+Tabelle21261921[[#This Row],[poweradd]]</f>
        <v>90.525790999999998</v>
      </c>
      <c r="C48" s="52">
        <f t="shared" si="15"/>
        <v>86.955344999999994</v>
      </c>
      <c r="D48" s="52">
        <f t="shared" si="23"/>
        <v>257.04465500000009</v>
      </c>
      <c r="E48" s="52">
        <f t="shared" si="19"/>
        <v>254.47420900000009</v>
      </c>
      <c r="F48" s="52">
        <f t="shared" si="2"/>
        <v>2.570446</v>
      </c>
      <c r="G48" s="45"/>
      <c r="H48" s="45"/>
      <c r="K48" s="35">
        <f>L48+P48+Tabelle2126820[[#This Row],[w]]/2+Tabelle2126820[[#This Row],[poweradd]]</f>
        <v>120.525791</v>
      </c>
      <c r="L48" s="52">
        <f t="shared" si="16"/>
        <v>116.95534499999999</v>
      </c>
      <c r="M48" s="35">
        <f t="shared" si="3"/>
        <v>2</v>
      </c>
      <c r="N48" s="52">
        <f t="shared" si="11"/>
        <v>257.04465500000009</v>
      </c>
      <c r="O48" s="52">
        <f t="shared" si="20"/>
        <v>254.47420900000009</v>
      </c>
      <c r="P48" s="52">
        <f t="shared" si="4"/>
        <v>2.570446</v>
      </c>
      <c r="Q48" s="45"/>
      <c r="R48" s="45"/>
      <c r="U48" s="35">
        <f>V48+Z48+Tabelle212682022[[#This Row],[w]]/2+Tabelle212682022[[#This Row],[poweradd]]</f>
        <v>120.525791</v>
      </c>
      <c r="V48" s="52">
        <f t="shared" si="17"/>
        <v>116.95534499999999</v>
      </c>
      <c r="W48" s="35">
        <f t="shared" si="5"/>
        <v>2</v>
      </c>
      <c r="X48" s="52">
        <f t="shared" si="13"/>
        <v>257.04465500000009</v>
      </c>
      <c r="Y48" s="52">
        <f t="shared" si="21"/>
        <v>254.47420900000009</v>
      </c>
      <c r="Z48" s="52">
        <f t="shared" si="7"/>
        <v>2.570446</v>
      </c>
      <c r="AA48" s="45"/>
      <c r="AB48" s="45"/>
      <c r="AE48" s="35">
        <f>AF48+AJ48+Tabelle21268202223[[#This Row],[w]]/2+Tabelle21268202223[[#This Row],[poweradd]]</f>
        <v>37.025791000000019</v>
      </c>
      <c r="AF48" s="52">
        <f t="shared" si="18"/>
        <v>32.955345000000023</v>
      </c>
      <c r="AG48" s="35">
        <f t="shared" si="8"/>
        <v>3</v>
      </c>
      <c r="AH48" s="52">
        <f t="shared" si="14"/>
        <v>257.04465500000009</v>
      </c>
      <c r="AI48" s="52">
        <f t="shared" si="22"/>
        <v>254.47420900000009</v>
      </c>
      <c r="AJ48" s="52">
        <f t="shared" si="10"/>
        <v>2.570446</v>
      </c>
      <c r="AK48" s="45"/>
      <c r="AL48" s="45"/>
    </row>
    <row r="49" spans="1:39" x14ac:dyDescent="0.25">
      <c r="A49" s="55">
        <v>46</v>
      </c>
      <c r="B49" s="35">
        <f>C49+F49+2/2+Tabelle21261921[[#This Row],[poweradd]]</f>
        <v>94.070532999999998</v>
      </c>
      <c r="C49" s="52">
        <f t="shared" si="15"/>
        <v>90.525790999999998</v>
      </c>
      <c r="D49" s="52">
        <f t="shared" si="23"/>
        <v>254.47420900000009</v>
      </c>
      <c r="E49" s="52">
        <f t="shared" si="19"/>
        <v>251.92946700000007</v>
      </c>
      <c r="F49" s="52">
        <f t="shared" si="2"/>
        <v>2.5447419999999998</v>
      </c>
      <c r="G49" s="45"/>
      <c r="H49" s="45"/>
      <c r="K49" s="35">
        <f>L49+P49+Tabelle2126820[[#This Row],[w]]/2+Tabelle2126820[[#This Row],[poweradd]]</f>
        <v>124.070533</v>
      </c>
      <c r="L49" s="52">
        <f t="shared" si="16"/>
        <v>120.525791</v>
      </c>
      <c r="M49" s="35">
        <f t="shared" si="3"/>
        <v>2</v>
      </c>
      <c r="N49" s="52">
        <f t="shared" si="11"/>
        <v>254.47420900000009</v>
      </c>
      <c r="O49" s="52">
        <f t="shared" si="20"/>
        <v>251.92946700000007</v>
      </c>
      <c r="P49" s="52">
        <f t="shared" si="4"/>
        <v>2.5447419999999998</v>
      </c>
      <c r="Q49" s="45"/>
      <c r="R49" s="45"/>
      <c r="U49" s="35">
        <f>V49+Z49+Tabelle212682022[[#This Row],[w]]/2+Tabelle212682022[[#This Row],[poweradd]]</f>
        <v>124.070533</v>
      </c>
      <c r="V49" s="52">
        <f t="shared" si="17"/>
        <v>120.525791</v>
      </c>
      <c r="W49" s="35">
        <f t="shared" si="5"/>
        <v>2</v>
      </c>
      <c r="X49" s="52">
        <f t="shared" si="13"/>
        <v>254.47420900000009</v>
      </c>
      <c r="Y49" s="52">
        <f t="shared" si="21"/>
        <v>251.92946700000007</v>
      </c>
      <c r="Z49" s="52">
        <f t="shared" si="7"/>
        <v>2.5447419999999998</v>
      </c>
      <c r="AA49" s="45"/>
      <c r="AB49" s="45"/>
      <c r="AE49" s="35">
        <f>AF49+AJ49+Tabelle21268202223[[#This Row],[w]]/2+Tabelle21268202223[[#This Row],[poweradd]]</f>
        <v>41.070533000000019</v>
      </c>
      <c r="AF49" s="52">
        <f t="shared" si="18"/>
        <v>37.025791000000019</v>
      </c>
      <c r="AG49" s="35">
        <f t="shared" si="8"/>
        <v>3</v>
      </c>
      <c r="AH49" s="52">
        <f t="shared" si="14"/>
        <v>254.47420900000009</v>
      </c>
      <c r="AI49" s="52">
        <f t="shared" si="22"/>
        <v>251.92946700000007</v>
      </c>
      <c r="AJ49" s="52">
        <f t="shared" si="10"/>
        <v>2.5447419999999998</v>
      </c>
      <c r="AK49" s="45"/>
      <c r="AL49" s="45"/>
    </row>
    <row r="50" spans="1:39" x14ac:dyDescent="0.25">
      <c r="A50" s="55">
        <v>47</v>
      </c>
      <c r="B50" s="35">
        <f>C50+F50+2/2+Tabelle21261921[[#This Row],[poweradd]]</f>
        <v>47.589827</v>
      </c>
      <c r="C50" s="52">
        <f t="shared" si="15"/>
        <v>94.070532999999998</v>
      </c>
      <c r="D50" s="52">
        <f t="shared" si="23"/>
        <v>251.92946700000007</v>
      </c>
      <c r="E50" s="52">
        <f t="shared" si="19"/>
        <v>249.41017300000007</v>
      </c>
      <c r="F50" s="52">
        <f t="shared" si="2"/>
        <v>2.5192939999999999</v>
      </c>
      <c r="G50" s="43">
        <v>-50</v>
      </c>
      <c r="H50" s="43">
        <f>50*0.9</f>
        <v>45</v>
      </c>
      <c r="I50" s="38" t="s">
        <v>185</v>
      </c>
      <c r="K50" s="35">
        <f>L50+P50+Tabelle2126820[[#This Row],[w]]/2+Tabelle2126820[[#This Row],[poweradd]]</f>
        <v>127.589827</v>
      </c>
      <c r="L50" s="52">
        <f t="shared" si="16"/>
        <v>124.070533</v>
      </c>
      <c r="M50" s="35">
        <f t="shared" si="3"/>
        <v>2</v>
      </c>
      <c r="N50" s="52">
        <f t="shared" si="11"/>
        <v>251.92946700000007</v>
      </c>
      <c r="O50" s="52">
        <f t="shared" si="20"/>
        <v>249.41017300000007</v>
      </c>
      <c r="P50" s="52">
        <f t="shared" si="4"/>
        <v>2.5192939999999999</v>
      </c>
      <c r="Q50" s="45"/>
      <c r="R50" s="45"/>
      <c r="U50" s="35">
        <f>V50+Z50+Tabelle212682022[[#This Row],[w]]/2+Tabelle212682022[[#This Row],[poweradd]]</f>
        <v>127.589827</v>
      </c>
      <c r="V50" s="52">
        <f t="shared" si="17"/>
        <v>124.070533</v>
      </c>
      <c r="W50" s="35">
        <f t="shared" si="5"/>
        <v>2</v>
      </c>
      <c r="X50" s="52">
        <f t="shared" si="13"/>
        <v>251.92946700000007</v>
      </c>
      <c r="Y50" s="52">
        <f t="shared" si="21"/>
        <v>249.41017300000007</v>
      </c>
      <c r="Z50" s="52">
        <f t="shared" si="7"/>
        <v>2.5192939999999999</v>
      </c>
      <c r="AA50" s="45"/>
      <c r="AB50" s="45"/>
      <c r="AE50" s="35">
        <f>AF50+AJ50+Tabelle21268202223[[#This Row],[w]]/2+Tabelle21268202223[[#This Row],[poweradd]]</f>
        <v>45.089827000000021</v>
      </c>
      <c r="AF50" s="52">
        <f t="shared" si="18"/>
        <v>41.070533000000019</v>
      </c>
      <c r="AG50" s="35">
        <f t="shared" si="8"/>
        <v>3</v>
      </c>
      <c r="AH50" s="52">
        <f t="shared" si="14"/>
        <v>251.92946700000007</v>
      </c>
      <c r="AI50" s="52">
        <f t="shared" si="22"/>
        <v>249.41017300000007</v>
      </c>
      <c r="AJ50" s="52">
        <f t="shared" si="10"/>
        <v>2.5192939999999999</v>
      </c>
      <c r="AK50" s="45"/>
      <c r="AL50" s="45"/>
    </row>
    <row r="51" spans="1:39" x14ac:dyDescent="0.25">
      <c r="A51" s="55">
        <v>48</v>
      </c>
      <c r="B51" s="35">
        <f>C51+F51+2/2+Tabelle21261921[[#This Row],[poweradd]]</f>
        <v>1.5339280000000031</v>
      </c>
      <c r="C51" s="52">
        <f t="shared" si="15"/>
        <v>47.589827</v>
      </c>
      <c r="D51" s="52">
        <f t="shared" si="23"/>
        <v>294.4101730000001</v>
      </c>
      <c r="E51" s="52">
        <f t="shared" si="19"/>
        <v>291.46607200000011</v>
      </c>
      <c r="F51" s="52">
        <f t="shared" si="2"/>
        <v>2.9441009999999999</v>
      </c>
      <c r="G51" s="43">
        <v>-50</v>
      </c>
      <c r="H51" s="43"/>
      <c r="I51" s="38" t="s">
        <v>186</v>
      </c>
      <c r="K51" s="35">
        <f>L51+P51+Tabelle2126820[[#This Row],[w]]/2+Tabelle2126820[[#This Row],[poweradd]]</f>
        <v>131.08392799999999</v>
      </c>
      <c r="L51" s="52">
        <f t="shared" si="16"/>
        <v>127.589827</v>
      </c>
      <c r="M51" s="35">
        <f t="shared" si="3"/>
        <v>2</v>
      </c>
      <c r="N51" s="52">
        <f t="shared" si="11"/>
        <v>249.41017300000007</v>
      </c>
      <c r="O51" s="52">
        <f t="shared" si="20"/>
        <v>246.91607200000007</v>
      </c>
      <c r="P51" s="52">
        <f t="shared" si="4"/>
        <v>2.4941010000000001</v>
      </c>
      <c r="Q51" s="45"/>
      <c r="R51" s="45"/>
      <c r="U51" s="35">
        <f>V51+Z51+Tabelle212682022[[#This Row],[w]]/2+Tabelle212682022[[#This Row],[poweradd]]</f>
        <v>131.08392799999999</v>
      </c>
      <c r="V51" s="52">
        <f t="shared" si="17"/>
        <v>127.589827</v>
      </c>
      <c r="W51" s="35">
        <f t="shared" si="5"/>
        <v>2</v>
      </c>
      <c r="X51" s="52">
        <f t="shared" si="13"/>
        <v>249.41017300000007</v>
      </c>
      <c r="Y51" s="52">
        <f t="shared" si="21"/>
        <v>246.91607200000007</v>
      </c>
      <c r="Z51" s="52">
        <f t="shared" si="7"/>
        <v>2.4941010000000001</v>
      </c>
      <c r="AA51" s="45"/>
      <c r="AB51" s="45"/>
      <c r="AE51" s="35">
        <f>AF51+AJ51+Tabelle21268202223[[#This Row],[w]]/2+Tabelle21268202223[[#This Row],[poweradd]]</f>
        <v>49.083928000000022</v>
      </c>
      <c r="AF51" s="52">
        <f t="shared" si="18"/>
        <v>45.089827000000021</v>
      </c>
      <c r="AG51" s="35">
        <f t="shared" si="8"/>
        <v>3</v>
      </c>
      <c r="AH51" s="52">
        <f t="shared" si="14"/>
        <v>249.41017300000007</v>
      </c>
      <c r="AI51" s="52">
        <f t="shared" si="22"/>
        <v>246.91607200000007</v>
      </c>
      <c r="AJ51" s="52">
        <f t="shared" si="10"/>
        <v>2.4941010000000001</v>
      </c>
      <c r="AK51" s="45"/>
      <c r="AL51" s="45"/>
    </row>
    <row r="52" spans="1:39" x14ac:dyDescent="0.25">
      <c r="A52" s="55">
        <v>49</v>
      </c>
      <c r="B52" s="35">
        <f>C52+F52+2/2+Tabelle21261921[[#This Row],[poweradd]]</f>
        <v>5.4485880000000027</v>
      </c>
      <c r="C52" s="52">
        <f t="shared" si="15"/>
        <v>1.5339280000000031</v>
      </c>
      <c r="D52" s="52">
        <f t="shared" si="23"/>
        <v>291.46607200000011</v>
      </c>
      <c r="E52" s="52">
        <f t="shared" si="19"/>
        <v>288.55141200000008</v>
      </c>
      <c r="F52" s="52">
        <f t="shared" si="2"/>
        <v>2.91466</v>
      </c>
      <c r="G52" s="45"/>
      <c r="H52" s="45"/>
      <c r="K52" s="35">
        <f>L52+P52+Tabelle2126820[[#This Row],[w]]/2+Tabelle2126820[[#This Row],[poweradd]]</f>
        <v>134.55308799999997</v>
      </c>
      <c r="L52" s="52">
        <f t="shared" si="16"/>
        <v>131.08392799999999</v>
      </c>
      <c r="M52" s="35">
        <f t="shared" si="3"/>
        <v>2</v>
      </c>
      <c r="N52" s="52">
        <f t="shared" si="11"/>
        <v>246.91607200000007</v>
      </c>
      <c r="O52" s="52">
        <f t="shared" si="20"/>
        <v>244.44691200000008</v>
      </c>
      <c r="P52" s="52">
        <f t="shared" si="4"/>
        <v>2.46916</v>
      </c>
      <c r="Q52" s="45"/>
      <c r="R52" s="45"/>
      <c r="U52" s="35">
        <f>V52+Z52+Tabelle212682022[[#This Row],[w]]/2+Tabelle212682022[[#This Row],[poweradd]]</f>
        <v>134.55308799999997</v>
      </c>
      <c r="V52" s="52">
        <f t="shared" si="17"/>
        <v>131.08392799999999</v>
      </c>
      <c r="W52" s="35">
        <f t="shared" si="5"/>
        <v>2</v>
      </c>
      <c r="X52" s="52">
        <f t="shared" si="13"/>
        <v>246.91607200000007</v>
      </c>
      <c r="Y52" s="52">
        <f t="shared" si="21"/>
        <v>244.44691200000008</v>
      </c>
      <c r="Z52" s="52">
        <f t="shared" si="7"/>
        <v>2.46916</v>
      </c>
      <c r="AA52" s="45"/>
      <c r="AB52" s="45"/>
      <c r="AE52" s="35">
        <f>AF52+AJ52+Tabelle21268202223[[#This Row],[w]]/2+Tabelle21268202223[[#This Row],[poweradd]]</f>
        <v>53.053088000000024</v>
      </c>
      <c r="AF52" s="52">
        <f t="shared" si="18"/>
        <v>49.083928000000022</v>
      </c>
      <c r="AG52" s="35">
        <f t="shared" si="8"/>
        <v>3</v>
      </c>
      <c r="AH52" s="52">
        <f t="shared" si="14"/>
        <v>246.91607200000007</v>
      </c>
      <c r="AI52" s="52">
        <f t="shared" si="22"/>
        <v>244.44691200000008</v>
      </c>
      <c r="AJ52" s="52">
        <f t="shared" si="10"/>
        <v>2.46916</v>
      </c>
      <c r="AK52" s="45"/>
      <c r="AL52" s="45"/>
    </row>
    <row r="53" spans="1:39" x14ac:dyDescent="0.25">
      <c r="A53" s="55">
        <v>50</v>
      </c>
      <c r="B53" s="35">
        <f>C53+F53+2/2+Tabelle21261921[[#This Row],[poweradd]]</f>
        <v>9.3341020000000032</v>
      </c>
      <c r="C53" s="52">
        <f t="shared" si="15"/>
        <v>5.4485880000000027</v>
      </c>
      <c r="D53" s="52">
        <f t="shared" si="23"/>
        <v>288.55141200000008</v>
      </c>
      <c r="E53" s="52">
        <f t="shared" si="19"/>
        <v>285.66589800000008</v>
      </c>
      <c r="F53" s="52">
        <f t="shared" si="2"/>
        <v>2.8855140000000001</v>
      </c>
      <c r="G53" s="45"/>
      <c r="H53" s="45"/>
      <c r="K53" s="35">
        <f>L53+P53+Tabelle2126820[[#This Row],[w]]/2+Tabelle2126820[[#This Row],[poweradd]]</f>
        <v>137.99755699999997</v>
      </c>
      <c r="L53" s="52">
        <f t="shared" si="16"/>
        <v>134.55308799999997</v>
      </c>
      <c r="M53" s="35">
        <f t="shared" si="3"/>
        <v>2</v>
      </c>
      <c r="N53" s="52">
        <f t="shared" si="11"/>
        <v>244.44691200000008</v>
      </c>
      <c r="O53" s="52">
        <f t="shared" si="20"/>
        <v>242.00244300000008</v>
      </c>
      <c r="P53" s="52">
        <f t="shared" si="4"/>
        <v>2.4444689999999998</v>
      </c>
      <c r="Q53" s="45"/>
      <c r="R53" s="45"/>
      <c r="U53" s="35">
        <f>V53+Z53+Tabelle212682022[[#This Row],[w]]/2+Tabelle212682022[[#This Row],[poweradd]]</f>
        <v>137.99755699999997</v>
      </c>
      <c r="V53" s="52">
        <f t="shared" si="17"/>
        <v>134.55308799999997</v>
      </c>
      <c r="W53" s="35">
        <f t="shared" si="5"/>
        <v>2</v>
      </c>
      <c r="X53" s="52">
        <f t="shared" si="13"/>
        <v>244.44691200000008</v>
      </c>
      <c r="Y53" s="52">
        <f t="shared" si="21"/>
        <v>242.00244300000008</v>
      </c>
      <c r="Z53" s="52">
        <f t="shared" si="7"/>
        <v>2.4444689999999998</v>
      </c>
      <c r="AA53" s="45"/>
      <c r="AB53" s="45"/>
      <c r="AE53" s="35">
        <f>AF53+AJ53+Tabelle21268202223[[#This Row],[w]]/2+Tabelle21268202223[[#This Row],[poweradd]]</f>
        <v>56.997557000000022</v>
      </c>
      <c r="AF53" s="52">
        <f t="shared" si="18"/>
        <v>53.053088000000024</v>
      </c>
      <c r="AG53" s="35">
        <f t="shared" si="8"/>
        <v>3</v>
      </c>
      <c r="AH53" s="52">
        <f t="shared" si="14"/>
        <v>244.44691200000008</v>
      </c>
      <c r="AI53" s="52">
        <f t="shared" si="22"/>
        <v>242.00244300000008</v>
      </c>
      <c r="AJ53" s="52">
        <f t="shared" si="10"/>
        <v>2.4444689999999998</v>
      </c>
      <c r="AK53" s="45"/>
      <c r="AL53" s="45"/>
    </row>
    <row r="54" spans="1:39" x14ac:dyDescent="0.25">
      <c r="A54" s="55">
        <v>51</v>
      </c>
      <c r="B54" s="35">
        <f>C54+F54+2/2+Tabelle21261921[[#This Row],[poweradd]]</f>
        <v>13.190760000000003</v>
      </c>
      <c r="C54" s="52">
        <f t="shared" si="15"/>
        <v>9.3341020000000032</v>
      </c>
      <c r="D54" s="52">
        <f t="shared" si="23"/>
        <v>285.66589800000008</v>
      </c>
      <c r="E54" s="52">
        <f t="shared" si="19"/>
        <v>282.8092400000001</v>
      </c>
      <c r="F54" s="52">
        <f t="shared" si="2"/>
        <v>2.8566579999999999</v>
      </c>
      <c r="G54" s="45"/>
      <c r="H54" s="45"/>
      <c r="K54" s="35">
        <f>L54+P54+Tabelle2126820[[#This Row],[w]]/2+Tabelle2126820[[#This Row],[poweradd]]</f>
        <v>141.41758099999998</v>
      </c>
      <c r="L54" s="52">
        <f t="shared" si="16"/>
        <v>137.99755699999997</v>
      </c>
      <c r="M54" s="35">
        <f t="shared" si="3"/>
        <v>2</v>
      </c>
      <c r="N54" s="52">
        <f t="shared" si="11"/>
        <v>242.00244300000008</v>
      </c>
      <c r="O54" s="52">
        <f t="shared" si="20"/>
        <v>239.58241900000007</v>
      </c>
      <c r="P54" s="52">
        <f t="shared" si="4"/>
        <v>2.4200240000000002</v>
      </c>
      <c r="Q54" s="45"/>
      <c r="R54" s="45"/>
      <c r="U54" s="35">
        <f>V54+Z54+Tabelle212682022[[#This Row],[w]]/2+Tabelle212682022[[#This Row],[poweradd]]</f>
        <v>141.41758099999998</v>
      </c>
      <c r="V54" s="52">
        <f t="shared" si="17"/>
        <v>137.99755699999997</v>
      </c>
      <c r="W54" s="35">
        <f t="shared" si="5"/>
        <v>2</v>
      </c>
      <c r="X54" s="52">
        <f t="shared" si="13"/>
        <v>242.00244300000008</v>
      </c>
      <c r="Y54" s="52">
        <f t="shared" si="21"/>
        <v>239.58241900000007</v>
      </c>
      <c r="Z54" s="52">
        <f t="shared" si="7"/>
        <v>2.4200240000000002</v>
      </c>
      <c r="AA54" s="45"/>
      <c r="AB54" s="45"/>
      <c r="AE54" s="35">
        <f>AF54+AJ54+Tabelle21268202223[[#This Row],[w]]/2+Tabelle21268202223[[#This Row],[poweradd]]</f>
        <v>60.91758100000002</v>
      </c>
      <c r="AF54" s="52">
        <f t="shared" si="18"/>
        <v>56.997557000000022</v>
      </c>
      <c r="AG54" s="35">
        <f t="shared" si="8"/>
        <v>3</v>
      </c>
      <c r="AH54" s="52">
        <f t="shared" si="14"/>
        <v>242.00244300000008</v>
      </c>
      <c r="AI54" s="52">
        <f t="shared" si="22"/>
        <v>239.58241900000007</v>
      </c>
      <c r="AJ54" s="52">
        <f t="shared" si="10"/>
        <v>2.4200240000000002</v>
      </c>
      <c r="AK54" s="45"/>
      <c r="AL54" s="45"/>
    </row>
    <row r="55" spans="1:39" x14ac:dyDescent="0.25">
      <c r="A55" s="55">
        <v>52</v>
      </c>
      <c r="B55" s="35">
        <f>C55+F55+2/2+Tabelle21261921[[#This Row],[poweradd]]</f>
        <v>17.018852000000003</v>
      </c>
      <c r="C55" s="52">
        <f t="shared" si="15"/>
        <v>13.190760000000003</v>
      </c>
      <c r="D55" s="52">
        <f t="shared" si="23"/>
        <v>282.8092400000001</v>
      </c>
      <c r="E55" s="52">
        <f t="shared" si="19"/>
        <v>279.98114800000008</v>
      </c>
      <c r="F55" s="52">
        <f t="shared" si="2"/>
        <v>2.8280919999999998</v>
      </c>
      <c r="G55" s="45"/>
      <c r="H55" s="45"/>
      <c r="K55" s="35">
        <f>L55+P55+Tabelle2126820[[#This Row],[w]]/2+Tabelle2126820[[#This Row],[poweradd]]</f>
        <v>144.81340499999999</v>
      </c>
      <c r="L55" s="52">
        <f t="shared" si="16"/>
        <v>141.41758099999998</v>
      </c>
      <c r="M55" s="35">
        <f t="shared" si="3"/>
        <v>2</v>
      </c>
      <c r="N55" s="52">
        <f t="shared" si="11"/>
        <v>239.58241900000007</v>
      </c>
      <c r="O55" s="52">
        <f t="shared" si="20"/>
        <v>237.18659500000007</v>
      </c>
      <c r="P55" s="52">
        <f t="shared" si="4"/>
        <v>2.3958240000000002</v>
      </c>
      <c r="Q55" s="45"/>
      <c r="R55" s="45"/>
      <c r="U55" s="35">
        <f>V55+Z55+Tabelle212682022[[#This Row],[w]]/2+Tabelle212682022[[#This Row],[poweradd]]</f>
        <v>144.81340499999999</v>
      </c>
      <c r="V55" s="52">
        <f t="shared" si="17"/>
        <v>141.41758099999998</v>
      </c>
      <c r="W55" s="35">
        <f t="shared" si="5"/>
        <v>2</v>
      </c>
      <c r="X55" s="52">
        <f t="shared" si="13"/>
        <v>239.58241900000007</v>
      </c>
      <c r="Y55" s="52">
        <f t="shared" si="21"/>
        <v>237.18659500000007</v>
      </c>
      <c r="Z55" s="52">
        <f t="shared" si="7"/>
        <v>2.3958240000000002</v>
      </c>
      <c r="AA55" s="45"/>
      <c r="AB55" s="45"/>
      <c r="AE55" s="35">
        <f>AF55+AJ55+Tabelle21268202223[[#This Row],[w]]/2+Tabelle21268202223[[#This Row],[poweradd]]</f>
        <v>64.813405000000017</v>
      </c>
      <c r="AF55" s="52">
        <f t="shared" si="18"/>
        <v>60.91758100000002</v>
      </c>
      <c r="AG55" s="35">
        <f t="shared" si="8"/>
        <v>3</v>
      </c>
      <c r="AH55" s="52">
        <f t="shared" si="14"/>
        <v>239.58241900000007</v>
      </c>
      <c r="AI55" s="52">
        <f t="shared" si="22"/>
        <v>237.18659500000007</v>
      </c>
      <c r="AJ55" s="52">
        <f t="shared" si="10"/>
        <v>2.3958240000000002</v>
      </c>
      <c r="AK55" s="45"/>
      <c r="AL55" s="45"/>
    </row>
    <row r="56" spans="1:39" x14ac:dyDescent="0.25">
      <c r="A56" s="55">
        <v>53</v>
      </c>
      <c r="B56" s="37">
        <f>C56+F56+2/2+Tabelle21261921[[#This Row],[poweradd]]</f>
        <v>20.818663000000001</v>
      </c>
      <c r="C56" s="52">
        <f t="shared" si="15"/>
        <v>17.018852000000003</v>
      </c>
      <c r="D56" s="52">
        <f t="shared" si="23"/>
        <v>279.98114800000008</v>
      </c>
      <c r="E56" s="52">
        <f t="shared" si="19"/>
        <v>277.1813370000001</v>
      </c>
      <c r="F56" s="52">
        <f t="shared" si="2"/>
        <v>2.799811</v>
      </c>
      <c r="G56" s="45"/>
      <c r="H56" s="45"/>
      <c r="K56" s="37">
        <f>L56+P56+Tabelle2126820[[#This Row],[w]]/2+Tabelle2126820[[#This Row],[poweradd]]</f>
        <v>148.18527</v>
      </c>
      <c r="L56" s="52">
        <f t="shared" si="16"/>
        <v>144.81340499999999</v>
      </c>
      <c r="M56" s="35">
        <f t="shared" si="3"/>
        <v>2</v>
      </c>
      <c r="N56" s="52">
        <f t="shared" si="11"/>
        <v>237.18659500000007</v>
      </c>
      <c r="O56" s="52">
        <f t="shared" si="20"/>
        <v>234.81473000000005</v>
      </c>
      <c r="P56" s="52">
        <f t="shared" si="4"/>
        <v>2.3718650000000001</v>
      </c>
      <c r="Q56" s="45"/>
      <c r="R56" s="45"/>
      <c r="U56" s="37">
        <f>V56+Z56+Tabelle212682022[[#This Row],[w]]/2+Tabelle212682022[[#This Row],[poweradd]]</f>
        <v>148.18527</v>
      </c>
      <c r="V56" s="52">
        <f t="shared" si="17"/>
        <v>144.81340499999999</v>
      </c>
      <c r="W56" s="35">
        <f t="shared" si="5"/>
        <v>2</v>
      </c>
      <c r="X56" s="52">
        <f t="shared" si="13"/>
        <v>237.18659500000007</v>
      </c>
      <c r="Y56" s="52">
        <f t="shared" si="21"/>
        <v>234.81473000000005</v>
      </c>
      <c r="Z56" s="52">
        <f t="shared" si="7"/>
        <v>2.3718650000000001</v>
      </c>
      <c r="AA56" s="45"/>
      <c r="AB56" s="45"/>
      <c r="AE56" s="37">
        <f>AF56+AJ56+Tabelle21268202223[[#This Row],[w]]/2+Tabelle21268202223[[#This Row],[poweradd]]</f>
        <v>68.685270000000017</v>
      </c>
      <c r="AF56" s="52">
        <f t="shared" si="18"/>
        <v>64.813405000000017</v>
      </c>
      <c r="AG56" s="35">
        <f t="shared" si="8"/>
        <v>3</v>
      </c>
      <c r="AH56" s="52">
        <f t="shared" si="14"/>
        <v>237.18659500000007</v>
      </c>
      <c r="AI56" s="52">
        <f t="shared" si="22"/>
        <v>234.81473000000005</v>
      </c>
      <c r="AJ56" s="52">
        <f t="shared" si="10"/>
        <v>2.3718650000000001</v>
      </c>
      <c r="AK56" s="45"/>
      <c r="AL56" s="45"/>
    </row>
    <row r="57" spans="1:39" x14ac:dyDescent="0.25">
      <c r="A57" s="55">
        <v>54</v>
      </c>
      <c r="B57" s="35">
        <f>C57+F57+2/2+Tabelle21261921[[#This Row],[poweradd]]</f>
        <v>24.590476000000002</v>
      </c>
      <c r="C57" s="52">
        <f t="shared" si="15"/>
        <v>20.818663000000001</v>
      </c>
      <c r="D57" s="52">
        <f t="shared" si="23"/>
        <v>277.1813370000001</v>
      </c>
      <c r="E57" s="52">
        <f t="shared" si="19"/>
        <v>274.40952400000009</v>
      </c>
      <c r="F57" s="52">
        <f t="shared" si="2"/>
        <v>2.7718129999999999</v>
      </c>
      <c r="G57" s="45"/>
      <c r="H57" s="45"/>
      <c r="K57" s="35">
        <f>L57+P57+Tabelle2126820[[#This Row],[w]]/2+Tabelle2126820[[#This Row],[poweradd]]</f>
        <v>151.53341700000001</v>
      </c>
      <c r="L57" s="52">
        <f t="shared" si="16"/>
        <v>148.18527</v>
      </c>
      <c r="M57" s="35">
        <f t="shared" si="3"/>
        <v>2</v>
      </c>
      <c r="N57" s="52">
        <f t="shared" si="11"/>
        <v>234.81473000000005</v>
      </c>
      <c r="O57" s="52">
        <f t="shared" si="20"/>
        <v>232.46658300000004</v>
      </c>
      <c r="P57" s="52">
        <f t="shared" si="4"/>
        <v>2.348147</v>
      </c>
      <c r="Q57" s="45"/>
      <c r="R57" s="45"/>
      <c r="U57" s="35">
        <f>V57+Z57+Tabelle212682022[[#This Row],[w]]/2+Tabelle212682022[[#This Row],[poweradd]]</f>
        <v>151.53341700000001</v>
      </c>
      <c r="V57" s="52">
        <f t="shared" si="17"/>
        <v>148.18527</v>
      </c>
      <c r="W57" s="35">
        <f t="shared" si="5"/>
        <v>2</v>
      </c>
      <c r="X57" s="52">
        <f t="shared" si="13"/>
        <v>234.81473000000005</v>
      </c>
      <c r="Y57" s="52">
        <f t="shared" si="21"/>
        <v>232.46658300000004</v>
      </c>
      <c r="Z57" s="52">
        <f t="shared" si="7"/>
        <v>2.348147</v>
      </c>
      <c r="AA57" s="45"/>
      <c r="AB57" s="45"/>
      <c r="AE57" s="35">
        <f>AF57+AJ57+Tabelle21268202223[[#This Row],[w]]/2+Tabelle21268202223[[#This Row],[poweradd]]</f>
        <v>72.533417000000014</v>
      </c>
      <c r="AF57" s="52">
        <f t="shared" si="18"/>
        <v>68.685270000000017</v>
      </c>
      <c r="AG57" s="35">
        <f t="shared" si="8"/>
        <v>3</v>
      </c>
      <c r="AH57" s="52">
        <f t="shared" si="14"/>
        <v>234.81473000000005</v>
      </c>
      <c r="AI57" s="52">
        <f t="shared" si="22"/>
        <v>232.46658300000004</v>
      </c>
      <c r="AJ57" s="52">
        <f t="shared" si="10"/>
        <v>2.348147</v>
      </c>
      <c r="AK57" s="45"/>
      <c r="AL57" s="45"/>
    </row>
    <row r="58" spans="1:39" x14ac:dyDescent="0.25">
      <c r="A58" s="55">
        <v>55</v>
      </c>
      <c r="B58" s="35">
        <f>C58+F58+2/2+Tabelle21261921[[#This Row],[poweradd]]</f>
        <v>28.334571000000004</v>
      </c>
      <c r="C58" s="52">
        <f t="shared" si="15"/>
        <v>24.590476000000002</v>
      </c>
      <c r="D58" s="52">
        <f t="shared" si="23"/>
        <v>274.40952400000009</v>
      </c>
      <c r="E58" s="52">
        <f t="shared" si="19"/>
        <v>271.66542900000007</v>
      </c>
      <c r="F58" s="52">
        <f t="shared" si="2"/>
        <v>2.7440950000000002</v>
      </c>
      <c r="G58" s="45"/>
      <c r="H58" s="45"/>
      <c r="K58" s="35">
        <f>L58+P58+Tabelle2126820[[#This Row],[w]]/2+Tabelle2126820[[#This Row],[poweradd]]</f>
        <v>154.85808200000002</v>
      </c>
      <c r="L58" s="52">
        <f t="shared" si="16"/>
        <v>151.53341700000001</v>
      </c>
      <c r="M58" s="35">
        <f t="shared" si="3"/>
        <v>2</v>
      </c>
      <c r="N58" s="52">
        <f t="shared" si="11"/>
        <v>232.46658300000004</v>
      </c>
      <c r="O58" s="52">
        <f t="shared" si="20"/>
        <v>230.14191800000003</v>
      </c>
      <c r="P58" s="52">
        <f t="shared" si="4"/>
        <v>2.324665</v>
      </c>
      <c r="Q58" s="45"/>
      <c r="R58" s="45"/>
      <c r="U58" s="35">
        <f>V58+Z58+Tabelle212682022[[#This Row],[w]]/2+Tabelle212682022[[#This Row],[poweradd]]</f>
        <v>154.85808200000002</v>
      </c>
      <c r="V58" s="52">
        <f t="shared" si="17"/>
        <v>151.53341700000001</v>
      </c>
      <c r="W58" s="35">
        <f t="shared" si="5"/>
        <v>2</v>
      </c>
      <c r="X58" s="52">
        <f t="shared" si="13"/>
        <v>232.46658300000004</v>
      </c>
      <c r="Y58" s="52">
        <f t="shared" si="21"/>
        <v>230.14191800000003</v>
      </c>
      <c r="Z58" s="52">
        <f t="shared" si="7"/>
        <v>2.324665</v>
      </c>
      <c r="AA58" s="45"/>
      <c r="AB58" s="45"/>
      <c r="AE58" s="35">
        <f>AF58+AJ58+Tabelle21268202223[[#This Row],[w]]/2+Tabelle21268202223[[#This Row],[poweradd]]</f>
        <v>76.35808200000001</v>
      </c>
      <c r="AF58" s="52">
        <f t="shared" si="18"/>
        <v>72.533417000000014</v>
      </c>
      <c r="AG58" s="35">
        <f t="shared" si="8"/>
        <v>3</v>
      </c>
      <c r="AH58" s="52">
        <f t="shared" si="14"/>
        <v>232.46658300000004</v>
      </c>
      <c r="AI58" s="52">
        <f t="shared" si="22"/>
        <v>230.14191800000003</v>
      </c>
      <c r="AJ58" s="52">
        <f t="shared" si="10"/>
        <v>2.324665</v>
      </c>
      <c r="AK58" s="45"/>
      <c r="AL58" s="45"/>
    </row>
    <row r="59" spans="1:39" x14ac:dyDescent="0.25">
      <c r="A59" s="55">
        <v>56</v>
      </c>
      <c r="B59" s="35">
        <f>C59+F59+2/2+Tabelle21261921[[#This Row],[poweradd]]</f>
        <v>32.051225000000002</v>
      </c>
      <c r="C59" s="52">
        <f t="shared" si="15"/>
        <v>28.334571000000004</v>
      </c>
      <c r="D59" s="52">
        <f t="shared" si="23"/>
        <v>271.66542900000007</v>
      </c>
      <c r="E59" s="52">
        <f t="shared" si="19"/>
        <v>268.94877500000007</v>
      </c>
      <c r="F59" s="52">
        <f t="shared" si="2"/>
        <v>2.7166540000000001</v>
      </c>
      <c r="G59" s="45"/>
      <c r="H59" s="45"/>
      <c r="K59" s="35">
        <f>L59+P59+Tabelle2126820[[#This Row],[w]]/2+Tabelle2126820[[#This Row],[poweradd]]</f>
        <v>158.15950100000003</v>
      </c>
      <c r="L59" s="52">
        <f t="shared" si="16"/>
        <v>154.85808200000002</v>
      </c>
      <c r="M59" s="35">
        <f t="shared" si="3"/>
        <v>2</v>
      </c>
      <c r="N59" s="52">
        <f t="shared" si="11"/>
        <v>230.14191800000003</v>
      </c>
      <c r="O59" s="52">
        <f t="shared" si="20"/>
        <v>227.84049900000002</v>
      </c>
      <c r="P59" s="52">
        <f t="shared" si="4"/>
        <v>2.3014190000000001</v>
      </c>
      <c r="Q59" s="45"/>
      <c r="R59" s="45"/>
      <c r="S59" s="94"/>
      <c r="U59" s="35">
        <f>V59+Z59+Tabelle212682022[[#This Row],[w]]/2+Tabelle212682022[[#This Row],[poweradd]]</f>
        <v>158.15950100000003</v>
      </c>
      <c r="V59" s="52">
        <f t="shared" si="17"/>
        <v>154.85808200000002</v>
      </c>
      <c r="W59" s="35">
        <f t="shared" si="5"/>
        <v>2</v>
      </c>
      <c r="X59" s="52">
        <f t="shared" si="13"/>
        <v>230.14191800000003</v>
      </c>
      <c r="Y59" s="52">
        <f t="shared" si="21"/>
        <v>227.84049900000002</v>
      </c>
      <c r="Z59" s="52">
        <f t="shared" si="7"/>
        <v>2.3014190000000001</v>
      </c>
      <c r="AA59" s="45"/>
      <c r="AB59" s="45"/>
      <c r="AC59" s="94"/>
      <c r="AE59" s="35">
        <f>AF59+AJ59+Tabelle21268202223[[#This Row],[w]]/2+Tabelle21268202223[[#This Row],[poweradd]]</f>
        <v>80.159501000000006</v>
      </c>
      <c r="AF59" s="52">
        <f t="shared" si="18"/>
        <v>76.35808200000001</v>
      </c>
      <c r="AG59" s="35">
        <f t="shared" si="8"/>
        <v>3</v>
      </c>
      <c r="AH59" s="52">
        <f t="shared" si="14"/>
        <v>230.14191800000003</v>
      </c>
      <c r="AI59" s="52">
        <f t="shared" si="22"/>
        <v>227.84049900000002</v>
      </c>
      <c r="AJ59" s="52">
        <f t="shared" si="10"/>
        <v>2.3014190000000001</v>
      </c>
      <c r="AK59" s="45"/>
      <c r="AL59" s="45"/>
      <c r="AM59" s="94"/>
    </row>
    <row r="60" spans="1:39" x14ac:dyDescent="0.25">
      <c r="A60" s="55">
        <v>57</v>
      </c>
      <c r="B60" s="37">
        <f>C60+F60+2/2+Tabelle21261921[[#This Row],[poweradd]]</f>
        <v>35.740712000000002</v>
      </c>
      <c r="C60" s="52">
        <f t="shared" si="15"/>
        <v>32.051225000000002</v>
      </c>
      <c r="D60" s="52">
        <f t="shared" si="23"/>
        <v>268.94877500000007</v>
      </c>
      <c r="E60" s="52">
        <f t="shared" si="19"/>
        <v>266.25928800000008</v>
      </c>
      <c r="F60" s="52">
        <f t="shared" si="2"/>
        <v>2.6894870000000002</v>
      </c>
      <c r="G60" s="45"/>
      <c r="H60" s="45"/>
      <c r="K60" s="37">
        <f>L60+P60+Tabelle2126820[[#This Row],[w]]/2+Tabelle2126820[[#This Row],[poweradd]]</f>
        <v>161.43790500000003</v>
      </c>
      <c r="L60" s="52">
        <f t="shared" si="16"/>
        <v>158.15950100000003</v>
      </c>
      <c r="M60" s="35">
        <f t="shared" si="3"/>
        <v>2</v>
      </c>
      <c r="N60" s="52">
        <f t="shared" si="11"/>
        <v>227.84049900000002</v>
      </c>
      <c r="O60" s="52">
        <f t="shared" si="20"/>
        <v>225.56209500000003</v>
      </c>
      <c r="P60" s="52">
        <f t="shared" si="4"/>
        <v>2.2784040000000001</v>
      </c>
      <c r="Q60" s="45"/>
      <c r="R60" s="45"/>
      <c r="U60" s="37">
        <f>V60+Z60+Tabelle212682022[[#This Row],[w]]/2+Tabelle212682022[[#This Row],[poweradd]]</f>
        <v>161.43790500000003</v>
      </c>
      <c r="V60" s="52">
        <f t="shared" si="17"/>
        <v>158.15950100000003</v>
      </c>
      <c r="W60" s="35">
        <f t="shared" si="5"/>
        <v>2</v>
      </c>
      <c r="X60" s="52">
        <f t="shared" si="13"/>
        <v>227.84049900000002</v>
      </c>
      <c r="Y60" s="52">
        <f t="shared" si="21"/>
        <v>225.56209500000003</v>
      </c>
      <c r="Z60" s="52">
        <f t="shared" si="7"/>
        <v>2.2784040000000001</v>
      </c>
      <c r="AA60" s="45"/>
      <c r="AB60" s="45"/>
      <c r="AE60" s="37">
        <f>AF60+AJ60+Tabelle21268202223[[#This Row],[w]]/2+Tabelle21268202223[[#This Row],[poweradd]]</f>
        <v>83.937905000000001</v>
      </c>
      <c r="AF60" s="52">
        <f t="shared" si="18"/>
        <v>80.159501000000006</v>
      </c>
      <c r="AG60" s="35">
        <f t="shared" si="8"/>
        <v>3</v>
      </c>
      <c r="AH60" s="52">
        <f t="shared" si="14"/>
        <v>227.84049900000002</v>
      </c>
      <c r="AI60" s="52">
        <f t="shared" si="22"/>
        <v>225.56209500000003</v>
      </c>
      <c r="AJ60" s="52">
        <f t="shared" si="10"/>
        <v>2.2784040000000001</v>
      </c>
      <c r="AK60" s="45"/>
      <c r="AL60" s="45"/>
    </row>
    <row r="61" spans="1:39" x14ac:dyDescent="0.25">
      <c r="A61" s="55">
        <v>58</v>
      </c>
      <c r="B61" s="35">
        <f>C61+F61+2/2+Tabelle21261921[[#This Row],[poweradd]]</f>
        <v>39.403304000000006</v>
      </c>
      <c r="C61" s="52">
        <f t="shared" si="15"/>
        <v>35.740712000000002</v>
      </c>
      <c r="D61" s="52">
        <f t="shared" si="23"/>
        <v>266.25928800000008</v>
      </c>
      <c r="E61" s="52">
        <f t="shared" si="19"/>
        <v>263.59669600000007</v>
      </c>
      <c r="F61" s="52">
        <f t="shared" si="2"/>
        <v>2.6625920000000001</v>
      </c>
      <c r="G61" s="45"/>
      <c r="H61" s="45"/>
      <c r="K61" s="35">
        <f>L61+P61+Tabelle2126820[[#This Row],[w]]/2+Tabelle2126820[[#This Row],[poweradd]]</f>
        <v>164.69352500000002</v>
      </c>
      <c r="L61" s="52">
        <f t="shared" si="16"/>
        <v>161.43790500000003</v>
      </c>
      <c r="M61" s="35">
        <f t="shared" si="3"/>
        <v>2</v>
      </c>
      <c r="N61" s="52">
        <f t="shared" si="11"/>
        <v>225.56209500000003</v>
      </c>
      <c r="O61" s="52">
        <f t="shared" si="20"/>
        <v>223.30647500000003</v>
      </c>
      <c r="P61" s="52">
        <f t="shared" si="4"/>
        <v>2.25562</v>
      </c>
      <c r="Q61" s="45"/>
      <c r="R61" s="45"/>
      <c r="U61" s="35">
        <f>V61+Z61+Tabelle212682022[[#This Row],[w]]/2+Tabelle212682022[[#This Row],[poweradd]]</f>
        <v>164.69352500000002</v>
      </c>
      <c r="V61" s="52">
        <f t="shared" si="17"/>
        <v>161.43790500000003</v>
      </c>
      <c r="W61" s="35">
        <f t="shared" si="5"/>
        <v>2</v>
      </c>
      <c r="X61" s="52">
        <f t="shared" si="13"/>
        <v>225.56209500000003</v>
      </c>
      <c r="Y61" s="52">
        <f t="shared" si="21"/>
        <v>223.30647500000003</v>
      </c>
      <c r="Z61" s="52">
        <f t="shared" si="7"/>
        <v>2.25562</v>
      </c>
      <c r="AA61" s="45"/>
      <c r="AB61" s="45"/>
      <c r="AE61" s="35">
        <f>AF61+AJ61+Tabelle21268202223[[#This Row],[w]]/2+Tabelle21268202223[[#This Row],[poweradd]]</f>
        <v>87.693524999999994</v>
      </c>
      <c r="AF61" s="52">
        <f t="shared" si="18"/>
        <v>83.937905000000001</v>
      </c>
      <c r="AG61" s="35">
        <f t="shared" si="8"/>
        <v>3</v>
      </c>
      <c r="AH61" s="52">
        <f t="shared" si="14"/>
        <v>225.56209500000003</v>
      </c>
      <c r="AI61" s="52">
        <f t="shared" si="22"/>
        <v>223.30647500000003</v>
      </c>
      <c r="AJ61" s="52">
        <f t="shared" si="10"/>
        <v>2.25562</v>
      </c>
      <c r="AK61" s="45"/>
      <c r="AL61" s="45"/>
    </row>
    <row r="62" spans="1:39" x14ac:dyDescent="0.25">
      <c r="A62" s="55">
        <v>59</v>
      </c>
      <c r="B62" s="35">
        <f>C62+F62+2/2+Tabelle21261921[[#This Row],[poweradd]]</f>
        <v>43.039270000000002</v>
      </c>
      <c r="C62" s="52">
        <f t="shared" si="15"/>
        <v>39.403304000000006</v>
      </c>
      <c r="D62" s="52">
        <f t="shared" si="23"/>
        <v>263.59669600000007</v>
      </c>
      <c r="E62" s="52">
        <f t="shared" si="19"/>
        <v>260.96073000000007</v>
      </c>
      <c r="F62" s="52">
        <f t="shared" si="2"/>
        <v>2.6359659999999998</v>
      </c>
      <c r="G62" s="45"/>
      <c r="H62" s="45"/>
      <c r="K62" s="35">
        <f>L62+P62+Tabelle2126820[[#This Row],[w]]/2+Tabelle2126820[[#This Row],[poweradd]]</f>
        <v>167.92658900000004</v>
      </c>
      <c r="L62" s="52">
        <f t="shared" si="16"/>
        <v>164.69352500000002</v>
      </c>
      <c r="M62" s="35">
        <f t="shared" si="3"/>
        <v>2</v>
      </c>
      <c r="N62" s="52">
        <f t="shared" si="11"/>
        <v>223.30647500000003</v>
      </c>
      <c r="O62" s="52">
        <f t="shared" si="20"/>
        <v>221.07341100000002</v>
      </c>
      <c r="P62" s="52">
        <f t="shared" si="4"/>
        <v>2.2330640000000002</v>
      </c>
      <c r="Q62" s="45"/>
      <c r="R62" s="45"/>
      <c r="U62" s="35">
        <f>V62+Z62+Tabelle212682022[[#This Row],[w]]/2+Tabelle212682022[[#This Row],[poweradd]]</f>
        <v>167.92658900000004</v>
      </c>
      <c r="V62" s="52">
        <f t="shared" si="17"/>
        <v>164.69352500000002</v>
      </c>
      <c r="W62" s="35">
        <f t="shared" si="5"/>
        <v>2</v>
      </c>
      <c r="X62" s="52">
        <f t="shared" si="13"/>
        <v>223.30647500000003</v>
      </c>
      <c r="Y62" s="52">
        <f t="shared" si="21"/>
        <v>221.07341100000002</v>
      </c>
      <c r="Z62" s="52">
        <f t="shared" si="7"/>
        <v>2.2330640000000002</v>
      </c>
      <c r="AA62" s="45"/>
      <c r="AB62" s="45"/>
      <c r="AE62" s="35">
        <f>AF62+AJ62+Tabelle21268202223[[#This Row],[w]]/2+Tabelle21268202223[[#This Row],[poweradd]]</f>
        <v>91.426588999999993</v>
      </c>
      <c r="AF62" s="52">
        <f t="shared" si="18"/>
        <v>87.693524999999994</v>
      </c>
      <c r="AG62" s="35">
        <f t="shared" si="8"/>
        <v>3</v>
      </c>
      <c r="AH62" s="52">
        <f t="shared" si="14"/>
        <v>223.30647500000003</v>
      </c>
      <c r="AI62" s="52">
        <f t="shared" si="22"/>
        <v>221.07341100000002</v>
      </c>
      <c r="AJ62" s="52">
        <f t="shared" si="10"/>
        <v>2.2330640000000002</v>
      </c>
      <c r="AK62" s="45"/>
      <c r="AL62" s="45"/>
    </row>
    <row r="63" spans="1:39" x14ac:dyDescent="0.25">
      <c r="A63" s="55">
        <v>60</v>
      </c>
      <c r="B63" s="35">
        <f>C63+F63+2/2+Tabelle21261921[[#This Row],[poweradd]]</f>
        <v>46.648876999999999</v>
      </c>
      <c r="C63" s="52">
        <f t="shared" si="15"/>
        <v>43.039270000000002</v>
      </c>
      <c r="D63" s="52">
        <f t="shared" si="23"/>
        <v>260.96073000000007</v>
      </c>
      <c r="E63" s="52">
        <f t="shared" si="19"/>
        <v>258.35112300000009</v>
      </c>
      <c r="F63" s="52">
        <f t="shared" si="2"/>
        <v>2.609607</v>
      </c>
      <c r="G63" s="45"/>
      <c r="H63" s="45"/>
      <c r="K63" s="35">
        <f>L63+P63+Tabelle2126820[[#This Row],[w]]/2+Tabelle2126820[[#This Row],[poweradd]]</f>
        <v>21.137323000000038</v>
      </c>
      <c r="L63" s="52">
        <f t="shared" si="16"/>
        <v>167.92658900000004</v>
      </c>
      <c r="M63" s="35">
        <f t="shared" si="3"/>
        <v>2</v>
      </c>
      <c r="N63" s="52">
        <f t="shared" si="11"/>
        <v>221.07341100000002</v>
      </c>
      <c r="O63" s="52">
        <f t="shared" si="20"/>
        <v>218.86267700000002</v>
      </c>
      <c r="P63" s="52">
        <f t="shared" si="4"/>
        <v>2.210734</v>
      </c>
      <c r="Q63" s="202">
        <v>-150</v>
      </c>
      <c r="R63" s="202"/>
      <c r="S63" s="117" t="s">
        <v>165</v>
      </c>
      <c r="U63" s="35">
        <f>V63+Z63+Tabelle212682022[[#This Row],[w]]/2+Tabelle212682022[[#This Row],[poweradd]]</f>
        <v>21.137323000000038</v>
      </c>
      <c r="V63" s="52">
        <f t="shared" si="17"/>
        <v>167.92658900000004</v>
      </c>
      <c r="W63" s="35">
        <f t="shared" si="5"/>
        <v>2</v>
      </c>
      <c r="X63" s="52">
        <f t="shared" si="13"/>
        <v>221.07341100000002</v>
      </c>
      <c r="Y63" s="52">
        <f t="shared" si="21"/>
        <v>218.86267700000002</v>
      </c>
      <c r="Z63" s="52">
        <f t="shared" si="7"/>
        <v>2.210734</v>
      </c>
      <c r="AA63" s="202">
        <v>-150</v>
      </c>
      <c r="AB63" s="202"/>
      <c r="AC63" s="117" t="s">
        <v>165</v>
      </c>
      <c r="AE63" s="35">
        <f>AF63+AJ63+Tabelle21268202223[[#This Row],[w]]/2+Tabelle21268202223[[#This Row],[poweradd]]</f>
        <v>95.137322999999995</v>
      </c>
      <c r="AF63" s="52">
        <f t="shared" si="18"/>
        <v>91.426588999999993</v>
      </c>
      <c r="AG63" s="35">
        <f t="shared" si="8"/>
        <v>3</v>
      </c>
      <c r="AH63" s="52">
        <f t="shared" si="14"/>
        <v>221.07341100000002</v>
      </c>
      <c r="AI63" s="52">
        <f t="shared" si="22"/>
        <v>218.86267700000002</v>
      </c>
      <c r="AJ63" s="52">
        <f t="shared" si="10"/>
        <v>2.210734</v>
      </c>
      <c r="AK63" s="45"/>
      <c r="AL63" s="45"/>
      <c r="AM63" s="94"/>
    </row>
    <row r="64" spans="1:39" x14ac:dyDescent="0.25">
      <c r="A64" s="55">
        <v>61</v>
      </c>
      <c r="B64" s="35">
        <f>C64+F64+2/2+Tabelle21261921[[#This Row],[poweradd]]</f>
        <v>30.232388</v>
      </c>
      <c r="C64" s="52">
        <f t="shared" si="15"/>
        <v>46.648876999999999</v>
      </c>
      <c r="D64" s="52">
        <f t="shared" si="23"/>
        <v>258.35112300000009</v>
      </c>
      <c r="E64" s="52">
        <f t="shared" si="19"/>
        <v>255.7676120000001</v>
      </c>
      <c r="F64" s="52">
        <f t="shared" si="2"/>
        <v>2.5835110000000001</v>
      </c>
      <c r="G64" s="45">
        <v>-20</v>
      </c>
      <c r="H64" s="45"/>
      <c r="I64" t="s">
        <v>181</v>
      </c>
      <c r="K64" s="35">
        <f>L64+P64+Tabelle2126820[[#This Row],[w]]/2+Tabelle2126820[[#This Row],[poweradd]]</f>
        <v>24.325949000000037</v>
      </c>
      <c r="L64" s="52">
        <f t="shared" si="16"/>
        <v>21.137323000000038</v>
      </c>
      <c r="M64" s="35">
        <f t="shared" si="3"/>
        <v>2</v>
      </c>
      <c r="N64" s="52">
        <f t="shared" si="11"/>
        <v>218.86267700000002</v>
      </c>
      <c r="O64" s="52">
        <f t="shared" si="20"/>
        <v>216.67405100000002</v>
      </c>
      <c r="P64" s="52">
        <f t="shared" si="4"/>
        <v>2.1886260000000002</v>
      </c>
      <c r="Q64" s="43"/>
      <c r="R64" s="43">
        <f>60*0.9</f>
        <v>54</v>
      </c>
      <c r="S64" s="43" t="s">
        <v>164</v>
      </c>
      <c r="U64" s="35">
        <f>V64+Z64+Tabelle212682022[[#This Row],[w]]/2+Tabelle212682022[[#This Row],[poweradd]]</f>
        <v>24.325949000000037</v>
      </c>
      <c r="V64" s="52">
        <f t="shared" si="17"/>
        <v>21.137323000000038</v>
      </c>
      <c r="W64" s="35">
        <f t="shared" si="5"/>
        <v>2</v>
      </c>
      <c r="X64" s="52">
        <f t="shared" si="13"/>
        <v>218.86267700000002</v>
      </c>
      <c r="Y64" s="52">
        <f t="shared" si="21"/>
        <v>216.67405100000002</v>
      </c>
      <c r="Z64" s="52">
        <f t="shared" si="7"/>
        <v>2.1886260000000002</v>
      </c>
      <c r="AA64" s="43"/>
      <c r="AB64" s="43">
        <f>60*0.9</f>
        <v>54</v>
      </c>
      <c r="AC64" s="43" t="s">
        <v>164</v>
      </c>
      <c r="AE64" s="35">
        <f>AF64+AJ64+Tabelle21268202223[[#This Row],[w]]/2+Tabelle21268202223[[#This Row],[poweradd]]</f>
        <v>98.825948999999994</v>
      </c>
      <c r="AF64" s="52">
        <f t="shared" si="18"/>
        <v>95.137322999999995</v>
      </c>
      <c r="AG64" s="35">
        <f t="shared" si="8"/>
        <v>3</v>
      </c>
      <c r="AH64" s="52">
        <f t="shared" si="14"/>
        <v>218.86267700000002</v>
      </c>
      <c r="AI64" s="52">
        <f t="shared" si="22"/>
        <v>216.67405100000002</v>
      </c>
      <c r="AJ64" s="52">
        <f t="shared" si="10"/>
        <v>2.1886260000000002</v>
      </c>
      <c r="AK64" s="43"/>
      <c r="AL64" s="43"/>
      <c r="AM64" s="43"/>
    </row>
    <row r="65" spans="1:39" x14ac:dyDescent="0.25">
      <c r="A65" s="55">
        <v>62</v>
      </c>
      <c r="B65" s="35">
        <f>C65+F65+2/2+Tabelle21261921[[#This Row],[poweradd]]</f>
        <v>33.790064000000001</v>
      </c>
      <c r="C65" s="52">
        <f t="shared" si="15"/>
        <v>30.232388</v>
      </c>
      <c r="D65" s="52">
        <f t="shared" si="23"/>
        <v>255.7676120000001</v>
      </c>
      <c r="E65" s="52">
        <f t="shared" si="19"/>
        <v>253.20993600000011</v>
      </c>
      <c r="F65" s="52">
        <f t="shared" si="2"/>
        <v>2.5576759999999998</v>
      </c>
      <c r="G65" s="43"/>
      <c r="H65" s="43"/>
      <c r="I65" s="38"/>
      <c r="K65" s="35">
        <f>L65+P65+Tabelle2126820[[#This Row],[w]]/2+Tabelle2126820[[#This Row],[poweradd]]</f>
        <v>28.032689000000037</v>
      </c>
      <c r="L65" s="52">
        <f t="shared" si="16"/>
        <v>24.325949000000037</v>
      </c>
      <c r="M65" s="35">
        <f t="shared" si="3"/>
        <v>2</v>
      </c>
      <c r="N65" s="52">
        <f t="shared" si="11"/>
        <v>270.67405100000002</v>
      </c>
      <c r="O65" s="52">
        <f t="shared" si="20"/>
        <v>267.967311</v>
      </c>
      <c r="P65" s="52">
        <f t="shared" si="4"/>
        <v>2.7067399999999999</v>
      </c>
      <c r="Q65" s="45"/>
      <c r="R65" s="45"/>
      <c r="U65" s="35">
        <f>V65+Z65+Tabelle212682022[[#This Row],[w]]/2+Tabelle212682022[[#This Row],[poweradd]]</f>
        <v>28.032689000000037</v>
      </c>
      <c r="V65" s="52">
        <f t="shared" si="17"/>
        <v>24.325949000000037</v>
      </c>
      <c r="W65" s="35">
        <f t="shared" si="5"/>
        <v>2</v>
      </c>
      <c r="X65" s="52">
        <f t="shared" si="13"/>
        <v>270.67405100000002</v>
      </c>
      <c r="Y65" s="52">
        <f t="shared" si="21"/>
        <v>267.967311</v>
      </c>
      <c r="Z65" s="52">
        <f t="shared" si="7"/>
        <v>2.7067399999999999</v>
      </c>
      <c r="AA65" s="45"/>
      <c r="AB65" s="45"/>
      <c r="AE65" s="35">
        <f>AF65+AJ65+Tabelle21268202223[[#This Row],[w]]/2+Tabelle21268202223[[#This Row],[poweradd]]</f>
        <v>102.492689</v>
      </c>
      <c r="AF65" s="52">
        <f t="shared" si="18"/>
        <v>98.825948999999994</v>
      </c>
      <c r="AG65" s="35">
        <f t="shared" si="8"/>
        <v>3</v>
      </c>
      <c r="AH65" s="52">
        <f t="shared" si="14"/>
        <v>216.67405100000002</v>
      </c>
      <c r="AI65" s="52">
        <f t="shared" si="22"/>
        <v>214.50731100000002</v>
      </c>
      <c r="AJ65" s="52">
        <f t="shared" si="10"/>
        <v>2.1667399999999999</v>
      </c>
      <c r="AK65" s="45"/>
      <c r="AL65" s="45"/>
    </row>
    <row r="66" spans="1:39" x14ac:dyDescent="0.25">
      <c r="A66" s="55">
        <v>63</v>
      </c>
      <c r="B66" s="35">
        <f>C66+F66+2/2+Tabelle21261921[[#This Row],[poweradd]]</f>
        <v>17.322163000000003</v>
      </c>
      <c r="C66" s="52">
        <f t="shared" si="15"/>
        <v>33.790064000000001</v>
      </c>
      <c r="D66" s="52">
        <f t="shared" si="23"/>
        <v>253.20993600000011</v>
      </c>
      <c r="E66" s="52">
        <f t="shared" si="19"/>
        <v>250.67783700000012</v>
      </c>
      <c r="F66" s="52">
        <f t="shared" si="2"/>
        <v>2.5320990000000001</v>
      </c>
      <c r="G66" s="45">
        <v>-20</v>
      </c>
      <c r="H66" s="45"/>
      <c r="I66" t="s">
        <v>181</v>
      </c>
      <c r="K66" s="35">
        <f>L66+P66+Tabelle2126820[[#This Row],[w]]/2+Tabelle2126820[[#This Row],[poweradd]]</f>
        <v>31.712362000000038</v>
      </c>
      <c r="L66" s="52">
        <f t="shared" si="16"/>
        <v>28.032689000000037</v>
      </c>
      <c r="M66" s="35">
        <f t="shared" si="3"/>
        <v>2</v>
      </c>
      <c r="N66" s="52">
        <f t="shared" si="11"/>
        <v>267.967311</v>
      </c>
      <c r="O66" s="52">
        <f t="shared" si="20"/>
        <v>265.28763800000002</v>
      </c>
      <c r="P66" s="52">
        <f t="shared" si="4"/>
        <v>2.6796730000000002</v>
      </c>
      <c r="Q66" s="43"/>
      <c r="R66" s="43"/>
      <c r="S66" s="38"/>
      <c r="U66" s="35">
        <f>V66+Z66+Tabelle212682022[[#This Row],[w]]/2+Tabelle212682022[[#This Row],[poweradd]]</f>
        <v>31.712362000000038</v>
      </c>
      <c r="V66" s="52">
        <f t="shared" si="17"/>
        <v>28.032689000000037</v>
      </c>
      <c r="W66" s="35">
        <f t="shared" si="5"/>
        <v>2</v>
      </c>
      <c r="X66" s="52">
        <f t="shared" si="13"/>
        <v>267.967311</v>
      </c>
      <c r="Y66" s="52">
        <f t="shared" si="21"/>
        <v>265.28763800000002</v>
      </c>
      <c r="Z66" s="52">
        <f t="shared" si="7"/>
        <v>2.6796730000000002</v>
      </c>
      <c r="AA66" s="43"/>
      <c r="AB66" s="43"/>
      <c r="AC66" s="38"/>
      <c r="AE66" s="35">
        <f>AF66+AJ66+Tabelle21268202223[[#This Row],[w]]/2+Tabelle21268202223[[#This Row],[poweradd]]</f>
        <v>106.137762</v>
      </c>
      <c r="AF66" s="52">
        <f t="shared" si="18"/>
        <v>102.492689</v>
      </c>
      <c r="AG66" s="35">
        <f t="shared" si="8"/>
        <v>3</v>
      </c>
      <c r="AH66" s="52">
        <f t="shared" si="14"/>
        <v>214.50731100000002</v>
      </c>
      <c r="AI66" s="52">
        <f t="shared" si="22"/>
        <v>212.36223800000002</v>
      </c>
      <c r="AJ66" s="52">
        <f t="shared" si="10"/>
        <v>2.145073</v>
      </c>
      <c r="AK66" s="43"/>
      <c r="AL66" s="43"/>
      <c r="AM66" s="38"/>
    </row>
    <row r="67" spans="1:39" x14ac:dyDescent="0.25">
      <c r="A67" s="55">
        <v>64</v>
      </c>
      <c r="B67" s="35">
        <f>C67+F67+2/2+Tabelle21261921[[#This Row],[poweradd]]</f>
        <v>20.828941000000004</v>
      </c>
      <c r="C67" s="52">
        <f t="shared" si="15"/>
        <v>17.322163000000003</v>
      </c>
      <c r="D67" s="52">
        <f t="shared" si="23"/>
        <v>250.67783700000012</v>
      </c>
      <c r="E67" s="52">
        <f t="shared" si="19"/>
        <v>248.17105900000013</v>
      </c>
      <c r="F67" s="52">
        <f t="shared" si="2"/>
        <v>2.5067780000000002</v>
      </c>
      <c r="G67" s="45"/>
      <c r="H67" s="45"/>
      <c r="K67" s="35">
        <f>L67+P67+Tabelle2126820[[#This Row],[w]]/2+Tabelle2126820[[#This Row],[poweradd]]</f>
        <v>35.365238000000041</v>
      </c>
      <c r="L67" s="52">
        <f t="shared" si="16"/>
        <v>31.712362000000038</v>
      </c>
      <c r="M67" s="35">
        <f t="shared" si="3"/>
        <v>2</v>
      </c>
      <c r="N67" s="52">
        <f t="shared" si="11"/>
        <v>265.28763800000002</v>
      </c>
      <c r="O67" s="52">
        <f t="shared" si="20"/>
        <v>262.63476200000002</v>
      </c>
      <c r="P67" s="52">
        <f t="shared" si="4"/>
        <v>2.652876</v>
      </c>
      <c r="Q67" s="45"/>
      <c r="R67" s="45"/>
      <c r="U67" s="35">
        <f>V67+Z67+Tabelle212682022[[#This Row],[w]]/2+Tabelle212682022[[#This Row],[poweradd]]</f>
        <v>35.365238000000041</v>
      </c>
      <c r="V67" s="52">
        <f t="shared" si="17"/>
        <v>31.712362000000038</v>
      </c>
      <c r="W67" s="35">
        <f t="shared" si="5"/>
        <v>2</v>
      </c>
      <c r="X67" s="52">
        <f t="shared" si="13"/>
        <v>265.28763800000002</v>
      </c>
      <c r="Y67" s="52">
        <f t="shared" si="21"/>
        <v>262.63476200000002</v>
      </c>
      <c r="Z67" s="52">
        <f t="shared" si="7"/>
        <v>2.652876</v>
      </c>
      <c r="AA67" s="45"/>
      <c r="AB67" s="45"/>
      <c r="AE67" s="35">
        <f>AF67+AJ67+Tabelle21268202223[[#This Row],[w]]/2+Tabelle21268202223[[#This Row],[poweradd]]</f>
        <v>109.76138399999999</v>
      </c>
      <c r="AF67" s="52">
        <f t="shared" si="18"/>
        <v>106.137762</v>
      </c>
      <c r="AG67" s="35">
        <f t="shared" si="8"/>
        <v>3</v>
      </c>
      <c r="AH67" s="52">
        <f t="shared" si="14"/>
        <v>212.36223800000002</v>
      </c>
      <c r="AI67" s="52">
        <f t="shared" si="22"/>
        <v>210.23861600000001</v>
      </c>
      <c r="AJ67" s="52">
        <f t="shared" si="10"/>
        <v>2.1236220000000001</v>
      </c>
      <c r="AK67" s="45"/>
      <c r="AL67" s="45"/>
    </row>
    <row r="68" spans="1:39" x14ac:dyDescent="0.25">
      <c r="A68" s="55">
        <v>65</v>
      </c>
      <c r="B68" s="35">
        <f>C68+F68+2/2+Tabelle21261921[[#This Row],[poweradd]]</f>
        <v>4.3106510000000036</v>
      </c>
      <c r="C68" s="52">
        <f t="shared" si="15"/>
        <v>20.828941000000004</v>
      </c>
      <c r="D68" s="52">
        <f t="shared" si="23"/>
        <v>248.17105900000013</v>
      </c>
      <c r="E68" s="52">
        <f t="shared" si="19"/>
        <v>245.68934900000013</v>
      </c>
      <c r="F68" s="52">
        <f t="shared" si="2"/>
        <v>2.4817100000000001</v>
      </c>
      <c r="G68" s="45">
        <v>-20</v>
      </c>
      <c r="H68" s="45"/>
      <c r="I68" t="s">
        <v>181</v>
      </c>
      <c r="K68" s="35">
        <f>L68+P68+Tabelle2126820[[#This Row],[w]]/2+Tabelle2126820[[#This Row],[poweradd]]</f>
        <v>38.991585000000043</v>
      </c>
      <c r="L68" s="52">
        <f t="shared" si="16"/>
        <v>35.365238000000041</v>
      </c>
      <c r="M68" s="35">
        <f t="shared" si="3"/>
        <v>2</v>
      </c>
      <c r="N68" s="52">
        <f t="shared" si="11"/>
        <v>262.63476200000002</v>
      </c>
      <c r="O68" s="52">
        <f t="shared" si="20"/>
        <v>260.00841500000001</v>
      </c>
      <c r="P68" s="52">
        <f t="shared" si="4"/>
        <v>2.626347</v>
      </c>
      <c r="Q68" s="45"/>
      <c r="R68" s="45"/>
      <c r="U68" s="35">
        <f>V68+Z68+Tabelle212682022[[#This Row],[w]]/2+Tabelle212682022[[#This Row],[poweradd]]</f>
        <v>38.991585000000043</v>
      </c>
      <c r="V68" s="52">
        <f t="shared" si="17"/>
        <v>35.365238000000041</v>
      </c>
      <c r="W68" s="35">
        <f t="shared" si="5"/>
        <v>2</v>
      </c>
      <c r="X68" s="52">
        <f t="shared" si="13"/>
        <v>262.63476200000002</v>
      </c>
      <c r="Y68" s="52">
        <f t="shared" si="21"/>
        <v>260.00841500000001</v>
      </c>
      <c r="Z68" s="52">
        <f t="shared" si="7"/>
        <v>2.626347</v>
      </c>
      <c r="AA68" s="45"/>
      <c r="AB68" s="45"/>
      <c r="AE68" s="35">
        <f>AF68+AJ68+Tabelle21268202223[[#This Row],[w]]/2+Tabelle21268202223[[#This Row],[poweradd]]</f>
        <v>113.36376999999999</v>
      </c>
      <c r="AF68" s="52">
        <f t="shared" si="18"/>
        <v>109.76138399999999</v>
      </c>
      <c r="AG68" s="35">
        <f t="shared" si="8"/>
        <v>3</v>
      </c>
      <c r="AH68" s="52">
        <f t="shared" si="14"/>
        <v>210.23861600000001</v>
      </c>
      <c r="AI68" s="52">
        <f t="shared" si="22"/>
        <v>208.13623000000001</v>
      </c>
      <c r="AJ68" s="52">
        <f t="shared" si="10"/>
        <v>2.1023860000000001</v>
      </c>
      <c r="AK68" s="45"/>
      <c r="AL68" s="45"/>
      <c r="AM68" s="94"/>
    </row>
    <row r="69" spans="1:39" x14ac:dyDescent="0.25">
      <c r="A69" s="55">
        <v>66</v>
      </c>
      <c r="B69" s="37">
        <f>C69+F69+2/2+Tabelle21261921[[#This Row],[poweradd]]</f>
        <v>7.7675440000000036</v>
      </c>
      <c r="C69" s="52">
        <f t="shared" si="15"/>
        <v>4.3106510000000036</v>
      </c>
      <c r="D69" s="52">
        <f t="shared" ref="D69:D100" si="24">E68+H68</f>
        <v>245.68934900000013</v>
      </c>
      <c r="E69" s="52">
        <f t="shared" si="19"/>
        <v>243.23245600000013</v>
      </c>
      <c r="F69" s="52">
        <f t="shared" ref="F69:F132" si="25">IF(D69/100&gt;10,10,ROUNDDOWN(D69/100,6))</f>
        <v>2.456893</v>
      </c>
      <c r="G69" s="45"/>
      <c r="H69" s="45"/>
      <c r="K69" s="37">
        <f>L69+P69+Tabelle2126820[[#This Row],[w]]/2+Tabelle2126820[[#This Row],[poweradd]]</f>
        <v>42.591669000000046</v>
      </c>
      <c r="L69" s="52">
        <f t="shared" si="16"/>
        <v>38.991585000000043</v>
      </c>
      <c r="M69" s="35">
        <f t="shared" si="3"/>
        <v>2</v>
      </c>
      <c r="N69" s="52">
        <f t="shared" si="11"/>
        <v>260.00841500000001</v>
      </c>
      <c r="O69" s="52">
        <f t="shared" si="20"/>
        <v>257.40833100000003</v>
      </c>
      <c r="P69" s="52">
        <f t="shared" ref="P69:P132" si="26">IF(N69/100&gt;10,10,ROUNDDOWN(N69/100,6))</f>
        <v>2.6000839999999998</v>
      </c>
      <c r="Q69" s="45"/>
      <c r="R69" s="45"/>
      <c r="U69" s="37">
        <f>V69+Z69+Tabelle212682022[[#This Row],[w]]/2+Tabelle212682022[[#This Row],[poweradd]]</f>
        <v>42.591669000000046</v>
      </c>
      <c r="V69" s="52">
        <f t="shared" si="17"/>
        <v>38.991585000000043</v>
      </c>
      <c r="W69" s="35">
        <f t="shared" si="5"/>
        <v>2</v>
      </c>
      <c r="X69" s="52">
        <f t="shared" si="13"/>
        <v>260.00841500000001</v>
      </c>
      <c r="Y69" s="52">
        <f t="shared" si="21"/>
        <v>257.40833100000003</v>
      </c>
      <c r="Z69" s="52">
        <f t="shared" ref="Z69:Z132" si="27">IF(X69/100&gt;10,10,ROUNDDOWN(X69/100,6))</f>
        <v>2.6000839999999998</v>
      </c>
      <c r="AA69" s="45"/>
      <c r="AB69" s="45"/>
      <c r="AE69" s="37">
        <f>AF69+AJ69+Tabelle21268202223[[#This Row],[w]]/2+Tabelle21268202223[[#This Row],[poweradd]]</f>
        <v>116.94513199999999</v>
      </c>
      <c r="AF69" s="52">
        <f t="shared" si="18"/>
        <v>113.36376999999999</v>
      </c>
      <c r="AG69" s="35">
        <f t="shared" si="8"/>
        <v>3</v>
      </c>
      <c r="AH69" s="52">
        <f t="shared" si="14"/>
        <v>208.13623000000001</v>
      </c>
      <c r="AI69" s="52">
        <f t="shared" si="22"/>
        <v>206.054868</v>
      </c>
      <c r="AJ69" s="52">
        <f t="shared" ref="AJ69:AJ132" si="28">IF(AH69/100&gt;10,10,ROUNDDOWN(AH69/100,6))</f>
        <v>2.0813619999999999</v>
      </c>
      <c r="AK69" s="43"/>
      <c r="AL69" s="43"/>
      <c r="AM69" s="43"/>
    </row>
    <row r="70" spans="1:39" x14ac:dyDescent="0.25">
      <c r="A70" s="55">
        <v>67</v>
      </c>
      <c r="B70" s="35">
        <f>C70+F70+2/2+Tabelle21261921[[#This Row],[poweradd]]</f>
        <v>11.199868000000004</v>
      </c>
      <c r="C70" s="52">
        <f t="shared" si="15"/>
        <v>7.7675440000000036</v>
      </c>
      <c r="D70" s="52">
        <f t="shared" si="24"/>
        <v>243.23245600000013</v>
      </c>
      <c r="E70" s="52">
        <f t="shared" si="19"/>
        <v>240.80013200000013</v>
      </c>
      <c r="F70" s="52">
        <f t="shared" si="25"/>
        <v>2.4323239999999999</v>
      </c>
      <c r="G70" s="45"/>
      <c r="H70" s="45"/>
      <c r="K70" s="35">
        <f>L70+P70+Tabelle2126820[[#This Row],[w]]/2+Tabelle2126820[[#This Row],[poweradd]]</f>
        <v>46.165752000000047</v>
      </c>
      <c r="L70" s="52">
        <f t="shared" si="16"/>
        <v>42.591669000000046</v>
      </c>
      <c r="M70" s="35">
        <f t="shared" si="3"/>
        <v>2</v>
      </c>
      <c r="N70" s="52">
        <f t="shared" ref="N70:N133" si="29">IF(O69+R69&lt;0,0,O69+R69)</f>
        <v>257.40833100000003</v>
      </c>
      <c r="O70" s="52">
        <f t="shared" si="20"/>
        <v>254.83424800000003</v>
      </c>
      <c r="P70" s="52">
        <f t="shared" si="26"/>
        <v>2.5740829999999999</v>
      </c>
      <c r="Q70" s="45"/>
      <c r="R70" s="45"/>
      <c r="U70" s="35">
        <f>V70+Z70+Tabelle212682022[[#This Row],[w]]/2+Tabelle212682022[[#This Row],[poweradd]]</f>
        <v>46.165752000000047</v>
      </c>
      <c r="V70" s="52">
        <f t="shared" si="17"/>
        <v>42.591669000000046</v>
      </c>
      <c r="W70" s="35">
        <f t="shared" si="5"/>
        <v>2</v>
      </c>
      <c r="X70" s="52">
        <f t="shared" ref="X70:X133" si="30">IF(Y69+AB69&lt;0,0,Y69+AB69)</f>
        <v>257.40833100000003</v>
      </c>
      <c r="Y70" s="52">
        <f t="shared" si="21"/>
        <v>254.83424800000003</v>
      </c>
      <c r="Z70" s="52">
        <f t="shared" si="27"/>
        <v>2.5740829999999999</v>
      </c>
      <c r="AA70" s="45"/>
      <c r="AB70" s="45"/>
      <c r="AE70" s="35">
        <f>AF70+AJ70+Tabelle21268202223[[#This Row],[w]]/2+Tabelle21268202223[[#This Row],[poweradd]]</f>
        <v>120.50567999999998</v>
      </c>
      <c r="AF70" s="52">
        <f t="shared" si="18"/>
        <v>116.94513199999999</v>
      </c>
      <c r="AG70" s="35">
        <f t="shared" si="8"/>
        <v>3</v>
      </c>
      <c r="AH70" s="52">
        <f t="shared" ref="AH70:AH133" si="31">IF(AI69+AL69&lt;0,0,AI69+AL69)</f>
        <v>206.054868</v>
      </c>
      <c r="AI70" s="52">
        <f t="shared" si="22"/>
        <v>203.99431999999999</v>
      </c>
      <c r="AJ70" s="52">
        <f t="shared" si="28"/>
        <v>2.0605479999999998</v>
      </c>
      <c r="AK70" s="45"/>
      <c r="AL70" s="45"/>
    </row>
    <row r="71" spans="1:39" x14ac:dyDescent="0.25">
      <c r="A71" s="55">
        <v>68</v>
      </c>
      <c r="B71" s="35">
        <f>C71+F71+2/2+Tabelle21261921[[#This Row],[poweradd]]</f>
        <v>14.607869000000004</v>
      </c>
      <c r="C71" s="52">
        <f t="shared" ref="C71:C134" si="32">B70</f>
        <v>11.199868000000004</v>
      </c>
      <c r="D71" s="52">
        <f t="shared" si="24"/>
        <v>240.80013200000013</v>
      </c>
      <c r="E71" s="52">
        <f t="shared" si="19"/>
        <v>238.39213100000012</v>
      </c>
      <c r="F71" s="52">
        <f t="shared" si="25"/>
        <v>2.4080010000000001</v>
      </c>
      <c r="G71" s="45"/>
      <c r="H71" s="45"/>
      <c r="K71" s="35">
        <f>L71+P71+Tabelle2126820[[#This Row],[w]]/2+Tabelle2126820[[#This Row],[poweradd]]</f>
        <v>49.714094000000046</v>
      </c>
      <c r="L71" s="52">
        <f t="shared" ref="L71:L134" si="33">K70</f>
        <v>46.165752000000047</v>
      </c>
      <c r="M71" s="35">
        <f t="shared" ref="M71:M134" si="34">M70</f>
        <v>2</v>
      </c>
      <c r="N71" s="52">
        <f t="shared" si="29"/>
        <v>254.83424800000003</v>
      </c>
      <c r="O71" s="52">
        <f t="shared" si="20"/>
        <v>252.28590600000004</v>
      </c>
      <c r="P71" s="52">
        <f t="shared" si="26"/>
        <v>2.5483419999999999</v>
      </c>
      <c r="Q71" s="45"/>
      <c r="R71" s="45"/>
      <c r="U71" s="35">
        <f>V71+Z71+Tabelle212682022[[#This Row],[w]]/2+Tabelle212682022[[#This Row],[poweradd]]</f>
        <v>49.714094000000046</v>
      </c>
      <c r="V71" s="52">
        <f t="shared" ref="V71:V134" si="35">U70</f>
        <v>46.165752000000047</v>
      </c>
      <c r="W71" s="35">
        <f t="shared" ref="W71:W134" si="36">W70</f>
        <v>2</v>
      </c>
      <c r="X71" s="52">
        <f t="shared" si="30"/>
        <v>254.83424800000003</v>
      </c>
      <c r="Y71" s="52">
        <f t="shared" si="21"/>
        <v>252.28590600000004</v>
      </c>
      <c r="Z71" s="52">
        <f t="shared" si="27"/>
        <v>2.5483419999999999</v>
      </c>
      <c r="AA71" s="45"/>
      <c r="AB71" s="45"/>
      <c r="AE71" s="35">
        <f>AF71+AJ71+Tabelle21268202223[[#This Row],[w]]/2+Tabelle21268202223[[#This Row],[poweradd]]</f>
        <v>124.04562299999998</v>
      </c>
      <c r="AF71" s="52">
        <f t="shared" ref="AF71:AF134" si="37">AE70</f>
        <v>120.50567999999998</v>
      </c>
      <c r="AG71" s="35">
        <f t="shared" ref="AG71:AG134" si="38">AG70</f>
        <v>3</v>
      </c>
      <c r="AH71" s="52">
        <f t="shared" si="31"/>
        <v>203.99431999999999</v>
      </c>
      <c r="AI71" s="52">
        <f t="shared" si="22"/>
        <v>201.95437699999999</v>
      </c>
      <c r="AJ71" s="52">
        <f t="shared" si="28"/>
        <v>2.0399430000000001</v>
      </c>
      <c r="AK71" s="43"/>
      <c r="AL71" s="43"/>
      <c r="AM71" s="38"/>
    </row>
    <row r="72" spans="1:39" x14ac:dyDescent="0.25">
      <c r="A72" s="55">
        <v>69</v>
      </c>
      <c r="B72" s="35">
        <f>C72+F72+2/2+Tabelle21261921[[#This Row],[poweradd]]</f>
        <v>17.991790000000005</v>
      </c>
      <c r="C72" s="52">
        <f t="shared" si="32"/>
        <v>14.607869000000004</v>
      </c>
      <c r="D72" s="52">
        <f t="shared" si="24"/>
        <v>238.39213100000012</v>
      </c>
      <c r="E72" s="52">
        <f t="shared" ref="E72:E135" si="39">D72-F72</f>
        <v>236.00821000000013</v>
      </c>
      <c r="F72" s="52">
        <f t="shared" si="25"/>
        <v>2.383921</v>
      </c>
      <c r="G72" s="45"/>
      <c r="H72" s="45"/>
      <c r="K72" s="35">
        <f>L72+P72+Tabelle2126820[[#This Row],[w]]/2+Tabelle2126820[[#This Row],[poweradd]]</f>
        <v>3.2369530000000424</v>
      </c>
      <c r="L72" s="52">
        <f t="shared" si="33"/>
        <v>49.714094000000046</v>
      </c>
      <c r="M72" s="35">
        <f t="shared" si="34"/>
        <v>2</v>
      </c>
      <c r="N72" s="52">
        <f t="shared" si="29"/>
        <v>252.28590600000004</v>
      </c>
      <c r="O72" s="52">
        <f t="shared" ref="O72:O135" si="40">N72-P72</f>
        <v>249.76304700000003</v>
      </c>
      <c r="P72" s="52">
        <f t="shared" si="26"/>
        <v>2.522859</v>
      </c>
      <c r="Q72" s="45">
        <v>-50</v>
      </c>
      <c r="R72" s="45"/>
      <c r="S72" t="s">
        <v>35</v>
      </c>
      <c r="U72" s="35">
        <f>V72+Z72+Tabelle212682022[[#This Row],[w]]/2+Tabelle212682022[[#This Row],[poweradd]]</f>
        <v>3.2369530000000424</v>
      </c>
      <c r="V72" s="52">
        <f t="shared" si="35"/>
        <v>49.714094000000046</v>
      </c>
      <c r="W72" s="35">
        <f t="shared" si="36"/>
        <v>2</v>
      </c>
      <c r="X72" s="52">
        <f t="shared" si="30"/>
        <v>252.28590600000004</v>
      </c>
      <c r="Y72" s="52">
        <f t="shared" ref="Y72:Y135" si="41">X72-Z72</f>
        <v>249.76304700000003</v>
      </c>
      <c r="Z72" s="52">
        <f t="shared" si="27"/>
        <v>2.522859</v>
      </c>
      <c r="AA72" s="45">
        <v>-50</v>
      </c>
      <c r="AB72" s="45"/>
      <c r="AC72" t="s">
        <v>35</v>
      </c>
      <c r="AE72" s="35">
        <f>AF72+AJ72+Tabelle21268202223[[#This Row],[w]]/2+Tabelle21268202223[[#This Row],[poweradd]]</f>
        <v>127.56516599999998</v>
      </c>
      <c r="AF72" s="52">
        <f t="shared" si="37"/>
        <v>124.04562299999998</v>
      </c>
      <c r="AG72" s="35">
        <f t="shared" si="38"/>
        <v>3</v>
      </c>
      <c r="AH72" s="52">
        <f t="shared" si="31"/>
        <v>201.95437699999999</v>
      </c>
      <c r="AI72" s="52">
        <f t="shared" ref="AI72:AI135" si="42">AH72-AJ72</f>
        <v>199.934834</v>
      </c>
      <c r="AJ72" s="52">
        <f t="shared" si="28"/>
        <v>2.0195430000000001</v>
      </c>
      <c r="AK72" s="45"/>
      <c r="AL72" s="45"/>
      <c r="AM72" s="94"/>
    </row>
    <row r="73" spans="1:39" x14ac:dyDescent="0.25">
      <c r="A73" s="55">
        <v>70</v>
      </c>
      <c r="B73" s="37">
        <f>C73+F73+2/2+Tabelle21261921[[#This Row],[poweradd]]</f>
        <v>1.3518720000000037</v>
      </c>
      <c r="C73" s="52">
        <f t="shared" si="32"/>
        <v>17.991790000000005</v>
      </c>
      <c r="D73" s="52">
        <f t="shared" si="24"/>
        <v>236.00821000000013</v>
      </c>
      <c r="E73" s="52">
        <f t="shared" si="39"/>
        <v>233.64812800000013</v>
      </c>
      <c r="F73" s="52">
        <f t="shared" si="25"/>
        <v>2.3600819999999998</v>
      </c>
      <c r="G73" s="45">
        <v>-20</v>
      </c>
      <c r="H73" s="45"/>
      <c r="I73" t="s">
        <v>181</v>
      </c>
      <c r="K73" s="37">
        <f>L73+P73+Tabelle2126820[[#This Row],[w]]/2+Tabelle2126820[[#This Row],[poweradd]]</f>
        <v>19.234583000000043</v>
      </c>
      <c r="L73" s="52">
        <f t="shared" si="33"/>
        <v>3.2369530000000424</v>
      </c>
      <c r="M73" s="35">
        <f t="shared" si="34"/>
        <v>2</v>
      </c>
      <c r="N73" s="52">
        <f t="shared" si="29"/>
        <v>249.76304700000003</v>
      </c>
      <c r="O73" s="52">
        <f t="shared" si="40"/>
        <v>247.26541700000004</v>
      </c>
      <c r="P73" s="52">
        <f t="shared" si="26"/>
        <v>2.49763</v>
      </c>
      <c r="Q73" s="45">
        <f>50*0.25</f>
        <v>12.5</v>
      </c>
      <c r="R73" s="45"/>
      <c r="S73" s="94" t="s">
        <v>175</v>
      </c>
      <c r="U73" s="37">
        <f>V73+Z73+Tabelle212682022[[#This Row],[w]]/2+Tabelle212682022[[#This Row],[poweradd]]</f>
        <v>19.234583000000043</v>
      </c>
      <c r="V73" s="52">
        <f t="shared" si="35"/>
        <v>3.2369530000000424</v>
      </c>
      <c r="W73" s="35">
        <f t="shared" si="36"/>
        <v>2</v>
      </c>
      <c r="X73" s="52">
        <f t="shared" si="30"/>
        <v>249.76304700000003</v>
      </c>
      <c r="Y73" s="52">
        <f t="shared" si="41"/>
        <v>247.26541700000004</v>
      </c>
      <c r="Z73" s="52">
        <f t="shared" si="27"/>
        <v>2.49763</v>
      </c>
      <c r="AA73" s="45">
        <f>50*0.25</f>
        <v>12.5</v>
      </c>
      <c r="AB73" s="45"/>
      <c r="AC73" s="94" t="s">
        <v>175</v>
      </c>
      <c r="AE73" s="37">
        <f>AF73+AJ73+Tabelle21268202223[[#This Row],[w]]/2+Tabelle21268202223[[#This Row],[poweradd]]</f>
        <v>131.06451399999997</v>
      </c>
      <c r="AF73" s="52">
        <f t="shared" si="37"/>
        <v>127.56516599999998</v>
      </c>
      <c r="AG73" s="35">
        <f t="shared" si="38"/>
        <v>3</v>
      </c>
      <c r="AH73" s="52">
        <f t="shared" si="31"/>
        <v>199.934834</v>
      </c>
      <c r="AI73" s="52">
        <f t="shared" si="42"/>
        <v>197.935486</v>
      </c>
      <c r="AJ73" s="52">
        <f t="shared" si="28"/>
        <v>1.9993479999999999</v>
      </c>
      <c r="AK73" s="43"/>
      <c r="AL73" s="43"/>
      <c r="AM73" s="43"/>
    </row>
    <row r="74" spans="1:39" x14ac:dyDescent="0.25">
      <c r="A74" s="55">
        <v>71</v>
      </c>
      <c r="B74" s="35">
        <f>C74+F74+2/2+Tabelle21261921[[#This Row],[poweradd]]</f>
        <v>4.6883530000000038</v>
      </c>
      <c r="C74" s="52">
        <f t="shared" si="32"/>
        <v>1.3518720000000037</v>
      </c>
      <c r="D74" s="52">
        <f t="shared" si="24"/>
        <v>233.64812800000013</v>
      </c>
      <c r="E74" s="52">
        <f t="shared" si="39"/>
        <v>231.31164700000014</v>
      </c>
      <c r="F74" s="52">
        <f t="shared" si="25"/>
        <v>2.336481</v>
      </c>
      <c r="G74" s="45"/>
      <c r="H74" s="45"/>
      <c r="K74" s="35">
        <f>L74+P74+Tabelle2126820[[#This Row],[w]]/2+Tabelle2126820[[#This Row],[poweradd]]</f>
        <v>22.707237000000042</v>
      </c>
      <c r="L74" s="52">
        <f t="shared" si="33"/>
        <v>19.234583000000043</v>
      </c>
      <c r="M74" s="35">
        <f t="shared" si="34"/>
        <v>2</v>
      </c>
      <c r="N74" s="52">
        <f t="shared" si="29"/>
        <v>247.26541700000004</v>
      </c>
      <c r="O74" s="52">
        <f t="shared" si="40"/>
        <v>244.79276300000004</v>
      </c>
      <c r="P74" s="52">
        <f t="shared" si="26"/>
        <v>2.4726539999999999</v>
      </c>
      <c r="Q74" s="45"/>
      <c r="R74" s="45"/>
      <c r="S74" s="43" t="s">
        <v>176</v>
      </c>
      <c r="U74" s="35">
        <f>V74+Z74+Tabelle212682022[[#This Row],[w]]/2+Tabelle212682022[[#This Row],[poweradd]]</f>
        <v>22.707237000000042</v>
      </c>
      <c r="V74" s="52">
        <f t="shared" si="35"/>
        <v>19.234583000000043</v>
      </c>
      <c r="W74" s="35">
        <f t="shared" si="36"/>
        <v>2</v>
      </c>
      <c r="X74" s="52">
        <f t="shared" si="30"/>
        <v>247.26541700000004</v>
      </c>
      <c r="Y74" s="52">
        <f t="shared" si="41"/>
        <v>244.79276300000004</v>
      </c>
      <c r="Z74" s="52">
        <f t="shared" si="27"/>
        <v>2.4726539999999999</v>
      </c>
      <c r="AA74" s="45"/>
      <c r="AB74" s="45"/>
      <c r="AC74" s="43" t="s">
        <v>176</v>
      </c>
      <c r="AE74" s="35">
        <f>AF74+AJ74+Tabelle21268202223[[#This Row],[w]]/2+Tabelle21268202223[[#This Row],[poweradd]]</f>
        <v>134.54386799999997</v>
      </c>
      <c r="AF74" s="52">
        <f t="shared" si="37"/>
        <v>131.06451399999997</v>
      </c>
      <c r="AG74" s="35">
        <f t="shared" si="38"/>
        <v>3</v>
      </c>
      <c r="AH74" s="52">
        <f t="shared" si="31"/>
        <v>197.935486</v>
      </c>
      <c r="AI74" s="52">
        <f t="shared" si="42"/>
        <v>195.956132</v>
      </c>
      <c r="AJ74" s="52">
        <f t="shared" si="28"/>
        <v>1.9793540000000001</v>
      </c>
      <c r="AK74" s="45"/>
      <c r="AL74" s="45"/>
    </row>
    <row r="75" spans="1:39" x14ac:dyDescent="0.25">
      <c r="A75" s="55">
        <v>72</v>
      </c>
      <c r="B75" s="35">
        <f>C75+F75+2/2+Tabelle21261921[[#This Row],[poweradd]]</f>
        <v>8.0014690000000037</v>
      </c>
      <c r="C75" s="52">
        <f t="shared" si="32"/>
        <v>4.6883530000000038</v>
      </c>
      <c r="D75" s="52">
        <f t="shared" si="24"/>
        <v>231.31164700000014</v>
      </c>
      <c r="E75" s="52">
        <f t="shared" si="39"/>
        <v>228.99853100000013</v>
      </c>
      <c r="F75" s="52">
        <f t="shared" si="25"/>
        <v>2.3131159999999999</v>
      </c>
      <c r="G75" s="45"/>
      <c r="H75" s="45"/>
      <c r="K75" s="35">
        <f>L75+P75+Tabelle2126820[[#This Row],[w]]/2+Tabelle2126820[[#This Row],[poweradd]]</f>
        <v>26.155164000000042</v>
      </c>
      <c r="L75" s="52">
        <f t="shared" si="33"/>
        <v>22.707237000000042</v>
      </c>
      <c r="M75" s="35">
        <f t="shared" si="34"/>
        <v>2</v>
      </c>
      <c r="N75" s="52">
        <f t="shared" si="29"/>
        <v>244.79276300000004</v>
      </c>
      <c r="O75" s="52">
        <f t="shared" si="40"/>
        <v>242.34483600000004</v>
      </c>
      <c r="P75" s="52">
        <f t="shared" si="26"/>
        <v>2.447927</v>
      </c>
      <c r="Q75" s="45"/>
      <c r="R75" s="45"/>
      <c r="U75" s="35">
        <f>V75+Z75+Tabelle212682022[[#This Row],[w]]/2+Tabelle212682022[[#This Row],[poweradd]]</f>
        <v>26.155164000000042</v>
      </c>
      <c r="V75" s="52">
        <f t="shared" si="35"/>
        <v>22.707237000000042</v>
      </c>
      <c r="W75" s="35">
        <f t="shared" si="36"/>
        <v>2</v>
      </c>
      <c r="X75" s="52">
        <f t="shared" si="30"/>
        <v>244.79276300000004</v>
      </c>
      <c r="Y75" s="52">
        <f t="shared" si="41"/>
        <v>242.34483600000004</v>
      </c>
      <c r="Z75" s="52">
        <f t="shared" si="27"/>
        <v>2.447927</v>
      </c>
      <c r="AA75" s="45"/>
      <c r="AB75" s="45"/>
      <c r="AE75" s="35">
        <f>AF75+AJ75+Tabelle21268202223[[#This Row],[w]]/2+Tabelle21268202223[[#This Row],[poweradd]]</f>
        <v>138.00342899999998</v>
      </c>
      <c r="AF75" s="52">
        <f t="shared" si="37"/>
        <v>134.54386799999997</v>
      </c>
      <c r="AG75" s="35">
        <f t="shared" si="38"/>
        <v>3</v>
      </c>
      <c r="AH75" s="52">
        <f t="shared" si="31"/>
        <v>195.956132</v>
      </c>
      <c r="AI75" s="52">
        <f t="shared" si="42"/>
        <v>193.99657099999999</v>
      </c>
      <c r="AJ75" s="52">
        <f t="shared" si="28"/>
        <v>1.9595610000000001</v>
      </c>
      <c r="AK75" s="43"/>
      <c r="AL75" s="43"/>
      <c r="AM75" s="38"/>
    </row>
    <row r="76" spans="1:39" x14ac:dyDescent="0.25">
      <c r="A76" s="55">
        <v>73</v>
      </c>
      <c r="B76" s="35">
        <f>C76+F76+2/2+Tabelle21261921[[#This Row],[poweradd]]</f>
        <v>11.291454000000003</v>
      </c>
      <c r="C76" s="52">
        <f t="shared" si="32"/>
        <v>8.0014690000000037</v>
      </c>
      <c r="D76" s="52">
        <f t="shared" si="24"/>
        <v>228.99853100000013</v>
      </c>
      <c r="E76" s="52">
        <f t="shared" si="39"/>
        <v>226.70854600000013</v>
      </c>
      <c r="F76" s="52">
        <f t="shared" si="25"/>
        <v>2.2899850000000002</v>
      </c>
      <c r="G76" s="45"/>
      <c r="H76" s="45"/>
      <c r="K76" s="35">
        <f>L76+P76+Tabelle2126820[[#This Row],[w]]/2+Tabelle2126820[[#This Row],[poweradd]]</f>
        <v>29.578612000000042</v>
      </c>
      <c r="L76" s="52">
        <f t="shared" si="33"/>
        <v>26.155164000000042</v>
      </c>
      <c r="M76" s="35">
        <f t="shared" si="34"/>
        <v>2</v>
      </c>
      <c r="N76" s="52">
        <f t="shared" si="29"/>
        <v>242.34483600000004</v>
      </c>
      <c r="O76" s="52">
        <f t="shared" si="40"/>
        <v>239.92138800000004</v>
      </c>
      <c r="P76" s="52">
        <f t="shared" si="26"/>
        <v>2.423448</v>
      </c>
      <c r="Q76" s="45"/>
      <c r="R76" s="45"/>
      <c r="U76" s="35">
        <f>V76+Z76+Tabelle212682022[[#This Row],[w]]/2+Tabelle212682022[[#This Row],[poweradd]]</f>
        <v>29.578612000000042</v>
      </c>
      <c r="V76" s="52">
        <f t="shared" si="35"/>
        <v>26.155164000000042</v>
      </c>
      <c r="W76" s="35">
        <f t="shared" si="36"/>
        <v>2</v>
      </c>
      <c r="X76" s="52">
        <f t="shared" si="30"/>
        <v>242.34483600000004</v>
      </c>
      <c r="Y76" s="52">
        <f t="shared" si="41"/>
        <v>239.92138800000004</v>
      </c>
      <c r="Z76" s="52">
        <f t="shared" si="27"/>
        <v>2.423448</v>
      </c>
      <c r="AA76" s="45"/>
      <c r="AB76" s="45"/>
      <c r="AE76" s="35">
        <f>AF76+AJ76+Tabelle21268202223[[#This Row],[w]]/2+Tabelle21268202223[[#This Row],[poweradd]]</f>
        <v>141.44339399999998</v>
      </c>
      <c r="AF76" s="52">
        <f t="shared" si="37"/>
        <v>138.00342899999998</v>
      </c>
      <c r="AG76" s="35">
        <f t="shared" si="38"/>
        <v>3</v>
      </c>
      <c r="AH76" s="52">
        <f t="shared" si="31"/>
        <v>193.99657099999999</v>
      </c>
      <c r="AI76" s="52">
        <f t="shared" si="42"/>
        <v>192.05660599999999</v>
      </c>
      <c r="AJ76" s="52">
        <f t="shared" si="28"/>
        <v>1.9399649999999999</v>
      </c>
      <c r="AK76" s="45"/>
      <c r="AL76" s="45"/>
    </row>
    <row r="77" spans="1:39" x14ac:dyDescent="0.25">
      <c r="A77" s="55">
        <v>74</v>
      </c>
      <c r="B77" s="35">
        <f>C77+F77+2/2+Tabelle21261921[[#This Row],[poweradd]]</f>
        <v>14.558539000000003</v>
      </c>
      <c r="C77" s="52">
        <f t="shared" si="32"/>
        <v>11.291454000000003</v>
      </c>
      <c r="D77" s="52">
        <f t="shared" si="24"/>
        <v>226.70854600000013</v>
      </c>
      <c r="E77" s="52">
        <f t="shared" si="39"/>
        <v>224.44146100000012</v>
      </c>
      <c r="F77" s="52">
        <f t="shared" si="25"/>
        <v>2.2670849999999998</v>
      </c>
      <c r="G77" s="45"/>
      <c r="H77" s="45"/>
      <c r="K77" s="35">
        <f>L77+P77+Tabelle2126820[[#This Row],[w]]/2+Tabelle2126820[[#This Row],[poweradd]]</f>
        <v>2.9778250000000384</v>
      </c>
      <c r="L77" s="52">
        <f t="shared" si="33"/>
        <v>29.578612000000042</v>
      </c>
      <c r="M77" s="35">
        <f t="shared" si="34"/>
        <v>2</v>
      </c>
      <c r="N77" s="52">
        <f t="shared" si="29"/>
        <v>239.92138800000004</v>
      </c>
      <c r="O77" s="52">
        <f t="shared" si="40"/>
        <v>237.52217500000003</v>
      </c>
      <c r="P77" s="52">
        <f t="shared" si="26"/>
        <v>2.399213</v>
      </c>
      <c r="Q77" s="45">
        <v>-30</v>
      </c>
      <c r="R77" s="45"/>
      <c r="S77" t="s">
        <v>177</v>
      </c>
      <c r="U77" s="35">
        <f>V77+Z77+Tabelle212682022[[#This Row],[w]]/2+Tabelle212682022[[#This Row],[poweradd]]</f>
        <v>32.977825000000038</v>
      </c>
      <c r="V77" s="52">
        <f t="shared" si="35"/>
        <v>29.578612000000042</v>
      </c>
      <c r="W77" s="35">
        <f t="shared" si="36"/>
        <v>2</v>
      </c>
      <c r="X77" s="52">
        <f t="shared" si="30"/>
        <v>239.92138800000004</v>
      </c>
      <c r="Y77" s="52">
        <f t="shared" si="41"/>
        <v>237.52217500000003</v>
      </c>
      <c r="Z77" s="52">
        <f t="shared" si="27"/>
        <v>2.399213</v>
      </c>
      <c r="AA77" s="45"/>
      <c r="AB77" s="45"/>
      <c r="AE77" s="35">
        <f>AF77+AJ77+Tabelle21268202223[[#This Row],[w]]/2+Tabelle21268202223[[#This Row],[poweradd]]</f>
        <v>144.86395999999999</v>
      </c>
      <c r="AF77" s="52">
        <f t="shared" si="37"/>
        <v>141.44339399999998</v>
      </c>
      <c r="AG77" s="35">
        <f t="shared" si="38"/>
        <v>3</v>
      </c>
      <c r="AH77" s="52">
        <f t="shared" si="31"/>
        <v>192.05660599999999</v>
      </c>
      <c r="AI77" s="52">
        <f t="shared" si="42"/>
        <v>190.13603999999998</v>
      </c>
      <c r="AJ77" s="52">
        <f t="shared" si="28"/>
        <v>1.920566</v>
      </c>
      <c r="AK77" s="45"/>
      <c r="AL77" s="45"/>
    </row>
    <row r="78" spans="1:39" x14ac:dyDescent="0.25">
      <c r="A78" s="55">
        <v>75</v>
      </c>
      <c r="B78" s="35">
        <f>C78+F78+2/2+Tabelle21261921[[#This Row],[poweradd]]</f>
        <v>17.802953000000002</v>
      </c>
      <c r="C78" s="52">
        <f t="shared" si="32"/>
        <v>14.558539000000003</v>
      </c>
      <c r="D78" s="52">
        <f t="shared" si="24"/>
        <v>224.44146100000012</v>
      </c>
      <c r="E78" s="52">
        <f t="shared" si="39"/>
        <v>222.19704700000011</v>
      </c>
      <c r="F78" s="52">
        <f t="shared" si="25"/>
        <v>2.2444139999999999</v>
      </c>
      <c r="G78" s="45"/>
      <c r="H78" s="45"/>
      <c r="K78" s="35">
        <f>L78+P78+Tabelle2126820[[#This Row],[w]]/2+Tabelle2126820[[#This Row],[poweradd]]</f>
        <v>6.3530460000000382</v>
      </c>
      <c r="L78" s="52">
        <f t="shared" si="33"/>
        <v>2.9778250000000384</v>
      </c>
      <c r="M78" s="35">
        <f t="shared" si="34"/>
        <v>2</v>
      </c>
      <c r="N78" s="52">
        <f t="shared" si="29"/>
        <v>237.52217500000003</v>
      </c>
      <c r="O78" s="52">
        <f t="shared" si="40"/>
        <v>235.14695400000002</v>
      </c>
      <c r="P78" s="52">
        <f t="shared" si="26"/>
        <v>2.3752209999999998</v>
      </c>
      <c r="Q78" s="45"/>
      <c r="R78" s="45"/>
      <c r="U78" s="35">
        <f>V78+Z78+Tabelle212682022[[#This Row],[w]]/2+Tabelle212682022[[#This Row],[poweradd]]</f>
        <v>36.353046000000035</v>
      </c>
      <c r="V78" s="52">
        <f t="shared" si="35"/>
        <v>32.977825000000038</v>
      </c>
      <c r="W78" s="35">
        <f t="shared" si="36"/>
        <v>2</v>
      </c>
      <c r="X78" s="52">
        <f t="shared" si="30"/>
        <v>237.52217500000003</v>
      </c>
      <c r="Y78" s="52">
        <f t="shared" si="41"/>
        <v>235.14695400000002</v>
      </c>
      <c r="Z78" s="52">
        <f t="shared" si="27"/>
        <v>2.3752209999999998</v>
      </c>
      <c r="AA78" s="45"/>
      <c r="AB78" s="45"/>
      <c r="AE78" s="35">
        <f>AF78+AJ78+Tabelle21268202223[[#This Row],[w]]/2+Tabelle21268202223[[#This Row],[poweradd]]</f>
        <v>148.26532</v>
      </c>
      <c r="AF78" s="52">
        <f t="shared" si="37"/>
        <v>144.86395999999999</v>
      </c>
      <c r="AG78" s="35">
        <f t="shared" si="38"/>
        <v>3</v>
      </c>
      <c r="AH78" s="52">
        <f t="shared" si="31"/>
        <v>190.13603999999998</v>
      </c>
      <c r="AI78" s="52">
        <f t="shared" si="42"/>
        <v>188.23467999999997</v>
      </c>
      <c r="AJ78" s="52">
        <f t="shared" si="28"/>
        <v>1.9013599999999999</v>
      </c>
      <c r="AK78" s="45"/>
      <c r="AL78" s="45"/>
    </row>
    <row r="79" spans="1:39" x14ac:dyDescent="0.25">
      <c r="A79" s="55">
        <v>76</v>
      </c>
      <c r="B79" s="35">
        <f>C79+F79+2/2+Tabelle21261921[[#This Row],[poweradd]]</f>
        <v>1.0249230000000011</v>
      </c>
      <c r="C79" s="52">
        <f t="shared" si="32"/>
        <v>17.802953000000002</v>
      </c>
      <c r="D79" s="52">
        <f t="shared" si="24"/>
        <v>222.19704700000011</v>
      </c>
      <c r="E79" s="52">
        <f t="shared" si="39"/>
        <v>219.97507700000011</v>
      </c>
      <c r="F79" s="52">
        <f t="shared" si="25"/>
        <v>2.2219699999999998</v>
      </c>
      <c r="G79" s="45">
        <v>-20</v>
      </c>
      <c r="H79" s="45"/>
      <c r="I79" t="s">
        <v>181</v>
      </c>
      <c r="K79" s="35">
        <f>L79+P79+Tabelle2126820[[#This Row],[w]]/2+Tabelle2126820[[#This Row],[poweradd]]</f>
        <v>9.704515000000038</v>
      </c>
      <c r="L79" s="52">
        <f t="shared" si="33"/>
        <v>6.3530460000000382</v>
      </c>
      <c r="M79" s="35">
        <f t="shared" si="34"/>
        <v>2</v>
      </c>
      <c r="N79" s="52">
        <f t="shared" si="29"/>
        <v>235.14695400000002</v>
      </c>
      <c r="O79" s="52">
        <f t="shared" si="40"/>
        <v>232.79548500000001</v>
      </c>
      <c r="P79" s="52">
        <f t="shared" si="26"/>
        <v>2.3514689999999998</v>
      </c>
      <c r="Q79" s="45"/>
      <c r="R79" s="45"/>
      <c r="U79" s="35">
        <f>V79+Z79+Tabelle212682022[[#This Row],[w]]/2+Tabelle212682022[[#This Row],[poweradd]]</f>
        <v>39.704515000000036</v>
      </c>
      <c r="V79" s="52">
        <f t="shared" si="35"/>
        <v>36.353046000000035</v>
      </c>
      <c r="W79" s="35">
        <f t="shared" si="36"/>
        <v>2</v>
      </c>
      <c r="X79" s="52">
        <f t="shared" si="30"/>
        <v>235.14695400000002</v>
      </c>
      <c r="Y79" s="52">
        <f t="shared" si="41"/>
        <v>232.79548500000001</v>
      </c>
      <c r="Z79" s="52">
        <f t="shared" si="27"/>
        <v>2.3514689999999998</v>
      </c>
      <c r="AA79" s="45"/>
      <c r="AB79" s="45"/>
      <c r="AE79" s="35">
        <f>AF79+AJ79+Tabelle21268202223[[#This Row],[w]]/2+Tabelle21268202223[[#This Row],[poweradd]]</f>
        <v>1.6476660000000152</v>
      </c>
      <c r="AF79" s="52">
        <f t="shared" si="37"/>
        <v>148.26532</v>
      </c>
      <c r="AG79" s="35">
        <f t="shared" si="38"/>
        <v>3</v>
      </c>
      <c r="AH79" s="52">
        <f t="shared" si="31"/>
        <v>188.23467999999997</v>
      </c>
      <c r="AI79" s="52">
        <f t="shared" si="42"/>
        <v>186.35233399999996</v>
      </c>
      <c r="AJ79" s="52">
        <f t="shared" si="28"/>
        <v>1.8823460000000001</v>
      </c>
      <c r="AK79" s="202">
        <v>-150</v>
      </c>
      <c r="AL79" s="202"/>
      <c r="AM79" s="117" t="s">
        <v>165</v>
      </c>
    </row>
    <row r="80" spans="1:39" x14ac:dyDescent="0.25">
      <c r="A80" s="55">
        <v>77</v>
      </c>
      <c r="B80" s="35">
        <f>C80+F80+2/2+Tabelle21261921[[#This Row],[poweradd]]</f>
        <v>4.224673000000001</v>
      </c>
      <c r="C80" s="52">
        <f t="shared" si="32"/>
        <v>1.0249230000000011</v>
      </c>
      <c r="D80" s="52">
        <f t="shared" si="24"/>
        <v>219.97507700000011</v>
      </c>
      <c r="E80" s="52">
        <f t="shared" si="39"/>
        <v>217.77532700000012</v>
      </c>
      <c r="F80" s="52">
        <f t="shared" si="25"/>
        <v>2.1997499999999999</v>
      </c>
      <c r="G80" s="45"/>
      <c r="H80" s="43">
        <f>50*0.9</f>
        <v>45</v>
      </c>
      <c r="I80" s="38" t="s">
        <v>186</v>
      </c>
      <c r="K80" s="35">
        <f>L80+P80+Tabelle2126820[[#This Row],[w]]/2+Tabelle2126820[[#This Row],[poweradd]]</f>
        <v>13.032469000000038</v>
      </c>
      <c r="L80" s="52">
        <f t="shared" si="33"/>
        <v>9.704515000000038</v>
      </c>
      <c r="M80" s="35">
        <f t="shared" si="34"/>
        <v>2</v>
      </c>
      <c r="N80" s="52">
        <f t="shared" si="29"/>
        <v>232.79548500000001</v>
      </c>
      <c r="O80" s="52">
        <f t="shared" si="40"/>
        <v>230.46753100000001</v>
      </c>
      <c r="P80" s="52">
        <f t="shared" si="26"/>
        <v>2.3279540000000001</v>
      </c>
      <c r="Q80" s="45"/>
      <c r="R80" s="45"/>
      <c r="U80" s="35">
        <f>V80+Z80+Tabelle212682022[[#This Row],[w]]/2+Tabelle212682022[[#This Row],[poweradd]]</f>
        <v>43.032469000000034</v>
      </c>
      <c r="V80" s="52">
        <f t="shared" si="35"/>
        <v>39.704515000000036</v>
      </c>
      <c r="W80" s="35">
        <f t="shared" si="36"/>
        <v>2</v>
      </c>
      <c r="X80" s="52">
        <f t="shared" si="30"/>
        <v>232.79548500000001</v>
      </c>
      <c r="Y80" s="52">
        <f t="shared" si="41"/>
        <v>230.46753100000001</v>
      </c>
      <c r="Z80" s="52">
        <f t="shared" si="27"/>
        <v>2.3279540000000001</v>
      </c>
      <c r="AA80" s="45"/>
      <c r="AB80" s="45"/>
      <c r="AE80" s="35">
        <f>AF80+AJ80+Tabelle21268202223[[#This Row],[w]]/2+Tabelle21268202223[[#This Row],[poweradd]]</f>
        <v>5.011189000000015</v>
      </c>
      <c r="AF80" s="52">
        <f t="shared" si="37"/>
        <v>1.6476660000000152</v>
      </c>
      <c r="AG80" s="35">
        <f t="shared" si="38"/>
        <v>3</v>
      </c>
      <c r="AH80" s="52">
        <f t="shared" si="31"/>
        <v>186.35233399999996</v>
      </c>
      <c r="AI80" s="52">
        <f t="shared" si="42"/>
        <v>184.48881099999997</v>
      </c>
      <c r="AJ80" s="52">
        <f t="shared" si="28"/>
        <v>1.863523</v>
      </c>
      <c r="AK80" s="43"/>
      <c r="AL80" s="43">
        <f>60*0.9</f>
        <v>54</v>
      </c>
      <c r="AM80" s="43" t="s">
        <v>164</v>
      </c>
    </row>
    <row r="81" spans="1:39" x14ac:dyDescent="0.25">
      <c r="A81" s="55">
        <v>78</v>
      </c>
      <c r="B81" s="35">
        <f>C81+F81+2/2+Tabelle21261921[[#This Row],[poweradd]]</f>
        <v>7.8524260000000012</v>
      </c>
      <c r="C81" s="52">
        <f t="shared" si="32"/>
        <v>4.224673000000001</v>
      </c>
      <c r="D81" s="52">
        <f t="shared" si="24"/>
        <v>262.77532700000012</v>
      </c>
      <c r="E81" s="52">
        <f t="shared" si="39"/>
        <v>260.14757400000013</v>
      </c>
      <c r="F81" s="52">
        <f t="shared" si="25"/>
        <v>2.6277529999999998</v>
      </c>
      <c r="G81" s="45"/>
      <c r="H81" s="45"/>
      <c r="K81" s="35">
        <f>L81+P81+Tabelle2126820[[#This Row],[w]]/2+Tabelle2126820[[#This Row],[poweradd]]</f>
        <v>16.337144000000038</v>
      </c>
      <c r="L81" s="52">
        <f t="shared" si="33"/>
        <v>13.032469000000038</v>
      </c>
      <c r="M81" s="35">
        <f t="shared" si="34"/>
        <v>2</v>
      </c>
      <c r="N81" s="52">
        <f t="shared" si="29"/>
        <v>230.46753100000001</v>
      </c>
      <c r="O81" s="52">
        <f t="shared" si="40"/>
        <v>228.162856</v>
      </c>
      <c r="P81" s="52">
        <f t="shared" si="26"/>
        <v>2.304675</v>
      </c>
      <c r="Q81" s="45"/>
      <c r="R81" s="45"/>
      <c r="U81" s="35">
        <f>V81+Z81+Tabelle212682022[[#This Row],[w]]/2+Tabelle212682022[[#This Row],[poweradd]]</f>
        <v>46.337144000000038</v>
      </c>
      <c r="V81" s="52">
        <f t="shared" si="35"/>
        <v>43.032469000000034</v>
      </c>
      <c r="W81" s="35">
        <f t="shared" si="36"/>
        <v>2</v>
      </c>
      <c r="X81" s="52">
        <f t="shared" si="30"/>
        <v>230.46753100000001</v>
      </c>
      <c r="Y81" s="52">
        <f t="shared" si="41"/>
        <v>228.162856</v>
      </c>
      <c r="Z81" s="52">
        <f t="shared" si="27"/>
        <v>2.304675</v>
      </c>
      <c r="AA81" s="45"/>
      <c r="AB81" s="45"/>
      <c r="AE81" s="35">
        <f>AF81+AJ81+Tabelle21268202223[[#This Row],[w]]/2+Tabelle21268202223[[#This Row],[poweradd]]</f>
        <v>8.896077000000016</v>
      </c>
      <c r="AF81" s="52">
        <f t="shared" si="37"/>
        <v>5.011189000000015</v>
      </c>
      <c r="AG81" s="35">
        <f t="shared" si="38"/>
        <v>3</v>
      </c>
      <c r="AH81" s="52">
        <f t="shared" si="31"/>
        <v>238.48881099999997</v>
      </c>
      <c r="AI81" s="52">
        <f t="shared" si="42"/>
        <v>236.10392299999998</v>
      </c>
      <c r="AJ81" s="52">
        <f t="shared" si="28"/>
        <v>2.3848880000000001</v>
      </c>
      <c r="AK81" s="45"/>
      <c r="AL81" s="45"/>
    </row>
    <row r="82" spans="1:39" x14ac:dyDescent="0.25">
      <c r="A82" s="55">
        <v>79</v>
      </c>
      <c r="B82" s="37">
        <f>C82+F82+2/2+Tabelle21261921[[#This Row],[poweradd]]</f>
        <v>11.453901000000002</v>
      </c>
      <c r="C82" s="52">
        <f t="shared" si="32"/>
        <v>7.8524260000000012</v>
      </c>
      <c r="D82" s="52">
        <f t="shared" si="24"/>
        <v>260.14757400000013</v>
      </c>
      <c r="E82" s="52">
        <f t="shared" si="39"/>
        <v>257.54609900000014</v>
      </c>
      <c r="F82" s="52">
        <f t="shared" si="25"/>
        <v>2.6014750000000002</v>
      </c>
      <c r="G82" s="45"/>
      <c r="H82" s="45"/>
      <c r="K82" s="37">
        <f>L82+P82+Tabelle2126820[[#This Row],[w]]/2+Tabelle2126820[[#This Row],[poweradd]]</f>
        <v>19.618772000000039</v>
      </c>
      <c r="L82" s="52">
        <f t="shared" si="33"/>
        <v>16.337144000000038</v>
      </c>
      <c r="M82" s="35">
        <f t="shared" si="34"/>
        <v>2</v>
      </c>
      <c r="N82" s="52">
        <f t="shared" si="29"/>
        <v>228.162856</v>
      </c>
      <c r="O82" s="52">
        <f t="shared" si="40"/>
        <v>225.88122799999999</v>
      </c>
      <c r="P82" s="52">
        <f t="shared" si="26"/>
        <v>2.281628</v>
      </c>
      <c r="Q82" s="45"/>
      <c r="R82" s="45"/>
      <c r="U82" s="37">
        <f>V82+Z82+Tabelle212682022[[#This Row],[w]]/2+Tabelle212682022[[#This Row],[poweradd]]</f>
        <v>49.618772000000035</v>
      </c>
      <c r="V82" s="52">
        <f t="shared" si="35"/>
        <v>46.337144000000038</v>
      </c>
      <c r="W82" s="35">
        <f t="shared" si="36"/>
        <v>2</v>
      </c>
      <c r="X82" s="52">
        <f t="shared" si="30"/>
        <v>228.162856</v>
      </c>
      <c r="Y82" s="52">
        <f t="shared" si="41"/>
        <v>225.88122799999999</v>
      </c>
      <c r="Z82" s="52">
        <f t="shared" si="27"/>
        <v>2.281628</v>
      </c>
      <c r="AA82" s="45"/>
      <c r="AB82" s="45"/>
      <c r="AC82" s="94"/>
      <c r="AE82" s="37">
        <f>AF82+AJ82+Tabelle21268202223[[#This Row],[w]]/2+Tabelle21268202223[[#This Row],[poweradd]]</f>
        <v>12.757116000000016</v>
      </c>
      <c r="AF82" s="52">
        <f t="shared" si="37"/>
        <v>8.896077000000016</v>
      </c>
      <c r="AG82" s="35">
        <f t="shared" si="38"/>
        <v>3</v>
      </c>
      <c r="AH82" s="52">
        <f t="shared" si="31"/>
        <v>236.10392299999998</v>
      </c>
      <c r="AI82" s="52">
        <f t="shared" si="42"/>
        <v>233.74288399999998</v>
      </c>
      <c r="AJ82" s="52">
        <f t="shared" si="28"/>
        <v>2.3610389999999999</v>
      </c>
      <c r="AK82" s="45"/>
      <c r="AL82" s="45"/>
    </row>
    <row r="83" spans="1:39" x14ac:dyDescent="0.25">
      <c r="A83" s="55">
        <v>80</v>
      </c>
      <c r="B83" s="35">
        <f>C83+F83+2/2+Tabelle21261921[[#This Row],[poweradd]]</f>
        <v>15.029361000000002</v>
      </c>
      <c r="C83" s="52">
        <f t="shared" si="32"/>
        <v>11.453901000000002</v>
      </c>
      <c r="D83" s="52">
        <f t="shared" si="24"/>
        <v>257.54609900000014</v>
      </c>
      <c r="E83" s="52">
        <f t="shared" si="39"/>
        <v>254.97063900000015</v>
      </c>
      <c r="F83" s="52">
        <f t="shared" si="25"/>
        <v>2.5754600000000001</v>
      </c>
      <c r="G83" s="45"/>
      <c r="H83" s="45"/>
      <c r="K83" s="35">
        <f>L83+P83+Tabelle2126820[[#This Row],[w]]/2+Tabelle2126820[[#This Row],[poweradd]]</f>
        <v>22.877584000000038</v>
      </c>
      <c r="L83" s="52">
        <f t="shared" si="33"/>
        <v>19.618772000000039</v>
      </c>
      <c r="M83" s="35">
        <f t="shared" si="34"/>
        <v>2</v>
      </c>
      <c r="N83" s="52">
        <f t="shared" si="29"/>
        <v>225.88122799999999</v>
      </c>
      <c r="O83" s="52">
        <f t="shared" si="40"/>
        <v>223.62241599999999</v>
      </c>
      <c r="P83" s="52">
        <f t="shared" si="26"/>
        <v>2.2588119999999998</v>
      </c>
      <c r="Q83" s="45"/>
      <c r="R83" s="45"/>
      <c r="U83" s="35">
        <f>V83+Z83+Tabelle212682022[[#This Row],[w]]/2+Tabelle212682022[[#This Row],[poweradd]]</f>
        <v>52.877584000000034</v>
      </c>
      <c r="V83" s="52">
        <f t="shared" si="35"/>
        <v>49.618772000000035</v>
      </c>
      <c r="W83" s="35">
        <f t="shared" si="36"/>
        <v>2</v>
      </c>
      <c r="X83" s="52">
        <f t="shared" si="30"/>
        <v>225.88122799999999</v>
      </c>
      <c r="Y83" s="52">
        <f t="shared" si="41"/>
        <v>223.62241599999999</v>
      </c>
      <c r="Z83" s="52">
        <f t="shared" si="27"/>
        <v>2.2588119999999998</v>
      </c>
      <c r="AA83" s="45"/>
      <c r="AB83" s="45"/>
      <c r="AE83" s="35">
        <f>AF83+AJ83+Tabelle21268202223[[#This Row],[w]]/2+Tabelle21268202223[[#This Row],[poweradd]]</f>
        <v>16.594544000000017</v>
      </c>
      <c r="AF83" s="52">
        <f t="shared" si="37"/>
        <v>12.757116000000016</v>
      </c>
      <c r="AG83" s="35">
        <f t="shared" si="38"/>
        <v>3</v>
      </c>
      <c r="AH83" s="52">
        <f t="shared" si="31"/>
        <v>233.74288399999998</v>
      </c>
      <c r="AI83" s="52">
        <f t="shared" si="42"/>
        <v>231.40545599999999</v>
      </c>
      <c r="AJ83" s="52">
        <f t="shared" si="28"/>
        <v>2.3374280000000001</v>
      </c>
      <c r="AK83" s="45"/>
      <c r="AL83" s="45"/>
    </row>
    <row r="84" spans="1:39" x14ac:dyDescent="0.25">
      <c r="A84" s="55">
        <v>81</v>
      </c>
      <c r="B84" s="35">
        <f>C84+F84+2/2+Tabelle21261921[[#This Row],[poweradd]]</f>
        <v>18.579067000000002</v>
      </c>
      <c r="C84" s="52">
        <f t="shared" si="32"/>
        <v>15.029361000000002</v>
      </c>
      <c r="D84" s="52">
        <f t="shared" si="24"/>
        <v>254.97063900000015</v>
      </c>
      <c r="E84" s="52">
        <f t="shared" si="39"/>
        <v>252.42093300000016</v>
      </c>
      <c r="F84" s="52">
        <f t="shared" si="25"/>
        <v>2.549706</v>
      </c>
      <c r="G84" s="45"/>
      <c r="H84" s="45"/>
      <c r="K84" s="35">
        <f>L84+P84+Tabelle2126820[[#This Row],[w]]/2+Tabelle2126820[[#This Row],[poweradd]]</f>
        <v>26.113808000000038</v>
      </c>
      <c r="L84" s="52">
        <f t="shared" si="33"/>
        <v>22.877584000000038</v>
      </c>
      <c r="M84" s="35">
        <f t="shared" si="34"/>
        <v>2</v>
      </c>
      <c r="N84" s="52">
        <f t="shared" si="29"/>
        <v>223.62241599999999</v>
      </c>
      <c r="O84" s="52">
        <f t="shared" si="40"/>
        <v>221.38619199999999</v>
      </c>
      <c r="P84" s="52">
        <f t="shared" si="26"/>
        <v>2.236224</v>
      </c>
      <c r="Q84" s="45"/>
      <c r="R84" s="45"/>
      <c r="U84" s="35">
        <f>V84+Z84+Tabelle212682022[[#This Row],[w]]/2+Tabelle212682022[[#This Row],[poweradd]]</f>
        <v>56.113808000000034</v>
      </c>
      <c r="V84" s="52">
        <f t="shared" si="35"/>
        <v>52.877584000000034</v>
      </c>
      <c r="W84" s="35">
        <f t="shared" si="36"/>
        <v>2</v>
      </c>
      <c r="X84" s="52">
        <f t="shared" si="30"/>
        <v>223.62241599999999</v>
      </c>
      <c r="Y84" s="52">
        <f t="shared" si="41"/>
        <v>221.38619199999999</v>
      </c>
      <c r="Z84" s="52">
        <f t="shared" si="27"/>
        <v>2.236224</v>
      </c>
      <c r="AA84" s="45"/>
      <c r="AB84" s="45"/>
      <c r="AC84" s="94"/>
      <c r="AE84" s="35">
        <f>AF84+AJ84+Tabelle21268202223[[#This Row],[w]]/2+Tabelle21268202223[[#This Row],[poweradd]]</f>
        <v>20.408598000000016</v>
      </c>
      <c r="AF84" s="52">
        <f t="shared" si="37"/>
        <v>16.594544000000017</v>
      </c>
      <c r="AG84" s="35">
        <f t="shared" si="38"/>
        <v>3</v>
      </c>
      <c r="AH84" s="52">
        <f t="shared" si="31"/>
        <v>231.40545599999999</v>
      </c>
      <c r="AI84" s="52">
        <f t="shared" si="42"/>
        <v>229.09140199999999</v>
      </c>
      <c r="AJ84" s="52">
        <f t="shared" si="28"/>
        <v>2.3140540000000001</v>
      </c>
      <c r="AK84" s="45"/>
      <c r="AL84" s="45"/>
    </row>
    <row r="85" spans="1:39" x14ac:dyDescent="0.25">
      <c r="A85" s="55">
        <v>82</v>
      </c>
      <c r="B85" s="35">
        <f>C85+F85+2/2+Tabelle21261921[[#This Row],[poweradd]]</f>
        <v>22.103276000000001</v>
      </c>
      <c r="C85" s="52">
        <f t="shared" si="32"/>
        <v>18.579067000000002</v>
      </c>
      <c r="D85" s="52">
        <f t="shared" si="24"/>
        <v>252.42093300000016</v>
      </c>
      <c r="E85" s="52">
        <f t="shared" si="39"/>
        <v>249.89672400000015</v>
      </c>
      <c r="F85" s="52">
        <f t="shared" si="25"/>
        <v>2.5242089999999999</v>
      </c>
      <c r="G85" s="45"/>
      <c r="H85" s="45"/>
      <c r="K85" s="35">
        <f>L85+P85+Tabelle2126820[[#This Row],[w]]/2+Tabelle2126820[[#This Row],[poweradd]]</f>
        <v>29.327669000000039</v>
      </c>
      <c r="L85" s="52">
        <f t="shared" si="33"/>
        <v>26.113808000000038</v>
      </c>
      <c r="M85" s="35">
        <f t="shared" si="34"/>
        <v>2</v>
      </c>
      <c r="N85" s="52">
        <f t="shared" si="29"/>
        <v>221.38619199999999</v>
      </c>
      <c r="O85" s="52">
        <f t="shared" si="40"/>
        <v>219.17233099999999</v>
      </c>
      <c r="P85" s="52">
        <f t="shared" si="26"/>
        <v>2.2138610000000001</v>
      </c>
      <c r="Q85" s="45"/>
      <c r="R85" s="45"/>
      <c r="U85" s="35">
        <f>V85+Z85+Tabelle212682022[[#This Row],[w]]/2+Tabelle212682022[[#This Row],[poweradd]]</f>
        <v>59.327669000000036</v>
      </c>
      <c r="V85" s="52">
        <f t="shared" si="35"/>
        <v>56.113808000000034</v>
      </c>
      <c r="W85" s="35">
        <f t="shared" si="36"/>
        <v>2</v>
      </c>
      <c r="X85" s="52">
        <f t="shared" si="30"/>
        <v>221.38619199999999</v>
      </c>
      <c r="Y85" s="52">
        <f t="shared" si="41"/>
        <v>219.17233099999999</v>
      </c>
      <c r="Z85" s="52">
        <f t="shared" si="27"/>
        <v>2.2138610000000001</v>
      </c>
      <c r="AA85" s="45"/>
      <c r="AB85" s="45"/>
      <c r="AE85" s="35">
        <f>AF85+AJ85+Tabelle21268202223[[#This Row],[w]]/2+Tabelle21268202223[[#This Row],[poweradd]]</f>
        <v>24.199512000000016</v>
      </c>
      <c r="AF85" s="52">
        <f t="shared" si="37"/>
        <v>20.408598000000016</v>
      </c>
      <c r="AG85" s="35">
        <f t="shared" si="38"/>
        <v>3</v>
      </c>
      <c r="AH85" s="52">
        <f t="shared" si="31"/>
        <v>229.09140199999999</v>
      </c>
      <c r="AI85" s="52">
        <f t="shared" si="42"/>
        <v>226.800488</v>
      </c>
      <c r="AJ85" s="52">
        <f t="shared" si="28"/>
        <v>2.2909139999999999</v>
      </c>
      <c r="AK85" s="45"/>
      <c r="AL85" s="45"/>
    </row>
    <row r="86" spans="1:39" x14ac:dyDescent="0.25">
      <c r="A86" s="55">
        <v>83</v>
      </c>
      <c r="B86" s="37">
        <f>C86+F86+2/2+Tabelle21261921[[#This Row],[poweradd]]</f>
        <v>25.602243000000001</v>
      </c>
      <c r="C86" s="52">
        <f t="shared" si="32"/>
        <v>22.103276000000001</v>
      </c>
      <c r="D86" s="52">
        <f t="shared" si="24"/>
        <v>249.89672400000015</v>
      </c>
      <c r="E86" s="52">
        <f t="shared" si="39"/>
        <v>247.39775700000015</v>
      </c>
      <c r="F86" s="52">
        <f t="shared" si="25"/>
        <v>2.4989669999999999</v>
      </c>
      <c r="G86" s="45"/>
      <c r="H86" s="45"/>
      <c r="K86" s="37">
        <f>L86+P86+Tabelle2126820[[#This Row],[w]]/2+Tabelle2126820[[#This Row],[poweradd]]</f>
        <v>32.519392000000039</v>
      </c>
      <c r="L86" s="52">
        <f t="shared" si="33"/>
        <v>29.327669000000039</v>
      </c>
      <c r="M86" s="35">
        <f t="shared" si="34"/>
        <v>2</v>
      </c>
      <c r="N86" s="52">
        <f t="shared" si="29"/>
        <v>219.17233099999999</v>
      </c>
      <c r="O86" s="52">
        <f t="shared" si="40"/>
        <v>216.98060799999999</v>
      </c>
      <c r="P86" s="52">
        <f t="shared" si="26"/>
        <v>2.1917230000000001</v>
      </c>
      <c r="Q86" s="45"/>
      <c r="R86" s="45"/>
      <c r="U86" s="37">
        <f>V86+Z86+Tabelle212682022[[#This Row],[w]]/2+Tabelle212682022[[#This Row],[poweradd]]</f>
        <v>62.519392000000039</v>
      </c>
      <c r="V86" s="52">
        <f t="shared" si="35"/>
        <v>59.327669000000036</v>
      </c>
      <c r="W86" s="35">
        <f t="shared" si="36"/>
        <v>2</v>
      </c>
      <c r="X86" s="52">
        <f t="shared" si="30"/>
        <v>219.17233099999999</v>
      </c>
      <c r="Y86" s="52">
        <f t="shared" si="41"/>
        <v>216.98060799999999</v>
      </c>
      <c r="Z86" s="52">
        <f t="shared" si="27"/>
        <v>2.1917230000000001</v>
      </c>
      <c r="AA86" s="45"/>
      <c r="AB86" s="45"/>
      <c r="AE86" s="37">
        <f>AF86+AJ86+Tabelle21268202223[[#This Row],[w]]/2+Tabelle21268202223[[#This Row],[poweradd]]</f>
        <v>27.967516000000018</v>
      </c>
      <c r="AF86" s="52">
        <f t="shared" si="37"/>
        <v>24.199512000000016</v>
      </c>
      <c r="AG86" s="35">
        <f t="shared" si="38"/>
        <v>3</v>
      </c>
      <c r="AH86" s="52">
        <f t="shared" si="31"/>
        <v>226.800488</v>
      </c>
      <c r="AI86" s="52">
        <f t="shared" si="42"/>
        <v>224.53248400000001</v>
      </c>
      <c r="AJ86" s="52">
        <f t="shared" si="28"/>
        <v>2.2680039999999999</v>
      </c>
      <c r="AK86" s="45"/>
      <c r="AL86" s="45"/>
    </row>
    <row r="87" spans="1:39" x14ac:dyDescent="0.25">
      <c r="A87" s="55">
        <v>84</v>
      </c>
      <c r="B87" s="35">
        <f>C87+F87+2/2+Tabelle21261921[[#This Row],[poweradd]]</f>
        <v>29.076220000000003</v>
      </c>
      <c r="C87" s="52">
        <f t="shared" si="32"/>
        <v>25.602243000000001</v>
      </c>
      <c r="D87" s="52">
        <f t="shared" si="24"/>
        <v>247.39775700000015</v>
      </c>
      <c r="E87" s="52">
        <f t="shared" si="39"/>
        <v>244.92378000000016</v>
      </c>
      <c r="F87" s="52">
        <f t="shared" si="25"/>
        <v>2.4739770000000001</v>
      </c>
      <c r="G87" s="45"/>
      <c r="H87" s="45"/>
      <c r="K87" s="35">
        <f>L87+P87+Tabelle2126820[[#This Row],[w]]/2+Tabelle2126820[[#This Row],[poweradd]]</f>
        <v>35.68919800000004</v>
      </c>
      <c r="L87" s="52">
        <f t="shared" si="33"/>
        <v>32.519392000000039</v>
      </c>
      <c r="M87" s="35">
        <f t="shared" si="34"/>
        <v>2</v>
      </c>
      <c r="N87" s="52">
        <f t="shared" si="29"/>
        <v>216.98060799999999</v>
      </c>
      <c r="O87" s="52">
        <f t="shared" si="40"/>
        <v>214.810802</v>
      </c>
      <c r="P87" s="52">
        <f t="shared" si="26"/>
        <v>2.1698059999999999</v>
      </c>
      <c r="Q87" s="45"/>
      <c r="R87" s="45"/>
      <c r="U87" s="35">
        <f>V87+Z87+Tabelle212682022[[#This Row],[w]]/2+Tabelle212682022[[#This Row],[poweradd]]</f>
        <v>65.689198000000033</v>
      </c>
      <c r="V87" s="52">
        <f t="shared" si="35"/>
        <v>62.519392000000039</v>
      </c>
      <c r="W87" s="35">
        <f t="shared" si="36"/>
        <v>2</v>
      </c>
      <c r="X87" s="52">
        <f t="shared" si="30"/>
        <v>216.98060799999999</v>
      </c>
      <c r="Y87" s="52">
        <f t="shared" si="41"/>
        <v>214.810802</v>
      </c>
      <c r="Z87" s="52">
        <f t="shared" si="27"/>
        <v>2.1698059999999999</v>
      </c>
      <c r="AA87" s="45"/>
      <c r="AB87" s="45"/>
      <c r="AE87" s="35">
        <f>AF87+AJ87+Tabelle21268202223[[#This Row],[w]]/2+Tabelle21268202223[[#This Row],[poweradd]]</f>
        <v>31.712840000000018</v>
      </c>
      <c r="AF87" s="52">
        <f t="shared" si="37"/>
        <v>27.967516000000018</v>
      </c>
      <c r="AG87" s="35">
        <f t="shared" si="38"/>
        <v>3</v>
      </c>
      <c r="AH87" s="52">
        <f t="shared" si="31"/>
        <v>224.53248400000001</v>
      </c>
      <c r="AI87" s="52">
        <f t="shared" si="42"/>
        <v>222.28716</v>
      </c>
      <c r="AJ87" s="52">
        <f t="shared" si="28"/>
        <v>2.2453240000000001</v>
      </c>
      <c r="AK87" s="45"/>
      <c r="AL87" s="45"/>
    </row>
    <row r="88" spans="1:39" x14ac:dyDescent="0.25">
      <c r="A88" s="55">
        <v>85</v>
      </c>
      <c r="B88" s="35">
        <f>C88+F88+2/2+Tabelle21261921[[#This Row],[poweradd]]</f>
        <v>32.525457000000003</v>
      </c>
      <c r="C88" s="52">
        <f t="shared" si="32"/>
        <v>29.076220000000003</v>
      </c>
      <c r="D88" s="52">
        <f t="shared" si="24"/>
        <v>244.92378000000016</v>
      </c>
      <c r="E88" s="52">
        <f t="shared" si="39"/>
        <v>242.47454300000015</v>
      </c>
      <c r="F88" s="52">
        <f t="shared" si="25"/>
        <v>2.4492370000000001</v>
      </c>
      <c r="G88" s="45"/>
      <c r="H88" s="45"/>
      <c r="K88" s="35">
        <f>L88+P88+Tabelle2126820[[#This Row],[w]]/2+Tabelle2126820[[#This Row],[poweradd]]</f>
        <v>38.837306000000041</v>
      </c>
      <c r="L88" s="52">
        <f t="shared" si="33"/>
        <v>35.68919800000004</v>
      </c>
      <c r="M88" s="35">
        <f t="shared" si="34"/>
        <v>2</v>
      </c>
      <c r="N88" s="52">
        <f t="shared" si="29"/>
        <v>214.810802</v>
      </c>
      <c r="O88" s="52">
        <f t="shared" si="40"/>
        <v>212.66269399999999</v>
      </c>
      <c r="P88" s="52">
        <f t="shared" si="26"/>
        <v>2.1481080000000001</v>
      </c>
      <c r="Q88" s="45"/>
      <c r="R88" s="45"/>
      <c r="U88" s="35">
        <f>V88+Z88+Tabelle212682022[[#This Row],[w]]/2+Tabelle212682022[[#This Row],[poweradd]]</f>
        <v>68.837306000000027</v>
      </c>
      <c r="V88" s="52">
        <f t="shared" si="35"/>
        <v>65.689198000000033</v>
      </c>
      <c r="W88" s="35">
        <f t="shared" si="36"/>
        <v>2</v>
      </c>
      <c r="X88" s="52">
        <f t="shared" si="30"/>
        <v>214.810802</v>
      </c>
      <c r="Y88" s="52">
        <f t="shared" si="41"/>
        <v>212.66269399999999</v>
      </c>
      <c r="Z88" s="52">
        <f t="shared" si="27"/>
        <v>2.1481080000000001</v>
      </c>
      <c r="AA88" s="45"/>
      <c r="AB88" s="45"/>
      <c r="AE88" s="35">
        <f>AF88+AJ88+Tabelle21268202223[[#This Row],[w]]/2+Tabelle21268202223[[#This Row],[poweradd]]</f>
        <v>35.435711000000019</v>
      </c>
      <c r="AF88" s="52">
        <f t="shared" si="37"/>
        <v>31.712840000000018</v>
      </c>
      <c r="AG88" s="35">
        <f t="shared" si="38"/>
        <v>3</v>
      </c>
      <c r="AH88" s="52">
        <f t="shared" si="31"/>
        <v>222.28716</v>
      </c>
      <c r="AI88" s="52">
        <f t="shared" si="42"/>
        <v>220.064289</v>
      </c>
      <c r="AJ88" s="52">
        <f t="shared" si="28"/>
        <v>2.222871</v>
      </c>
      <c r="AK88" s="45"/>
      <c r="AL88" s="45"/>
    </row>
    <row r="89" spans="1:39" x14ac:dyDescent="0.25">
      <c r="A89" s="55">
        <v>86</v>
      </c>
      <c r="B89" s="35">
        <f>C89+F89+2/2+Tabelle21261921[[#This Row],[poweradd]]</f>
        <v>35.950202000000004</v>
      </c>
      <c r="C89" s="52">
        <f t="shared" si="32"/>
        <v>32.525457000000003</v>
      </c>
      <c r="D89" s="52">
        <f t="shared" si="24"/>
        <v>242.47454300000015</v>
      </c>
      <c r="E89" s="52">
        <f t="shared" si="39"/>
        <v>240.04979800000015</v>
      </c>
      <c r="F89" s="52">
        <f t="shared" si="25"/>
        <v>2.4247450000000002</v>
      </c>
      <c r="G89" s="45"/>
      <c r="H89" s="45"/>
      <c r="K89" s="35">
        <f>L89+P89+Tabelle2126820[[#This Row],[w]]/2+Tabelle2126820[[#This Row],[poweradd]]</f>
        <v>41.963932000000042</v>
      </c>
      <c r="L89" s="52">
        <f t="shared" si="33"/>
        <v>38.837306000000041</v>
      </c>
      <c r="M89" s="35">
        <f t="shared" si="34"/>
        <v>2</v>
      </c>
      <c r="N89" s="52">
        <f t="shared" si="29"/>
        <v>212.66269399999999</v>
      </c>
      <c r="O89" s="52">
        <f t="shared" si="40"/>
        <v>210.536068</v>
      </c>
      <c r="P89" s="52">
        <f t="shared" si="26"/>
        <v>2.1266259999999999</v>
      </c>
      <c r="Q89" s="45"/>
      <c r="R89" s="45"/>
      <c r="U89" s="35">
        <f>V89+Z89+Tabelle212682022[[#This Row],[w]]/2+Tabelle212682022[[#This Row],[poweradd]]</f>
        <v>71.963932000000028</v>
      </c>
      <c r="V89" s="52">
        <f t="shared" si="35"/>
        <v>68.837306000000027</v>
      </c>
      <c r="W89" s="35">
        <f t="shared" si="36"/>
        <v>2</v>
      </c>
      <c r="X89" s="52">
        <f t="shared" si="30"/>
        <v>212.66269399999999</v>
      </c>
      <c r="Y89" s="52">
        <f t="shared" si="41"/>
        <v>210.536068</v>
      </c>
      <c r="Z89" s="52">
        <f t="shared" si="27"/>
        <v>2.1266259999999999</v>
      </c>
      <c r="AA89" s="45"/>
      <c r="AB89" s="45"/>
      <c r="AC89" s="94"/>
      <c r="AE89" s="35">
        <f>AF89+AJ89+Tabelle21268202223[[#This Row],[w]]/2+Tabelle21268202223[[#This Row],[poweradd]]</f>
        <v>39.136353000000021</v>
      </c>
      <c r="AF89" s="52">
        <f t="shared" si="37"/>
        <v>35.435711000000019</v>
      </c>
      <c r="AG89" s="35">
        <f t="shared" si="38"/>
        <v>3</v>
      </c>
      <c r="AH89" s="52">
        <f t="shared" si="31"/>
        <v>220.064289</v>
      </c>
      <c r="AI89" s="52">
        <f t="shared" si="42"/>
        <v>217.86364700000001</v>
      </c>
      <c r="AJ89" s="52">
        <f t="shared" si="28"/>
        <v>2.2006420000000002</v>
      </c>
      <c r="AK89" s="45"/>
      <c r="AL89" s="45"/>
    </row>
    <row r="90" spans="1:39" x14ac:dyDescent="0.25">
      <c r="A90" s="55">
        <v>87</v>
      </c>
      <c r="B90" s="35">
        <f>C90+F90+2/2+Tabelle21261921[[#This Row],[poweradd]]</f>
        <v>39.350699000000006</v>
      </c>
      <c r="C90" s="52">
        <f t="shared" si="32"/>
        <v>35.950202000000004</v>
      </c>
      <c r="D90" s="52">
        <f t="shared" si="24"/>
        <v>240.04979800000015</v>
      </c>
      <c r="E90" s="52">
        <f t="shared" si="39"/>
        <v>237.64930100000015</v>
      </c>
      <c r="F90" s="52">
        <f t="shared" si="25"/>
        <v>2.4004970000000001</v>
      </c>
      <c r="G90" s="45"/>
      <c r="H90" s="45"/>
      <c r="K90" s="35">
        <f>L90+P90+Tabelle2126820[[#This Row],[w]]/2+Tabelle2126820[[#This Row],[poweradd]]</f>
        <v>45.06929200000004</v>
      </c>
      <c r="L90" s="52">
        <f t="shared" si="33"/>
        <v>41.963932000000042</v>
      </c>
      <c r="M90" s="35">
        <f t="shared" si="34"/>
        <v>2</v>
      </c>
      <c r="N90" s="52">
        <f t="shared" si="29"/>
        <v>210.536068</v>
      </c>
      <c r="O90" s="52">
        <f t="shared" si="40"/>
        <v>208.43070800000001</v>
      </c>
      <c r="P90" s="52">
        <f t="shared" si="26"/>
        <v>2.1053600000000001</v>
      </c>
      <c r="Q90" s="45"/>
      <c r="R90" s="45"/>
      <c r="U90" s="35">
        <f>V90+Z90+Tabelle212682022[[#This Row],[w]]/2+Tabelle212682022[[#This Row],[poweradd]]</f>
        <v>75.069292000000033</v>
      </c>
      <c r="V90" s="52">
        <f t="shared" si="35"/>
        <v>71.963932000000028</v>
      </c>
      <c r="W90" s="35">
        <f t="shared" si="36"/>
        <v>2</v>
      </c>
      <c r="X90" s="52">
        <f t="shared" si="30"/>
        <v>210.536068</v>
      </c>
      <c r="Y90" s="52">
        <f t="shared" si="41"/>
        <v>208.43070800000001</v>
      </c>
      <c r="Z90" s="52">
        <f t="shared" si="27"/>
        <v>2.1053600000000001</v>
      </c>
      <c r="AA90" s="45"/>
      <c r="AB90" s="45"/>
      <c r="AC90" s="94"/>
      <c r="AE90" s="35">
        <f>AF90+AJ90+Tabelle21268202223[[#This Row],[w]]/2+Tabelle21268202223[[#This Row],[poweradd]]</f>
        <v>42.814989000000018</v>
      </c>
      <c r="AF90" s="52">
        <f t="shared" si="37"/>
        <v>39.136353000000021</v>
      </c>
      <c r="AG90" s="35">
        <f t="shared" si="38"/>
        <v>3</v>
      </c>
      <c r="AH90" s="52">
        <f t="shared" si="31"/>
        <v>217.86364700000001</v>
      </c>
      <c r="AI90" s="52">
        <f t="shared" si="42"/>
        <v>215.685011</v>
      </c>
      <c r="AJ90" s="52">
        <f t="shared" si="28"/>
        <v>2.178636</v>
      </c>
      <c r="AK90" s="45"/>
      <c r="AL90" s="45"/>
    </row>
    <row r="91" spans="1:39" x14ac:dyDescent="0.25">
      <c r="A91" s="55">
        <v>88</v>
      </c>
      <c r="B91" s="35">
        <f>C91+F91+2/2+Tabelle21261921[[#This Row],[poweradd]]</f>
        <v>42.727192000000002</v>
      </c>
      <c r="C91" s="52">
        <f t="shared" si="32"/>
        <v>39.350699000000006</v>
      </c>
      <c r="D91" s="52">
        <f t="shared" si="24"/>
        <v>237.64930100000015</v>
      </c>
      <c r="E91" s="52">
        <f t="shared" si="39"/>
        <v>235.27280800000014</v>
      </c>
      <c r="F91" s="52">
        <f t="shared" si="25"/>
        <v>2.376493</v>
      </c>
      <c r="G91" s="45"/>
      <c r="H91" s="45"/>
      <c r="K91" s="35">
        <f>L91+P91+Tabelle2126820[[#This Row],[w]]/2+Tabelle2126820[[#This Row],[poweradd]]</f>
        <v>48.153599000000042</v>
      </c>
      <c r="L91" s="52">
        <f t="shared" si="33"/>
        <v>45.06929200000004</v>
      </c>
      <c r="M91" s="35">
        <f t="shared" si="34"/>
        <v>2</v>
      </c>
      <c r="N91" s="52">
        <f t="shared" si="29"/>
        <v>208.43070800000001</v>
      </c>
      <c r="O91" s="52">
        <f t="shared" si="40"/>
        <v>206.34640100000001</v>
      </c>
      <c r="P91" s="52">
        <f t="shared" si="26"/>
        <v>2.0843069999999999</v>
      </c>
      <c r="Q91" s="45"/>
      <c r="R91" s="45"/>
      <c r="U91" s="35">
        <f>V91+Z91+Tabelle212682022[[#This Row],[w]]/2+Tabelle212682022[[#This Row],[poweradd]]</f>
        <v>78.153599000000028</v>
      </c>
      <c r="V91" s="52">
        <f t="shared" si="35"/>
        <v>75.069292000000033</v>
      </c>
      <c r="W91" s="35">
        <f t="shared" si="36"/>
        <v>2</v>
      </c>
      <c r="X91" s="52">
        <f t="shared" si="30"/>
        <v>208.43070800000001</v>
      </c>
      <c r="Y91" s="52">
        <f t="shared" si="41"/>
        <v>206.34640100000001</v>
      </c>
      <c r="Z91" s="52">
        <f t="shared" si="27"/>
        <v>2.0843069999999999</v>
      </c>
      <c r="AA91" s="45"/>
      <c r="AB91" s="45"/>
      <c r="AC91" s="94"/>
      <c r="AE91" s="35">
        <f>AF91+AJ91+Tabelle21268202223[[#This Row],[w]]/2+Tabelle21268202223[[#This Row],[poweradd]]</f>
        <v>46.471839000000017</v>
      </c>
      <c r="AF91" s="52">
        <f t="shared" si="37"/>
        <v>42.814989000000018</v>
      </c>
      <c r="AG91" s="35">
        <f t="shared" si="38"/>
        <v>3</v>
      </c>
      <c r="AH91" s="52">
        <f t="shared" si="31"/>
        <v>215.685011</v>
      </c>
      <c r="AI91" s="52">
        <f t="shared" si="42"/>
        <v>213.52816100000001</v>
      </c>
      <c r="AJ91" s="52">
        <f t="shared" si="28"/>
        <v>2.1568499999999999</v>
      </c>
      <c r="AK91" s="45"/>
      <c r="AL91" s="45"/>
      <c r="AM91" s="94"/>
    </row>
    <row r="92" spans="1:39" x14ac:dyDescent="0.25">
      <c r="A92" s="55">
        <v>89</v>
      </c>
      <c r="B92" s="35">
        <f>C92+F92+2/2+Tabelle21261921[[#This Row],[poweradd]]</f>
        <v>46.079920000000001</v>
      </c>
      <c r="C92" s="52">
        <f t="shared" si="32"/>
        <v>42.727192000000002</v>
      </c>
      <c r="D92" s="52">
        <f t="shared" si="24"/>
        <v>235.27280800000014</v>
      </c>
      <c r="E92" s="52">
        <f t="shared" si="39"/>
        <v>232.92008000000013</v>
      </c>
      <c r="F92" s="52">
        <f t="shared" si="25"/>
        <v>2.3527279999999999</v>
      </c>
      <c r="G92" s="45"/>
      <c r="H92" s="43"/>
      <c r="I92" s="38"/>
      <c r="K92" s="35">
        <f>L92+P92+Tabelle2126820[[#This Row],[w]]/2+Tabelle2126820[[#This Row],[poweradd]]</f>
        <v>51.217063000000046</v>
      </c>
      <c r="L92" s="52">
        <f t="shared" si="33"/>
        <v>48.153599000000042</v>
      </c>
      <c r="M92" s="35">
        <f t="shared" si="34"/>
        <v>2</v>
      </c>
      <c r="N92" s="52">
        <f t="shared" si="29"/>
        <v>206.34640100000001</v>
      </c>
      <c r="O92" s="52">
        <f t="shared" si="40"/>
        <v>204.282937</v>
      </c>
      <c r="P92" s="52">
        <f t="shared" si="26"/>
        <v>2.0634640000000002</v>
      </c>
      <c r="Q92" s="45"/>
      <c r="R92" s="45"/>
      <c r="U92" s="35">
        <f>V92+Z92+Tabelle212682022[[#This Row],[w]]/2+Tabelle212682022[[#This Row],[poweradd]]</f>
        <v>81.217063000000024</v>
      </c>
      <c r="V92" s="52">
        <f t="shared" si="35"/>
        <v>78.153599000000028</v>
      </c>
      <c r="W92" s="35">
        <f t="shared" si="36"/>
        <v>2</v>
      </c>
      <c r="X92" s="52">
        <f t="shared" si="30"/>
        <v>206.34640100000001</v>
      </c>
      <c r="Y92" s="52">
        <f t="shared" si="41"/>
        <v>204.282937</v>
      </c>
      <c r="Z92" s="52">
        <f t="shared" si="27"/>
        <v>2.0634640000000002</v>
      </c>
      <c r="AA92" s="45"/>
      <c r="AB92" s="45"/>
      <c r="AC92" s="94"/>
      <c r="AE92" s="35">
        <f>AF92+AJ92+Tabelle21268202223[[#This Row],[w]]/2+Tabelle21268202223[[#This Row],[poweradd]]</f>
        <v>0.10712000000001609</v>
      </c>
      <c r="AF92" s="52">
        <f t="shared" si="37"/>
        <v>46.471839000000017</v>
      </c>
      <c r="AG92" s="35">
        <f t="shared" si="38"/>
        <v>3</v>
      </c>
      <c r="AH92" s="52">
        <f t="shared" si="31"/>
        <v>213.52816100000001</v>
      </c>
      <c r="AI92" s="52">
        <f t="shared" si="42"/>
        <v>211.39288000000002</v>
      </c>
      <c r="AJ92" s="52">
        <f t="shared" si="28"/>
        <v>2.135281</v>
      </c>
      <c r="AK92" s="45">
        <v>-50</v>
      </c>
      <c r="AL92" s="45"/>
      <c r="AM92" t="s">
        <v>35</v>
      </c>
    </row>
    <row r="93" spans="1:39" x14ac:dyDescent="0.25">
      <c r="A93" s="55">
        <v>90</v>
      </c>
      <c r="B93" s="35">
        <f>C93+F93+2/2+Tabelle21261921[[#This Row],[poweradd]]</f>
        <v>49.409120000000001</v>
      </c>
      <c r="C93" s="52">
        <f t="shared" si="32"/>
        <v>46.079920000000001</v>
      </c>
      <c r="D93" s="52">
        <f t="shared" si="24"/>
        <v>232.92008000000013</v>
      </c>
      <c r="E93" s="52">
        <f t="shared" si="39"/>
        <v>230.59088000000014</v>
      </c>
      <c r="F93" s="52">
        <f t="shared" si="25"/>
        <v>2.3292000000000002</v>
      </c>
      <c r="G93" s="45"/>
      <c r="H93" s="45"/>
      <c r="K93" s="35">
        <f>L93+P93+Tabelle2126820[[#This Row],[w]]/2+Tabelle2126820[[#This Row],[poweradd]]</f>
        <v>4.2598920000000433</v>
      </c>
      <c r="L93" s="52">
        <f t="shared" si="33"/>
        <v>51.217063000000046</v>
      </c>
      <c r="M93" s="35">
        <f t="shared" si="34"/>
        <v>2</v>
      </c>
      <c r="N93" s="52">
        <f t="shared" si="29"/>
        <v>204.282937</v>
      </c>
      <c r="O93" s="52">
        <f t="shared" si="40"/>
        <v>202.24010799999999</v>
      </c>
      <c r="P93" s="52">
        <f t="shared" si="26"/>
        <v>2.0428289999999998</v>
      </c>
      <c r="Q93" s="45">
        <v>-50</v>
      </c>
      <c r="R93" s="45"/>
      <c r="S93" t="s">
        <v>178</v>
      </c>
      <c r="U93" s="35">
        <f>V93+Z93+Tabelle212682022[[#This Row],[w]]/2+Tabelle212682022[[#This Row],[poweradd]]</f>
        <v>9.259892000000022</v>
      </c>
      <c r="V93" s="52">
        <f t="shared" si="35"/>
        <v>81.217063000000024</v>
      </c>
      <c r="W93" s="35">
        <f t="shared" si="36"/>
        <v>2</v>
      </c>
      <c r="X93" s="52">
        <f t="shared" si="30"/>
        <v>204.282937</v>
      </c>
      <c r="Y93" s="52">
        <f t="shared" si="41"/>
        <v>202.24010799999999</v>
      </c>
      <c r="Z93" s="52">
        <f t="shared" si="27"/>
        <v>2.0428289999999998</v>
      </c>
      <c r="AA93" s="45">
        <v>-75</v>
      </c>
      <c r="AB93" s="45"/>
      <c r="AC93" t="s">
        <v>205</v>
      </c>
      <c r="AE93" s="35">
        <f>AF93+AJ93+Tabelle21268202223[[#This Row],[w]]/2+Tabelle21268202223[[#This Row],[poweradd]]</f>
        <v>16.221048000000017</v>
      </c>
      <c r="AF93" s="52">
        <f t="shared" si="37"/>
        <v>0.10712000000001609</v>
      </c>
      <c r="AG93" s="35">
        <f t="shared" si="38"/>
        <v>3</v>
      </c>
      <c r="AH93" s="52">
        <f t="shared" si="31"/>
        <v>211.39288000000002</v>
      </c>
      <c r="AI93" s="52">
        <f t="shared" si="42"/>
        <v>209.27895200000003</v>
      </c>
      <c r="AJ93" s="52">
        <f t="shared" si="28"/>
        <v>2.113928</v>
      </c>
      <c r="AK93" s="45">
        <f>50*0.25</f>
        <v>12.5</v>
      </c>
      <c r="AL93" s="45"/>
      <c r="AM93" s="94" t="s">
        <v>175</v>
      </c>
    </row>
    <row r="94" spans="1:39" x14ac:dyDescent="0.25">
      <c r="A94" s="55">
        <v>91</v>
      </c>
      <c r="B94" s="35">
        <f>C94+F94+2/2+Tabelle21261921[[#This Row],[poweradd]]</f>
        <v>2.7150280000000038</v>
      </c>
      <c r="C94" s="52">
        <f t="shared" si="32"/>
        <v>49.409120000000001</v>
      </c>
      <c r="D94" s="52">
        <f t="shared" si="24"/>
        <v>230.59088000000014</v>
      </c>
      <c r="E94" s="52">
        <f t="shared" si="39"/>
        <v>228.28497200000015</v>
      </c>
      <c r="F94" s="52">
        <f t="shared" si="25"/>
        <v>2.3059080000000001</v>
      </c>
      <c r="G94" s="43">
        <v>-50</v>
      </c>
      <c r="H94" s="43"/>
      <c r="I94" s="38" t="s">
        <v>182</v>
      </c>
      <c r="K94" s="35">
        <f>L94+P94+Tabelle2126820[[#This Row],[w]]/2+Tabelle2126820[[#This Row],[poweradd]]</f>
        <v>7.2822930000000436</v>
      </c>
      <c r="L94" s="52">
        <f t="shared" si="33"/>
        <v>4.2598920000000433</v>
      </c>
      <c r="M94" s="35">
        <f t="shared" si="34"/>
        <v>2</v>
      </c>
      <c r="N94" s="52">
        <f t="shared" si="29"/>
        <v>202.24010799999999</v>
      </c>
      <c r="O94" s="52">
        <f t="shared" si="40"/>
        <v>200.21770699999999</v>
      </c>
      <c r="P94" s="52">
        <f t="shared" si="26"/>
        <v>2.0224009999999999</v>
      </c>
      <c r="Q94" s="45"/>
      <c r="R94" s="45"/>
      <c r="U94" s="35">
        <f>V94+Z94+Tabelle212682022[[#This Row],[w]]/2+Tabelle212682022[[#This Row],[poweradd]]</f>
        <v>31.032293000000024</v>
      </c>
      <c r="V94" s="52">
        <f t="shared" si="35"/>
        <v>9.259892000000022</v>
      </c>
      <c r="W94" s="35">
        <f t="shared" si="36"/>
        <v>2</v>
      </c>
      <c r="X94" s="52">
        <f t="shared" si="30"/>
        <v>202.24010799999999</v>
      </c>
      <c r="Y94" s="52">
        <f t="shared" si="41"/>
        <v>200.21770699999999</v>
      </c>
      <c r="Z94" s="52">
        <f t="shared" si="27"/>
        <v>2.0224009999999999</v>
      </c>
      <c r="AA94" s="45">
        <f>75*0.25</f>
        <v>18.75</v>
      </c>
      <c r="AB94" s="45"/>
      <c r="AC94" s="94" t="s">
        <v>175</v>
      </c>
      <c r="AE94" s="35">
        <f>AF94+AJ94+Tabelle21268202223[[#This Row],[w]]/2+Tabelle21268202223[[#This Row],[poweradd]]</f>
        <v>19.813837000000017</v>
      </c>
      <c r="AF94" s="52">
        <f t="shared" si="37"/>
        <v>16.221048000000017</v>
      </c>
      <c r="AG94" s="35">
        <f t="shared" si="38"/>
        <v>3</v>
      </c>
      <c r="AH94" s="52">
        <f t="shared" si="31"/>
        <v>209.27895200000003</v>
      </c>
      <c r="AI94" s="52">
        <f t="shared" si="42"/>
        <v>207.18616300000002</v>
      </c>
      <c r="AJ94" s="52">
        <f t="shared" si="28"/>
        <v>2.0927889999999998</v>
      </c>
      <c r="AK94" s="45"/>
      <c r="AL94" s="45"/>
      <c r="AM94" s="43" t="s">
        <v>176</v>
      </c>
    </row>
    <row r="95" spans="1:39" x14ac:dyDescent="0.25">
      <c r="A95" s="55">
        <v>92</v>
      </c>
      <c r="B95" s="37">
        <f>C95+F95+2/2+Tabelle21261921[[#This Row],[poweradd]]</f>
        <v>5.9978770000000043</v>
      </c>
      <c r="C95" s="52">
        <f t="shared" si="32"/>
        <v>2.7150280000000038</v>
      </c>
      <c r="D95" s="52">
        <f t="shared" si="24"/>
        <v>228.28497200000015</v>
      </c>
      <c r="E95" s="52">
        <f t="shared" si="39"/>
        <v>226.00212300000015</v>
      </c>
      <c r="F95" s="52">
        <f t="shared" si="25"/>
        <v>2.2828490000000001</v>
      </c>
      <c r="G95" s="45"/>
      <c r="H95" s="45"/>
      <c r="K95" s="37">
        <f>L95+P95+Tabelle2126820[[#This Row],[w]]/2+Tabelle2126820[[#This Row],[poweradd]]</f>
        <v>10.284470000000043</v>
      </c>
      <c r="L95" s="52">
        <f t="shared" si="33"/>
        <v>7.2822930000000436</v>
      </c>
      <c r="M95" s="35">
        <f t="shared" si="34"/>
        <v>2</v>
      </c>
      <c r="N95" s="52">
        <f t="shared" si="29"/>
        <v>200.21770699999999</v>
      </c>
      <c r="O95" s="52">
        <f t="shared" si="40"/>
        <v>198.21553</v>
      </c>
      <c r="P95" s="52">
        <f t="shared" si="26"/>
        <v>2.0021770000000001</v>
      </c>
      <c r="Q95" s="45"/>
      <c r="R95" s="45"/>
      <c r="U95" s="37">
        <f>V95+Z95+Tabelle212682022[[#This Row],[w]]/2+Tabelle212682022[[#This Row],[poweradd]]</f>
        <v>67.784470000000027</v>
      </c>
      <c r="V95" s="52">
        <f t="shared" si="35"/>
        <v>31.032293000000024</v>
      </c>
      <c r="W95" s="35">
        <f t="shared" si="36"/>
        <v>2</v>
      </c>
      <c r="X95" s="52">
        <f t="shared" si="30"/>
        <v>200.21770699999999</v>
      </c>
      <c r="Y95" s="52">
        <f t="shared" si="41"/>
        <v>198.21553</v>
      </c>
      <c r="Z95" s="52">
        <f t="shared" si="27"/>
        <v>2.0021770000000001</v>
      </c>
      <c r="AA95" s="45">
        <f>75*0.45</f>
        <v>33.75</v>
      </c>
      <c r="AB95" s="45">
        <f>75*0.45</f>
        <v>33.75</v>
      </c>
      <c r="AC95" s="38" t="s">
        <v>245</v>
      </c>
      <c r="AE95" s="37">
        <f>AF95+AJ95+Tabelle21268202223[[#This Row],[w]]/2+Tabelle21268202223[[#This Row],[poweradd]]</f>
        <v>23.385698000000019</v>
      </c>
      <c r="AF95" s="52">
        <f t="shared" si="37"/>
        <v>19.813837000000017</v>
      </c>
      <c r="AG95" s="35">
        <f t="shared" si="38"/>
        <v>3</v>
      </c>
      <c r="AH95" s="52">
        <f t="shared" si="31"/>
        <v>207.18616300000002</v>
      </c>
      <c r="AI95" s="52">
        <f t="shared" si="42"/>
        <v>205.11430200000001</v>
      </c>
      <c r="AJ95" s="52">
        <f t="shared" si="28"/>
        <v>2.0718610000000002</v>
      </c>
      <c r="AK95" s="45"/>
      <c r="AL95" s="45"/>
      <c r="AM95" s="43"/>
    </row>
    <row r="96" spans="1:39" x14ac:dyDescent="0.25">
      <c r="A96" s="55">
        <v>93</v>
      </c>
      <c r="B96" s="35">
        <f>C96+F96+2/2+Tabelle21261921[[#This Row],[poweradd]]</f>
        <v>9.2578980000000044</v>
      </c>
      <c r="C96" s="52">
        <f t="shared" si="32"/>
        <v>5.9978770000000043</v>
      </c>
      <c r="D96" s="52">
        <f t="shared" si="24"/>
        <v>226.00212300000015</v>
      </c>
      <c r="E96" s="52">
        <f t="shared" si="39"/>
        <v>223.74210200000016</v>
      </c>
      <c r="F96" s="52">
        <f t="shared" si="25"/>
        <v>2.2600210000000001</v>
      </c>
      <c r="G96" s="45"/>
      <c r="H96" s="45"/>
      <c r="K96" s="35">
        <f>L96+P96+Tabelle2126820[[#This Row],[w]]/2+Tabelle2126820[[#This Row],[poweradd]]</f>
        <v>13.266625000000044</v>
      </c>
      <c r="L96" s="52">
        <f t="shared" si="33"/>
        <v>10.284470000000043</v>
      </c>
      <c r="M96" s="35">
        <f t="shared" si="34"/>
        <v>2</v>
      </c>
      <c r="N96" s="52">
        <f t="shared" si="29"/>
        <v>198.21553</v>
      </c>
      <c r="O96" s="52">
        <f t="shared" si="40"/>
        <v>196.233375</v>
      </c>
      <c r="P96" s="52">
        <f t="shared" si="26"/>
        <v>1.9821549999999999</v>
      </c>
      <c r="Q96" s="45"/>
      <c r="R96" s="45"/>
      <c r="U96" s="35">
        <f>V96+Z96+Tabelle212682022[[#This Row],[w]]/2+Tabelle212682022[[#This Row],[poweradd]]</f>
        <v>93.604125000000025</v>
      </c>
      <c r="V96" s="52">
        <f t="shared" si="35"/>
        <v>67.784470000000027</v>
      </c>
      <c r="W96" s="35">
        <f t="shared" si="36"/>
        <v>2</v>
      </c>
      <c r="X96" s="52">
        <f t="shared" si="30"/>
        <v>231.96553</v>
      </c>
      <c r="Y96" s="52">
        <f t="shared" si="41"/>
        <v>229.64587499999999</v>
      </c>
      <c r="Z96" s="52">
        <f t="shared" si="27"/>
        <v>2.319655</v>
      </c>
      <c r="AA96" s="45">
        <f t="shared" ref="AA96:AB97" si="43">50*0.45</f>
        <v>22.5</v>
      </c>
      <c r="AB96" s="45">
        <f t="shared" si="43"/>
        <v>22.5</v>
      </c>
      <c r="AC96" s="38" t="s">
        <v>244</v>
      </c>
      <c r="AE96" s="35">
        <f>AF96+AJ96+Tabelle21268202223[[#This Row],[w]]/2+Tabelle21268202223[[#This Row],[poweradd]]</f>
        <v>26.936841000000019</v>
      </c>
      <c r="AF96" s="52">
        <f t="shared" si="37"/>
        <v>23.385698000000019</v>
      </c>
      <c r="AG96" s="35">
        <f t="shared" si="38"/>
        <v>3</v>
      </c>
      <c r="AH96" s="52">
        <f t="shared" si="31"/>
        <v>205.11430200000001</v>
      </c>
      <c r="AI96" s="52">
        <f t="shared" si="42"/>
        <v>203.06315900000001</v>
      </c>
      <c r="AJ96" s="52">
        <f t="shared" si="28"/>
        <v>2.0511430000000002</v>
      </c>
      <c r="AK96" s="45"/>
      <c r="AL96" s="45"/>
      <c r="AM96" s="94"/>
    </row>
    <row r="97" spans="1:39" x14ac:dyDescent="0.25">
      <c r="A97" s="55">
        <v>94</v>
      </c>
      <c r="B97" s="35">
        <f>C97+F97+2/2+Tabelle21261921[[#This Row],[poweradd]]</f>
        <v>12.495319000000004</v>
      </c>
      <c r="C97" s="52">
        <f t="shared" si="32"/>
        <v>9.2578980000000044</v>
      </c>
      <c r="D97" s="52">
        <f t="shared" si="24"/>
        <v>223.74210200000016</v>
      </c>
      <c r="E97" s="52">
        <f t="shared" si="39"/>
        <v>221.50468100000015</v>
      </c>
      <c r="F97" s="52">
        <f t="shared" si="25"/>
        <v>2.2374209999999999</v>
      </c>
      <c r="G97" s="45"/>
      <c r="H97" s="45"/>
      <c r="K97" s="35">
        <f>L97+P97+Tabelle2126820[[#This Row],[w]]/2+Tabelle2126820[[#This Row],[poweradd]]</f>
        <v>16.228958000000045</v>
      </c>
      <c r="L97" s="52">
        <f t="shared" si="33"/>
        <v>13.266625000000044</v>
      </c>
      <c r="M97" s="35">
        <f t="shared" si="34"/>
        <v>2</v>
      </c>
      <c r="N97" s="52">
        <f t="shared" si="29"/>
        <v>196.233375</v>
      </c>
      <c r="O97" s="52">
        <f t="shared" si="40"/>
        <v>194.27104199999999</v>
      </c>
      <c r="P97" s="52">
        <f t="shared" si="26"/>
        <v>1.9623330000000001</v>
      </c>
      <c r="Q97" s="45"/>
      <c r="R97" s="45"/>
      <c r="U97" s="35">
        <f>V97+Z97+Tabelle212682022[[#This Row],[w]]/2+Tabelle212682022[[#This Row],[poweradd]]</f>
        <v>119.62558300000002</v>
      </c>
      <c r="V97" s="52">
        <f t="shared" si="35"/>
        <v>93.604125000000025</v>
      </c>
      <c r="W97" s="35">
        <f t="shared" si="36"/>
        <v>2</v>
      </c>
      <c r="X97" s="52">
        <f t="shared" si="30"/>
        <v>252.14587499999999</v>
      </c>
      <c r="Y97" s="52">
        <f t="shared" si="41"/>
        <v>249.62441699999999</v>
      </c>
      <c r="Z97" s="52">
        <f t="shared" si="27"/>
        <v>2.521458</v>
      </c>
      <c r="AA97" s="45">
        <f t="shared" si="43"/>
        <v>22.5</v>
      </c>
      <c r="AB97" s="45">
        <f t="shared" si="43"/>
        <v>22.5</v>
      </c>
      <c r="AC97" s="38" t="s">
        <v>182</v>
      </c>
      <c r="AE97" s="35">
        <f>AF97+AJ97+Tabelle21268202223[[#This Row],[w]]/2+Tabelle21268202223[[#This Row],[poweradd]]</f>
        <v>30.467472000000019</v>
      </c>
      <c r="AF97" s="52">
        <f t="shared" si="37"/>
        <v>26.936841000000019</v>
      </c>
      <c r="AG97" s="35">
        <f t="shared" si="38"/>
        <v>3</v>
      </c>
      <c r="AH97" s="52">
        <f t="shared" si="31"/>
        <v>203.06315900000001</v>
      </c>
      <c r="AI97" s="52">
        <f t="shared" si="42"/>
        <v>201.03252800000001</v>
      </c>
      <c r="AJ97" s="52">
        <f t="shared" si="28"/>
        <v>2.0306310000000001</v>
      </c>
      <c r="AK97" s="45"/>
      <c r="AL97" s="45"/>
    </row>
    <row r="98" spans="1:39" x14ac:dyDescent="0.25">
      <c r="A98" s="55">
        <v>95</v>
      </c>
      <c r="B98" s="35">
        <f>C98+F98+2/2+Tabelle21261921[[#This Row],[poweradd]]</f>
        <v>15.710365000000003</v>
      </c>
      <c r="C98" s="52">
        <f t="shared" si="32"/>
        <v>12.495319000000004</v>
      </c>
      <c r="D98" s="52">
        <f t="shared" si="24"/>
        <v>221.50468100000015</v>
      </c>
      <c r="E98" s="52">
        <f t="shared" si="39"/>
        <v>219.28963500000015</v>
      </c>
      <c r="F98" s="52">
        <f t="shared" si="25"/>
        <v>2.2150460000000001</v>
      </c>
      <c r="G98" s="45"/>
      <c r="H98" s="45"/>
      <c r="K98" s="35">
        <f>L98+P98+Tabelle2126820[[#This Row],[w]]/2+Tabelle2126820[[#This Row],[poweradd]]</f>
        <v>19.171668000000047</v>
      </c>
      <c r="L98" s="52">
        <f t="shared" si="33"/>
        <v>16.228958000000045</v>
      </c>
      <c r="M98" s="35">
        <f t="shared" si="34"/>
        <v>2</v>
      </c>
      <c r="N98" s="52">
        <f t="shared" si="29"/>
        <v>194.27104199999999</v>
      </c>
      <c r="O98" s="52">
        <f t="shared" si="40"/>
        <v>192.32833199999999</v>
      </c>
      <c r="P98" s="52">
        <f t="shared" si="26"/>
        <v>1.9427099999999999</v>
      </c>
      <c r="Q98" s="45"/>
      <c r="R98" s="45"/>
      <c r="U98" s="35">
        <f>V98+Z98+Tabelle212682022[[#This Row],[w]]/2+Tabelle212682022[[#This Row],[poweradd]]</f>
        <v>123.34682700000002</v>
      </c>
      <c r="V98" s="52">
        <f t="shared" si="35"/>
        <v>119.62558300000002</v>
      </c>
      <c r="W98" s="35">
        <f t="shared" si="36"/>
        <v>2</v>
      </c>
      <c r="X98" s="52">
        <f t="shared" si="30"/>
        <v>272.12441699999999</v>
      </c>
      <c r="Y98" s="52">
        <f t="shared" si="41"/>
        <v>269.40317299999998</v>
      </c>
      <c r="Z98" s="52">
        <f t="shared" si="27"/>
        <v>2.721244</v>
      </c>
      <c r="AA98" s="45"/>
      <c r="AB98" s="45"/>
      <c r="AE98" s="35">
        <f>AF98+AJ98+Tabelle21268202223[[#This Row],[w]]/2+Tabelle21268202223[[#This Row],[poweradd]]</f>
        <v>33.977797000000017</v>
      </c>
      <c r="AF98" s="52">
        <f t="shared" si="37"/>
        <v>30.467472000000019</v>
      </c>
      <c r="AG98" s="35">
        <f t="shared" si="38"/>
        <v>3</v>
      </c>
      <c r="AH98" s="52">
        <f t="shared" si="31"/>
        <v>201.03252800000001</v>
      </c>
      <c r="AI98" s="52">
        <f t="shared" si="42"/>
        <v>199.02220300000002</v>
      </c>
      <c r="AJ98" s="52">
        <f t="shared" si="28"/>
        <v>2.0103249999999999</v>
      </c>
      <c r="AK98" s="45"/>
      <c r="AL98" s="45"/>
    </row>
    <row r="99" spans="1:39" x14ac:dyDescent="0.25">
      <c r="A99" s="55">
        <v>96</v>
      </c>
      <c r="B99" s="37">
        <f>C99+F99+2/2+Tabelle21261921[[#This Row],[poweradd]]</f>
        <v>18.903261000000004</v>
      </c>
      <c r="C99" s="52">
        <f t="shared" si="32"/>
        <v>15.710365000000003</v>
      </c>
      <c r="D99" s="52">
        <f t="shared" si="24"/>
        <v>219.28963500000015</v>
      </c>
      <c r="E99" s="52">
        <f t="shared" si="39"/>
        <v>217.09673900000016</v>
      </c>
      <c r="F99" s="52">
        <f t="shared" si="25"/>
        <v>2.1928960000000002</v>
      </c>
      <c r="G99" s="45"/>
      <c r="H99" s="45"/>
      <c r="K99" s="37">
        <f>L99+P99+Tabelle2126820[[#This Row],[w]]/2+Tabelle2126820[[#This Row],[poweradd]]</f>
        <v>22.094951000000048</v>
      </c>
      <c r="L99" s="52">
        <f t="shared" si="33"/>
        <v>19.171668000000047</v>
      </c>
      <c r="M99" s="35">
        <f t="shared" si="34"/>
        <v>2</v>
      </c>
      <c r="N99" s="52">
        <f t="shared" si="29"/>
        <v>192.32833199999999</v>
      </c>
      <c r="O99" s="52">
        <f t="shared" si="40"/>
        <v>190.40504899999999</v>
      </c>
      <c r="P99" s="52">
        <f t="shared" si="26"/>
        <v>1.9232830000000001</v>
      </c>
      <c r="Q99" s="45"/>
      <c r="R99" s="45"/>
      <c r="U99" s="37">
        <f>V99+Z99+Tabelle212682022[[#This Row],[w]]/2+Tabelle212682022[[#This Row],[poweradd]]</f>
        <v>127.04085800000001</v>
      </c>
      <c r="V99" s="52">
        <f t="shared" si="35"/>
        <v>123.34682700000002</v>
      </c>
      <c r="W99" s="35">
        <f t="shared" si="36"/>
        <v>2</v>
      </c>
      <c r="X99" s="52">
        <f t="shared" si="30"/>
        <v>269.40317299999998</v>
      </c>
      <c r="Y99" s="52">
        <f t="shared" si="41"/>
        <v>266.70914199999999</v>
      </c>
      <c r="Z99" s="52">
        <f t="shared" si="27"/>
        <v>2.6940309999999998</v>
      </c>
      <c r="AA99" s="45"/>
      <c r="AB99" s="45"/>
      <c r="AE99" s="37">
        <f>AF99+AJ99+Tabelle21268202223[[#This Row],[w]]/2+Tabelle21268202223[[#This Row],[poweradd]]</f>
        <v>37.46801900000002</v>
      </c>
      <c r="AF99" s="52">
        <f t="shared" si="37"/>
        <v>33.977797000000017</v>
      </c>
      <c r="AG99" s="35">
        <f t="shared" si="38"/>
        <v>3</v>
      </c>
      <c r="AH99" s="52">
        <f t="shared" si="31"/>
        <v>199.02220300000002</v>
      </c>
      <c r="AI99" s="52">
        <f t="shared" si="42"/>
        <v>197.03198100000003</v>
      </c>
      <c r="AJ99" s="52">
        <f t="shared" si="28"/>
        <v>1.9902219999999999</v>
      </c>
      <c r="AK99" s="45"/>
      <c r="AL99" s="45"/>
    </row>
    <row r="100" spans="1:39" x14ac:dyDescent="0.25">
      <c r="A100" s="55">
        <v>97</v>
      </c>
      <c r="B100" s="35">
        <f>C100+F100+2/2+Tabelle21261921[[#This Row],[poweradd]]</f>
        <v>22.074228000000005</v>
      </c>
      <c r="C100" s="52">
        <f t="shared" si="32"/>
        <v>18.903261000000004</v>
      </c>
      <c r="D100" s="52">
        <f t="shared" si="24"/>
        <v>217.09673900000016</v>
      </c>
      <c r="E100" s="52">
        <f t="shared" si="39"/>
        <v>214.92577200000017</v>
      </c>
      <c r="F100" s="52">
        <f t="shared" si="25"/>
        <v>2.1709670000000001</v>
      </c>
      <c r="G100" s="45"/>
      <c r="H100" s="45"/>
      <c r="K100" s="35">
        <f>L100+P100+Tabelle2126820[[#This Row],[w]]/2+Tabelle2126820[[#This Row],[poweradd]]</f>
        <v>24.99900100000005</v>
      </c>
      <c r="L100" s="52">
        <f t="shared" si="33"/>
        <v>22.094951000000048</v>
      </c>
      <c r="M100" s="35">
        <f t="shared" si="34"/>
        <v>2</v>
      </c>
      <c r="N100" s="52">
        <f t="shared" si="29"/>
        <v>190.40504899999999</v>
      </c>
      <c r="O100" s="52">
        <f t="shared" si="40"/>
        <v>188.50099899999998</v>
      </c>
      <c r="P100" s="52">
        <f t="shared" si="26"/>
        <v>1.90405</v>
      </c>
      <c r="Q100" s="45"/>
      <c r="R100" s="45"/>
      <c r="U100" s="35">
        <f>V100+Z100+Tabelle212682022[[#This Row],[w]]/2+Tabelle212682022[[#This Row],[poweradd]]</f>
        <v>100.70794900000001</v>
      </c>
      <c r="V100" s="52">
        <f t="shared" si="35"/>
        <v>127.04085800000001</v>
      </c>
      <c r="W100" s="35">
        <f t="shared" si="36"/>
        <v>2</v>
      </c>
      <c r="X100" s="52">
        <f t="shared" si="30"/>
        <v>266.70914199999999</v>
      </c>
      <c r="Y100" s="52">
        <f t="shared" si="41"/>
        <v>264.04205099999996</v>
      </c>
      <c r="Z100" s="52">
        <f t="shared" si="27"/>
        <v>2.6670910000000001</v>
      </c>
      <c r="AA100" s="45">
        <v>-30</v>
      </c>
      <c r="AB100" s="45"/>
      <c r="AC100" t="s">
        <v>177</v>
      </c>
      <c r="AE100" s="35">
        <f>AF100+AJ100+Tabelle21268202223[[#This Row],[w]]/2+Tabelle21268202223[[#This Row],[poweradd]]</f>
        <v>40.938338000000016</v>
      </c>
      <c r="AF100" s="52">
        <f t="shared" si="37"/>
        <v>37.46801900000002</v>
      </c>
      <c r="AG100" s="35">
        <f t="shared" si="38"/>
        <v>3</v>
      </c>
      <c r="AH100" s="52">
        <f t="shared" si="31"/>
        <v>197.03198100000003</v>
      </c>
      <c r="AI100" s="52">
        <f t="shared" si="42"/>
        <v>195.06166200000004</v>
      </c>
      <c r="AJ100" s="52">
        <f t="shared" si="28"/>
        <v>1.9703189999999999</v>
      </c>
      <c r="AK100" s="45"/>
      <c r="AL100" s="45"/>
    </row>
    <row r="101" spans="1:39" x14ac:dyDescent="0.25">
      <c r="A101" s="55">
        <v>98</v>
      </c>
      <c r="B101" s="35">
        <f>C101+F101+2/2+Tabelle21261921[[#This Row],[poweradd]]</f>
        <v>25.223485000000004</v>
      </c>
      <c r="C101" s="52">
        <f t="shared" si="32"/>
        <v>22.074228000000005</v>
      </c>
      <c r="D101" s="52">
        <f t="shared" ref="D101:D132" si="44">E100+H100</f>
        <v>214.92577200000017</v>
      </c>
      <c r="E101" s="52">
        <f t="shared" si="39"/>
        <v>212.77651500000016</v>
      </c>
      <c r="F101" s="52">
        <f t="shared" si="25"/>
        <v>2.149257</v>
      </c>
      <c r="G101" s="45"/>
      <c r="H101" s="45"/>
      <c r="K101" s="35">
        <f>L101+P101+Tabelle2126820[[#This Row],[w]]/2+Tabelle2126820[[#This Row],[poweradd]]</f>
        <v>27.88401000000005</v>
      </c>
      <c r="L101" s="52">
        <f t="shared" si="33"/>
        <v>24.99900100000005</v>
      </c>
      <c r="M101" s="35">
        <f t="shared" si="34"/>
        <v>2</v>
      </c>
      <c r="N101" s="52">
        <f t="shared" si="29"/>
        <v>188.50099899999998</v>
      </c>
      <c r="O101" s="52">
        <f t="shared" si="40"/>
        <v>186.61598999999998</v>
      </c>
      <c r="P101" s="52">
        <f t="shared" si="26"/>
        <v>1.8850089999999999</v>
      </c>
      <c r="Q101" s="45"/>
      <c r="R101" s="45"/>
      <c r="U101" s="35">
        <f>V101+Z101+Tabelle212682022[[#This Row],[w]]/2+Tabelle212682022[[#This Row],[poweradd]]</f>
        <v>54.348369000000019</v>
      </c>
      <c r="V101" s="52">
        <f t="shared" si="35"/>
        <v>100.70794900000001</v>
      </c>
      <c r="W101" s="35">
        <f t="shared" si="36"/>
        <v>2</v>
      </c>
      <c r="X101" s="52">
        <f t="shared" si="30"/>
        <v>264.04205099999996</v>
      </c>
      <c r="Y101" s="52">
        <f t="shared" si="41"/>
        <v>261.40163099999995</v>
      </c>
      <c r="Z101" s="52">
        <f t="shared" si="27"/>
        <v>2.6404200000000002</v>
      </c>
      <c r="AA101" s="45">
        <v>-50</v>
      </c>
      <c r="AB101" s="45"/>
      <c r="AC101" t="s">
        <v>178</v>
      </c>
      <c r="AE101" s="35">
        <f>AF101+AJ101+Tabelle21268202223[[#This Row],[w]]/2+Tabelle21268202223[[#This Row],[poweradd]]</f>
        <v>44.388954000000012</v>
      </c>
      <c r="AF101" s="52">
        <f t="shared" si="37"/>
        <v>40.938338000000016</v>
      </c>
      <c r="AG101" s="35">
        <f t="shared" si="38"/>
        <v>3</v>
      </c>
      <c r="AH101" s="52">
        <f t="shared" si="31"/>
        <v>195.06166200000004</v>
      </c>
      <c r="AI101" s="52">
        <f t="shared" si="42"/>
        <v>193.11104600000004</v>
      </c>
      <c r="AJ101" s="52">
        <f t="shared" si="28"/>
        <v>1.9506159999999999</v>
      </c>
      <c r="AK101" s="45"/>
      <c r="AL101" s="45"/>
      <c r="AM101" s="94"/>
    </row>
    <row r="102" spans="1:39" x14ac:dyDescent="0.25">
      <c r="A102" s="55">
        <v>99</v>
      </c>
      <c r="B102" s="35">
        <f>C102+F102+2/2+Tabelle21261921[[#This Row],[poweradd]]</f>
        <v>28.351250000000004</v>
      </c>
      <c r="C102" s="52">
        <f t="shared" si="32"/>
        <v>25.223485000000004</v>
      </c>
      <c r="D102" s="52">
        <f t="shared" si="44"/>
        <v>212.77651500000016</v>
      </c>
      <c r="E102" s="52">
        <f t="shared" si="39"/>
        <v>210.64875000000015</v>
      </c>
      <c r="F102" s="52">
        <f t="shared" si="25"/>
        <v>2.1277650000000001</v>
      </c>
      <c r="G102" s="45"/>
      <c r="H102" s="45"/>
      <c r="K102" s="35">
        <f>L102+P102+Tabelle2126820[[#This Row],[w]]/2+Tabelle2126820[[#This Row],[poweradd]]</f>
        <v>30.750169000000049</v>
      </c>
      <c r="L102" s="52">
        <f t="shared" si="33"/>
        <v>27.88401000000005</v>
      </c>
      <c r="M102" s="35">
        <f t="shared" si="34"/>
        <v>2</v>
      </c>
      <c r="N102" s="52">
        <f t="shared" si="29"/>
        <v>186.61598999999998</v>
      </c>
      <c r="O102" s="52">
        <f t="shared" si="40"/>
        <v>184.74983099999997</v>
      </c>
      <c r="P102" s="52">
        <f t="shared" si="26"/>
        <v>1.8661589999999999</v>
      </c>
      <c r="Q102" s="45"/>
      <c r="R102" s="45"/>
      <c r="U102" s="35">
        <f>V102+Z102+Tabelle212682022[[#This Row],[w]]/2+Tabelle212682022[[#This Row],[poweradd]]</f>
        <v>7.9623850000000189</v>
      </c>
      <c r="V102" s="52">
        <f t="shared" si="35"/>
        <v>54.348369000000019</v>
      </c>
      <c r="W102" s="35">
        <f t="shared" si="36"/>
        <v>2</v>
      </c>
      <c r="X102" s="52">
        <f t="shared" si="30"/>
        <v>261.40163099999995</v>
      </c>
      <c r="Y102" s="52">
        <f t="shared" si="41"/>
        <v>258.78761499999996</v>
      </c>
      <c r="Z102" s="52">
        <f t="shared" si="27"/>
        <v>2.6140159999999999</v>
      </c>
      <c r="AA102" s="45">
        <v>-50</v>
      </c>
      <c r="AB102" s="45"/>
      <c r="AC102" t="s">
        <v>179</v>
      </c>
      <c r="AE102" s="35">
        <f>AF102+AJ102+Tabelle21268202223[[#This Row],[w]]/2+Tabelle21268202223[[#This Row],[poweradd]]</f>
        <v>47.820064000000009</v>
      </c>
      <c r="AF102" s="52">
        <f t="shared" si="37"/>
        <v>44.388954000000012</v>
      </c>
      <c r="AG102" s="35">
        <f t="shared" si="38"/>
        <v>3</v>
      </c>
      <c r="AH102" s="52">
        <f t="shared" si="31"/>
        <v>193.11104600000004</v>
      </c>
      <c r="AI102" s="52">
        <f t="shared" si="42"/>
        <v>191.17993600000005</v>
      </c>
      <c r="AJ102" s="52">
        <f t="shared" si="28"/>
        <v>1.9311100000000001</v>
      </c>
      <c r="AK102" s="45"/>
      <c r="AL102" s="45"/>
    </row>
    <row r="103" spans="1:39" x14ac:dyDescent="0.25">
      <c r="A103" s="55">
        <v>100</v>
      </c>
      <c r="B103" s="35">
        <f>C103+F103+2/2+Tabelle21261921[[#This Row],[poweradd]]</f>
        <v>31.457737000000005</v>
      </c>
      <c r="C103" s="52">
        <f t="shared" si="32"/>
        <v>28.351250000000004</v>
      </c>
      <c r="D103" s="52">
        <f t="shared" si="44"/>
        <v>210.64875000000015</v>
      </c>
      <c r="E103" s="52">
        <f t="shared" si="39"/>
        <v>208.54226300000016</v>
      </c>
      <c r="F103" s="52">
        <f t="shared" si="25"/>
        <v>2.106487</v>
      </c>
      <c r="G103" s="45"/>
      <c r="H103" s="45"/>
      <c r="K103" s="35">
        <f>L103+P103+Tabelle2126820[[#This Row],[w]]/2+Tabelle2126820[[#This Row],[poweradd]]</f>
        <v>33.597667000000051</v>
      </c>
      <c r="L103" s="52">
        <f t="shared" si="33"/>
        <v>30.750169000000049</v>
      </c>
      <c r="M103" s="35">
        <f t="shared" si="34"/>
        <v>2</v>
      </c>
      <c r="N103" s="52">
        <f t="shared" si="29"/>
        <v>184.74983099999997</v>
      </c>
      <c r="O103" s="52">
        <f t="shared" si="40"/>
        <v>182.90233299999997</v>
      </c>
      <c r="P103" s="52">
        <f t="shared" si="26"/>
        <v>1.8474980000000001</v>
      </c>
      <c r="Q103" s="45"/>
      <c r="R103" s="45"/>
      <c r="U103" s="35">
        <f>V103+Z103+Tabelle212682022[[#This Row],[w]]/2+Tabelle212682022[[#This Row],[poweradd]]</f>
        <v>11.550261000000019</v>
      </c>
      <c r="V103" s="52">
        <f t="shared" si="35"/>
        <v>7.9623850000000189</v>
      </c>
      <c r="W103" s="35">
        <f t="shared" si="36"/>
        <v>2</v>
      </c>
      <c r="X103" s="52">
        <f t="shared" si="30"/>
        <v>258.78761499999996</v>
      </c>
      <c r="Y103" s="52">
        <f t="shared" si="41"/>
        <v>256.19973899999997</v>
      </c>
      <c r="Z103" s="52">
        <f t="shared" si="27"/>
        <v>2.5878760000000001</v>
      </c>
      <c r="AA103" s="45"/>
      <c r="AB103" s="45"/>
      <c r="AC103" t="s">
        <v>242</v>
      </c>
      <c r="AE103" s="35">
        <f>AF103+AJ103+Tabelle21268202223[[#This Row],[w]]/2+Tabelle21268202223[[#This Row],[poweradd]]</f>
        <v>51.231863000000011</v>
      </c>
      <c r="AF103" s="52">
        <f t="shared" si="37"/>
        <v>47.820064000000009</v>
      </c>
      <c r="AG103" s="35">
        <f t="shared" si="38"/>
        <v>3</v>
      </c>
      <c r="AH103" s="52">
        <f t="shared" si="31"/>
        <v>191.17993600000005</v>
      </c>
      <c r="AI103" s="52">
        <f t="shared" si="42"/>
        <v>189.26813700000005</v>
      </c>
      <c r="AJ103" s="52">
        <f t="shared" si="28"/>
        <v>1.911799</v>
      </c>
      <c r="AK103" s="45"/>
      <c r="AL103" s="45"/>
    </row>
    <row r="104" spans="1:39" x14ac:dyDescent="0.25">
      <c r="A104" s="55">
        <v>101</v>
      </c>
      <c r="B104" s="35">
        <f>C104+F104+2/2+Tabelle21261921[[#This Row],[poweradd]]</f>
        <v>34.543159000000003</v>
      </c>
      <c r="C104" s="52">
        <f t="shared" si="32"/>
        <v>31.457737000000005</v>
      </c>
      <c r="D104" s="52">
        <f t="shared" si="44"/>
        <v>208.54226300000016</v>
      </c>
      <c r="E104" s="52">
        <f t="shared" si="39"/>
        <v>206.45684100000017</v>
      </c>
      <c r="F104" s="52">
        <f t="shared" si="25"/>
        <v>2.0854219999999999</v>
      </c>
      <c r="G104" s="45"/>
      <c r="H104" s="45"/>
      <c r="K104" s="35">
        <f>L104+P104+Tabelle2126820[[#This Row],[w]]/2+Tabelle2126820[[#This Row],[poweradd]]</f>
        <v>36.42669000000005</v>
      </c>
      <c r="L104" s="52">
        <f t="shared" si="33"/>
        <v>33.597667000000051</v>
      </c>
      <c r="M104" s="35">
        <f t="shared" si="34"/>
        <v>2</v>
      </c>
      <c r="N104" s="52">
        <f t="shared" si="29"/>
        <v>182.90233299999997</v>
      </c>
      <c r="O104" s="52">
        <f t="shared" si="40"/>
        <v>181.07330999999996</v>
      </c>
      <c r="P104" s="52">
        <f t="shared" si="26"/>
        <v>1.8290230000000001</v>
      </c>
      <c r="Q104" s="45"/>
      <c r="R104" s="45"/>
      <c r="U104" s="35">
        <f>V104+Z104+Tabelle212682022[[#This Row],[w]]/2+Tabelle212682022[[#This Row],[poweradd]]</f>
        <v>156.11225800000003</v>
      </c>
      <c r="V104" s="52">
        <f t="shared" si="35"/>
        <v>11.550261000000019</v>
      </c>
      <c r="W104" s="35">
        <f t="shared" si="36"/>
        <v>2</v>
      </c>
      <c r="X104" s="52">
        <f t="shared" si="30"/>
        <v>256.19973899999997</v>
      </c>
      <c r="Y104" s="52">
        <f t="shared" si="41"/>
        <v>253.63774199999997</v>
      </c>
      <c r="Z104" s="52">
        <f t="shared" si="27"/>
        <v>2.5619969999999999</v>
      </c>
      <c r="AA104" s="45">
        <f>1050*5%*2+720*5%*1</f>
        <v>141</v>
      </c>
      <c r="AB104" s="45">
        <f>-Tabelle212682022[[#This Row],[poweradd]]</f>
        <v>-141</v>
      </c>
      <c r="AC104" t="s">
        <v>190</v>
      </c>
      <c r="AE104" s="35">
        <f>AF104+AJ104+Tabelle21268202223[[#This Row],[w]]/2+Tabelle21268202223[[#This Row],[poweradd]]</f>
        <v>54.624544000000014</v>
      </c>
      <c r="AF104" s="52">
        <f t="shared" si="37"/>
        <v>51.231863000000011</v>
      </c>
      <c r="AG104" s="35">
        <f t="shared" si="38"/>
        <v>3</v>
      </c>
      <c r="AH104" s="52">
        <f t="shared" si="31"/>
        <v>189.26813700000005</v>
      </c>
      <c r="AI104" s="52">
        <f t="shared" si="42"/>
        <v>187.37545600000004</v>
      </c>
      <c r="AJ104" s="52">
        <f t="shared" si="28"/>
        <v>1.8926810000000001</v>
      </c>
      <c r="AK104" s="45"/>
      <c r="AL104" s="45"/>
      <c r="AM104" s="94"/>
    </row>
    <row r="105" spans="1:39" x14ac:dyDescent="0.25">
      <c r="A105" s="55">
        <v>102</v>
      </c>
      <c r="B105" s="35">
        <f>C105+F105+2/2+Tabelle21261921[[#This Row],[poweradd]]</f>
        <v>37.607727000000004</v>
      </c>
      <c r="C105" s="52">
        <f t="shared" si="32"/>
        <v>34.543159000000003</v>
      </c>
      <c r="D105" s="52">
        <f t="shared" si="44"/>
        <v>206.45684100000017</v>
      </c>
      <c r="E105" s="52">
        <f t="shared" si="39"/>
        <v>204.39227300000016</v>
      </c>
      <c r="F105" s="52">
        <f t="shared" si="25"/>
        <v>2.064568</v>
      </c>
      <c r="G105" s="43"/>
      <c r="H105" s="43"/>
      <c r="I105" s="38"/>
      <c r="K105" s="35">
        <f>L105+P105+Tabelle2126820[[#This Row],[w]]/2+Tabelle2126820[[#This Row],[poweradd]]</f>
        <v>39.237423000000049</v>
      </c>
      <c r="L105" s="52">
        <f t="shared" si="33"/>
        <v>36.42669000000005</v>
      </c>
      <c r="M105" s="35">
        <f t="shared" si="34"/>
        <v>2</v>
      </c>
      <c r="N105" s="52">
        <f t="shared" si="29"/>
        <v>181.07330999999996</v>
      </c>
      <c r="O105" s="52">
        <f t="shared" si="40"/>
        <v>179.26257699999996</v>
      </c>
      <c r="P105" s="52">
        <f t="shared" si="26"/>
        <v>1.8107329999999999</v>
      </c>
      <c r="Q105" s="45"/>
      <c r="R105" s="45"/>
      <c r="U105" s="35">
        <f>V105+Z105+Tabelle212682022[[#This Row],[w]]/2+Tabelle212682022[[#This Row],[poweradd]]</f>
        <v>158.23863500000002</v>
      </c>
      <c r="V105" s="52">
        <f t="shared" si="35"/>
        <v>156.11225800000003</v>
      </c>
      <c r="W105" s="35">
        <f t="shared" si="36"/>
        <v>2</v>
      </c>
      <c r="X105" s="52">
        <f t="shared" si="30"/>
        <v>112.63774199999997</v>
      </c>
      <c r="Y105" s="52">
        <f t="shared" si="41"/>
        <v>111.51136499999997</v>
      </c>
      <c r="Z105" s="52">
        <f t="shared" si="27"/>
        <v>1.126377</v>
      </c>
      <c r="AA105" s="45"/>
      <c r="AB105" s="45"/>
      <c r="AE105" s="35">
        <f>AF105+AJ105+Tabelle21268202223[[#This Row],[w]]/2+Tabelle21268202223[[#This Row],[poweradd]]</f>
        <v>57.998298000000013</v>
      </c>
      <c r="AF105" s="52">
        <f t="shared" si="37"/>
        <v>54.624544000000014</v>
      </c>
      <c r="AG105" s="35">
        <f t="shared" si="38"/>
        <v>3</v>
      </c>
      <c r="AH105" s="52">
        <f t="shared" si="31"/>
        <v>187.37545600000004</v>
      </c>
      <c r="AI105" s="52">
        <f t="shared" si="42"/>
        <v>185.50170200000005</v>
      </c>
      <c r="AJ105" s="52">
        <f t="shared" si="28"/>
        <v>1.8737539999999999</v>
      </c>
      <c r="AK105" s="45"/>
      <c r="AL105" s="45"/>
    </row>
    <row r="106" spans="1:39" x14ac:dyDescent="0.25">
      <c r="A106" s="55">
        <v>103</v>
      </c>
      <c r="B106" s="35">
        <f>C106+F106+2/2+Tabelle21261921[[#This Row],[poweradd]]</f>
        <v>40.651649000000006</v>
      </c>
      <c r="C106" s="52">
        <f t="shared" si="32"/>
        <v>37.607727000000004</v>
      </c>
      <c r="D106" s="52">
        <f t="shared" si="44"/>
        <v>204.39227300000016</v>
      </c>
      <c r="E106" s="52">
        <f t="shared" si="39"/>
        <v>202.34835100000015</v>
      </c>
      <c r="F106" s="52">
        <f t="shared" si="25"/>
        <v>2.0439219999999998</v>
      </c>
      <c r="G106" s="45"/>
      <c r="H106" s="45"/>
      <c r="K106" s="35">
        <f>L106+P106+Tabelle2126820[[#This Row],[w]]/2+Tabelle2126820[[#This Row],[poweradd]]</f>
        <v>42.03004800000005</v>
      </c>
      <c r="L106" s="52">
        <f t="shared" si="33"/>
        <v>39.237423000000049</v>
      </c>
      <c r="M106" s="35">
        <f t="shared" si="34"/>
        <v>2</v>
      </c>
      <c r="N106" s="52">
        <f t="shared" si="29"/>
        <v>179.26257699999996</v>
      </c>
      <c r="O106" s="52">
        <f t="shared" si="40"/>
        <v>177.46995199999998</v>
      </c>
      <c r="P106" s="52">
        <f t="shared" si="26"/>
        <v>1.7926249999999999</v>
      </c>
      <c r="Q106" s="45"/>
      <c r="R106" s="45"/>
      <c r="U106" s="35">
        <f>V106+Z106+Tabelle212682022[[#This Row],[w]]/2+Tabelle212682022[[#This Row],[poweradd]]</f>
        <v>160.35374800000002</v>
      </c>
      <c r="V106" s="52">
        <f t="shared" si="35"/>
        <v>158.23863500000002</v>
      </c>
      <c r="W106" s="35">
        <f t="shared" si="36"/>
        <v>2</v>
      </c>
      <c r="X106" s="52">
        <f t="shared" si="30"/>
        <v>111.51136499999997</v>
      </c>
      <c r="Y106" s="52">
        <f t="shared" si="41"/>
        <v>110.39625199999998</v>
      </c>
      <c r="Z106" s="52">
        <f t="shared" si="27"/>
        <v>1.115113</v>
      </c>
      <c r="AA106" s="45"/>
      <c r="AB106" s="45"/>
      <c r="AE106" s="35">
        <f>AF106+AJ106+Tabelle21268202223[[#This Row],[w]]/2+Tabelle21268202223[[#This Row],[poweradd]]</f>
        <v>61.353315000000009</v>
      </c>
      <c r="AF106" s="52">
        <f t="shared" si="37"/>
        <v>57.998298000000013</v>
      </c>
      <c r="AG106" s="35">
        <f t="shared" si="38"/>
        <v>3</v>
      </c>
      <c r="AH106" s="52">
        <f t="shared" si="31"/>
        <v>185.50170200000005</v>
      </c>
      <c r="AI106" s="52">
        <f t="shared" si="42"/>
        <v>183.64668500000005</v>
      </c>
      <c r="AJ106" s="52">
        <f t="shared" si="28"/>
        <v>1.8550169999999999</v>
      </c>
      <c r="AK106" s="45"/>
      <c r="AL106" s="45"/>
    </row>
    <row r="107" spans="1:39" x14ac:dyDescent="0.25">
      <c r="A107" s="55">
        <v>104</v>
      </c>
      <c r="B107" s="35">
        <f>C107+F107+2/2+Tabelle21261921[[#This Row],[poweradd]]</f>
        <v>43.675132000000005</v>
      </c>
      <c r="C107" s="52">
        <f t="shared" si="32"/>
        <v>40.651649000000006</v>
      </c>
      <c r="D107" s="52">
        <f t="shared" si="44"/>
        <v>202.34835100000015</v>
      </c>
      <c r="E107" s="52">
        <f t="shared" si="39"/>
        <v>200.32486800000015</v>
      </c>
      <c r="F107" s="52">
        <f t="shared" si="25"/>
        <v>2.0234830000000001</v>
      </c>
      <c r="G107" s="45"/>
      <c r="H107" s="45"/>
      <c r="K107" s="35">
        <f>L107+P107+Tabelle2126820[[#This Row],[w]]/2+Tabelle2126820[[#This Row],[poweradd]]</f>
        <v>44.804747000000049</v>
      </c>
      <c r="L107" s="52">
        <f t="shared" si="33"/>
        <v>42.03004800000005</v>
      </c>
      <c r="M107" s="35">
        <f t="shared" si="34"/>
        <v>2</v>
      </c>
      <c r="N107" s="52">
        <f t="shared" si="29"/>
        <v>177.46995199999998</v>
      </c>
      <c r="O107" s="52">
        <f t="shared" si="40"/>
        <v>175.69525299999998</v>
      </c>
      <c r="P107" s="52">
        <f t="shared" si="26"/>
        <v>1.774699</v>
      </c>
      <c r="Q107" s="45"/>
      <c r="R107" s="45"/>
      <c r="U107" s="35">
        <f>V107+Z107+Tabelle212682022[[#This Row],[w]]/2+Tabelle212682022[[#This Row],[poweradd]]</f>
        <v>162.45771000000002</v>
      </c>
      <c r="V107" s="52">
        <f t="shared" si="35"/>
        <v>160.35374800000002</v>
      </c>
      <c r="W107" s="35">
        <f t="shared" si="36"/>
        <v>2</v>
      </c>
      <c r="X107" s="52">
        <f t="shared" si="30"/>
        <v>110.39625199999998</v>
      </c>
      <c r="Y107" s="52">
        <f t="shared" si="41"/>
        <v>109.29228999999998</v>
      </c>
      <c r="Z107" s="52">
        <f t="shared" si="27"/>
        <v>1.1039620000000001</v>
      </c>
      <c r="AA107" s="45"/>
      <c r="AB107" s="45"/>
      <c r="AE107" s="35">
        <f>AF107+AJ107+Tabelle21268202223[[#This Row],[w]]/2+Tabelle21268202223[[#This Row],[poweradd]]</f>
        <v>64.689781000000011</v>
      </c>
      <c r="AF107" s="52">
        <f t="shared" si="37"/>
        <v>61.353315000000009</v>
      </c>
      <c r="AG107" s="35">
        <f t="shared" si="38"/>
        <v>3</v>
      </c>
      <c r="AH107" s="52">
        <f t="shared" si="31"/>
        <v>183.64668500000005</v>
      </c>
      <c r="AI107" s="52">
        <f t="shared" si="42"/>
        <v>181.81021900000005</v>
      </c>
      <c r="AJ107" s="52">
        <f t="shared" si="28"/>
        <v>1.8364659999999999</v>
      </c>
      <c r="AK107" s="45"/>
      <c r="AL107" s="45"/>
      <c r="AM107" s="94"/>
    </row>
    <row r="108" spans="1:39" x14ac:dyDescent="0.25">
      <c r="A108" s="55">
        <v>105</v>
      </c>
      <c r="B108" s="37">
        <f>C108+F108+2/2+Tabelle21261921[[#This Row],[poweradd]]</f>
        <v>46.678380000000004</v>
      </c>
      <c r="C108" s="52">
        <f t="shared" si="32"/>
        <v>43.675132000000005</v>
      </c>
      <c r="D108" s="52">
        <f t="shared" si="44"/>
        <v>200.32486800000015</v>
      </c>
      <c r="E108" s="52">
        <f t="shared" si="39"/>
        <v>198.32162000000014</v>
      </c>
      <c r="F108" s="52">
        <f t="shared" si="25"/>
        <v>2.0032480000000001</v>
      </c>
      <c r="G108" s="45"/>
      <c r="H108" s="45"/>
      <c r="K108" s="37">
        <f>L108+P108+Tabelle2126820[[#This Row],[w]]/2+Tabelle2126820[[#This Row],[poweradd]]</f>
        <v>47.561699000000047</v>
      </c>
      <c r="L108" s="52">
        <f t="shared" si="33"/>
        <v>44.804747000000049</v>
      </c>
      <c r="M108" s="35">
        <f t="shared" si="34"/>
        <v>2</v>
      </c>
      <c r="N108" s="52">
        <f t="shared" si="29"/>
        <v>175.69525299999998</v>
      </c>
      <c r="O108" s="52">
        <f t="shared" si="40"/>
        <v>173.93830099999997</v>
      </c>
      <c r="P108" s="52">
        <f t="shared" si="26"/>
        <v>1.7569520000000001</v>
      </c>
      <c r="Q108" s="45"/>
      <c r="R108" s="45"/>
      <c r="U108" s="37">
        <f>V108+Z108+Tabelle212682022[[#This Row],[w]]/2+Tabelle212682022[[#This Row],[poweradd]]</f>
        <v>164.55063200000001</v>
      </c>
      <c r="V108" s="52">
        <f t="shared" si="35"/>
        <v>162.45771000000002</v>
      </c>
      <c r="W108" s="35">
        <f t="shared" si="36"/>
        <v>2</v>
      </c>
      <c r="X108" s="52">
        <f t="shared" si="30"/>
        <v>109.29228999999998</v>
      </c>
      <c r="Y108" s="52">
        <f t="shared" si="41"/>
        <v>108.19936799999998</v>
      </c>
      <c r="Z108" s="52">
        <f t="shared" si="27"/>
        <v>1.0929219999999999</v>
      </c>
      <c r="AA108" s="45"/>
      <c r="AB108" s="45"/>
      <c r="AE108" s="37">
        <f>AF108+AJ108+Tabelle21268202223[[#This Row],[w]]/2+Tabelle21268202223[[#This Row],[poweradd]]</f>
        <v>68.007883000000007</v>
      </c>
      <c r="AF108" s="52">
        <f t="shared" si="37"/>
        <v>64.689781000000011</v>
      </c>
      <c r="AG108" s="35">
        <f t="shared" si="38"/>
        <v>3</v>
      </c>
      <c r="AH108" s="52">
        <f t="shared" si="31"/>
        <v>181.81021900000005</v>
      </c>
      <c r="AI108" s="52">
        <f t="shared" si="42"/>
        <v>179.99211700000004</v>
      </c>
      <c r="AJ108" s="52">
        <f t="shared" si="28"/>
        <v>1.8181020000000001</v>
      </c>
      <c r="AK108" s="45"/>
      <c r="AL108" s="45"/>
    </row>
    <row r="109" spans="1:39" x14ac:dyDescent="0.25">
      <c r="A109" s="55">
        <v>106</v>
      </c>
      <c r="B109" s="35">
        <f>C109+F109+2/2+Tabelle21261921[[#This Row],[poweradd]]</f>
        <v>49.661596000000003</v>
      </c>
      <c r="C109" s="52">
        <f t="shared" si="32"/>
        <v>46.678380000000004</v>
      </c>
      <c r="D109" s="52">
        <f t="shared" si="44"/>
        <v>198.32162000000014</v>
      </c>
      <c r="E109" s="52">
        <f t="shared" si="39"/>
        <v>196.33840400000014</v>
      </c>
      <c r="F109" s="52">
        <f t="shared" si="25"/>
        <v>1.9832160000000001</v>
      </c>
      <c r="G109" s="45"/>
      <c r="H109" s="45"/>
      <c r="K109" s="35">
        <f>L109+P109+Tabelle2126820[[#This Row],[w]]/2+Tabelle2126820[[#This Row],[poweradd]]</f>
        <v>0.30108200000004359</v>
      </c>
      <c r="L109" s="52">
        <f t="shared" si="33"/>
        <v>47.561699000000047</v>
      </c>
      <c r="M109" s="35">
        <f t="shared" si="34"/>
        <v>2</v>
      </c>
      <c r="N109" s="52">
        <f t="shared" si="29"/>
        <v>173.93830099999997</v>
      </c>
      <c r="O109" s="52">
        <f t="shared" si="40"/>
        <v>172.19891799999996</v>
      </c>
      <c r="P109" s="52">
        <f t="shared" si="26"/>
        <v>1.7393829999999999</v>
      </c>
      <c r="Q109" s="45">
        <v>-50</v>
      </c>
      <c r="R109" s="45"/>
      <c r="S109" t="s">
        <v>179</v>
      </c>
      <c r="U109" s="35">
        <f>V109+Z109+Tabelle212682022[[#This Row],[w]]/2+Tabelle212682022[[#This Row],[poweradd]]</f>
        <v>166.63262500000002</v>
      </c>
      <c r="V109" s="52">
        <f t="shared" si="35"/>
        <v>164.55063200000001</v>
      </c>
      <c r="W109" s="35">
        <f t="shared" si="36"/>
        <v>2</v>
      </c>
      <c r="X109" s="52">
        <f t="shared" si="30"/>
        <v>108.19936799999998</v>
      </c>
      <c r="Y109" s="52">
        <f t="shared" si="41"/>
        <v>107.11737499999998</v>
      </c>
      <c r="Z109" s="52">
        <f t="shared" si="27"/>
        <v>1.081993</v>
      </c>
      <c r="AA109" s="45"/>
      <c r="AB109" s="45"/>
      <c r="AE109" s="35">
        <f>AF109+AJ109+Tabelle21268202223[[#This Row],[w]]/2+Tabelle21268202223[[#This Row],[poweradd]]</f>
        <v>71.307804000000004</v>
      </c>
      <c r="AF109" s="52">
        <f t="shared" si="37"/>
        <v>68.007883000000007</v>
      </c>
      <c r="AG109" s="35">
        <f t="shared" si="38"/>
        <v>3</v>
      </c>
      <c r="AH109" s="52">
        <f t="shared" si="31"/>
        <v>179.99211700000004</v>
      </c>
      <c r="AI109" s="52">
        <f t="shared" si="42"/>
        <v>178.19219600000002</v>
      </c>
      <c r="AJ109" s="52">
        <f t="shared" si="28"/>
        <v>1.7999210000000001</v>
      </c>
      <c r="AK109" s="45"/>
      <c r="AL109" s="45"/>
    </row>
    <row r="110" spans="1:39" x14ac:dyDescent="0.25">
      <c r="A110" s="55">
        <v>107</v>
      </c>
      <c r="B110" s="35">
        <f>C110+F110+2/2+Tabelle21261921[[#This Row],[poweradd]]</f>
        <v>2.6249800000000008</v>
      </c>
      <c r="C110" s="52">
        <f t="shared" si="32"/>
        <v>49.661596000000003</v>
      </c>
      <c r="D110" s="52">
        <f t="shared" si="44"/>
        <v>196.33840400000014</v>
      </c>
      <c r="E110" s="52">
        <f t="shared" si="39"/>
        <v>194.37502000000015</v>
      </c>
      <c r="F110" s="52">
        <f t="shared" si="25"/>
        <v>1.963384</v>
      </c>
      <c r="G110" s="43">
        <v>-50</v>
      </c>
      <c r="H110" s="43"/>
      <c r="I110" s="38" t="s">
        <v>183</v>
      </c>
      <c r="K110" s="35">
        <f>L110+P110+Tabelle2126820[[#This Row],[w]]/2+Tabelle2126820[[#This Row],[poweradd]]</f>
        <v>3.0230710000000434</v>
      </c>
      <c r="L110" s="52">
        <f t="shared" si="33"/>
        <v>0.30108200000004359</v>
      </c>
      <c r="M110" s="35">
        <f t="shared" si="34"/>
        <v>2</v>
      </c>
      <c r="N110" s="52">
        <f t="shared" si="29"/>
        <v>172.19891799999996</v>
      </c>
      <c r="O110" s="52">
        <f t="shared" si="40"/>
        <v>170.47692899999996</v>
      </c>
      <c r="P110" s="52">
        <f t="shared" si="26"/>
        <v>1.721989</v>
      </c>
      <c r="Q110" s="45"/>
      <c r="R110" s="45"/>
      <c r="U110" s="35">
        <f>V110+Z110+Tabelle212682022[[#This Row],[w]]/2+Tabelle212682022[[#This Row],[poweradd]]</f>
        <v>168.70379800000001</v>
      </c>
      <c r="V110" s="52">
        <f t="shared" si="35"/>
        <v>166.63262500000002</v>
      </c>
      <c r="W110" s="35">
        <f t="shared" si="36"/>
        <v>2</v>
      </c>
      <c r="X110" s="52">
        <f t="shared" si="30"/>
        <v>107.11737499999998</v>
      </c>
      <c r="Y110" s="52">
        <f t="shared" si="41"/>
        <v>106.04620199999998</v>
      </c>
      <c r="Z110" s="52">
        <f t="shared" si="27"/>
        <v>1.0711729999999999</v>
      </c>
      <c r="AA110" s="45"/>
      <c r="AB110" s="45"/>
      <c r="AE110" s="35">
        <f>AF110+AJ110+Tabelle21268202223[[#This Row],[w]]/2+Tabelle21268202223[[#This Row],[poweradd]]</f>
        <v>74.589725000000001</v>
      </c>
      <c r="AF110" s="52">
        <f t="shared" si="37"/>
        <v>71.307804000000004</v>
      </c>
      <c r="AG110" s="35">
        <f t="shared" si="38"/>
        <v>3</v>
      </c>
      <c r="AH110" s="52">
        <f t="shared" si="31"/>
        <v>178.19219600000002</v>
      </c>
      <c r="AI110" s="52">
        <f t="shared" si="42"/>
        <v>176.41027500000001</v>
      </c>
      <c r="AJ110" s="52">
        <f t="shared" si="28"/>
        <v>1.7819210000000001</v>
      </c>
      <c r="AK110" s="45"/>
      <c r="AL110" s="45"/>
      <c r="AM110" s="94"/>
    </row>
    <row r="111" spans="1:39" x14ac:dyDescent="0.25">
      <c r="A111" s="55">
        <v>108</v>
      </c>
      <c r="B111" s="35">
        <f>C111+F111+2/2+Tabelle21261921[[#This Row],[poweradd]]</f>
        <v>5.5687300000000004</v>
      </c>
      <c r="C111" s="52">
        <f t="shared" si="32"/>
        <v>2.6249800000000008</v>
      </c>
      <c r="D111" s="52">
        <f t="shared" si="44"/>
        <v>194.37502000000015</v>
      </c>
      <c r="E111" s="52">
        <f t="shared" si="39"/>
        <v>192.43127000000015</v>
      </c>
      <c r="F111" s="52">
        <f t="shared" si="25"/>
        <v>1.9437500000000001</v>
      </c>
      <c r="G111" s="45"/>
      <c r="H111" s="45"/>
      <c r="K111" s="35">
        <f>L111+P111+Tabelle2126820[[#This Row],[w]]/2+Tabelle2126820[[#This Row],[poweradd]]</f>
        <v>5.7278400000000431</v>
      </c>
      <c r="L111" s="52">
        <f t="shared" si="33"/>
        <v>3.0230710000000434</v>
      </c>
      <c r="M111" s="35">
        <f t="shared" si="34"/>
        <v>2</v>
      </c>
      <c r="N111" s="52">
        <f t="shared" si="29"/>
        <v>170.47692899999996</v>
      </c>
      <c r="O111" s="52">
        <f t="shared" si="40"/>
        <v>168.77215999999996</v>
      </c>
      <c r="P111" s="52">
        <f t="shared" si="26"/>
        <v>1.704769</v>
      </c>
      <c r="Q111" s="45"/>
      <c r="R111" s="45"/>
      <c r="U111" s="35">
        <f>V111+Z111+Tabelle212682022[[#This Row],[w]]/2+Tabelle212682022[[#This Row],[poweradd]]</f>
        <v>193.26426000000001</v>
      </c>
      <c r="V111" s="52">
        <f t="shared" si="35"/>
        <v>168.70379800000001</v>
      </c>
      <c r="W111" s="35">
        <f t="shared" si="36"/>
        <v>2</v>
      </c>
      <c r="X111" s="52">
        <f t="shared" si="30"/>
        <v>106.04620199999998</v>
      </c>
      <c r="Y111" s="52">
        <f t="shared" si="41"/>
        <v>104.98573999999998</v>
      </c>
      <c r="Z111" s="52">
        <f t="shared" si="27"/>
        <v>1.060462</v>
      </c>
      <c r="AA111" s="45">
        <f>50*0.45</f>
        <v>22.5</v>
      </c>
      <c r="AB111" s="45">
        <f>50*0.45</f>
        <v>22.5</v>
      </c>
      <c r="AC111" s="38" t="s">
        <v>183</v>
      </c>
      <c r="AE111" s="35">
        <f>AF111+AJ111+Tabelle21268202223[[#This Row],[w]]/2+Tabelle21268202223[[#This Row],[poweradd]]</f>
        <v>2.8538269999999955</v>
      </c>
      <c r="AF111" s="52">
        <f t="shared" si="37"/>
        <v>74.589725000000001</v>
      </c>
      <c r="AG111" s="35">
        <f t="shared" si="38"/>
        <v>3</v>
      </c>
      <c r="AH111" s="52">
        <f t="shared" si="31"/>
        <v>176.41027500000001</v>
      </c>
      <c r="AI111" s="52">
        <f t="shared" si="42"/>
        <v>174.646173</v>
      </c>
      <c r="AJ111" s="52">
        <f t="shared" si="28"/>
        <v>1.7641020000000001</v>
      </c>
      <c r="AK111" s="45">
        <v>-75</v>
      </c>
      <c r="AL111" s="45"/>
      <c r="AM111" t="s">
        <v>180</v>
      </c>
    </row>
    <row r="112" spans="1:39" x14ac:dyDescent="0.25">
      <c r="A112" s="55">
        <v>109</v>
      </c>
      <c r="B112" s="37">
        <f>C112+F112+2/2+Tabelle21261921[[#This Row],[poweradd]]</f>
        <v>8.4930420000000009</v>
      </c>
      <c r="C112" s="52">
        <f t="shared" si="32"/>
        <v>5.5687300000000004</v>
      </c>
      <c r="D112" s="52">
        <f t="shared" si="44"/>
        <v>192.43127000000015</v>
      </c>
      <c r="E112" s="52">
        <f t="shared" si="39"/>
        <v>190.50695800000017</v>
      </c>
      <c r="F112" s="52">
        <f t="shared" si="25"/>
        <v>1.924312</v>
      </c>
      <c r="G112" s="45"/>
      <c r="H112" s="45"/>
      <c r="K112" s="37">
        <f>L112+P112+Tabelle2126820[[#This Row],[w]]/2+Tabelle2126820[[#This Row],[poweradd]]</f>
        <v>8.4155610000000429</v>
      </c>
      <c r="L112" s="52">
        <f t="shared" si="33"/>
        <v>5.7278400000000431</v>
      </c>
      <c r="M112" s="35">
        <f t="shared" si="34"/>
        <v>2</v>
      </c>
      <c r="N112" s="52">
        <f t="shared" si="29"/>
        <v>168.77215999999996</v>
      </c>
      <c r="O112" s="52">
        <f t="shared" si="40"/>
        <v>167.08443899999995</v>
      </c>
      <c r="P112" s="52">
        <f t="shared" si="26"/>
        <v>1.687721</v>
      </c>
      <c r="Q112" s="45"/>
      <c r="R112" s="45"/>
      <c r="U112" s="37">
        <f>V112+Z112+Tabelle212682022[[#This Row],[w]]/2+Tabelle212682022[[#This Row],[poweradd]]</f>
        <v>231.539117</v>
      </c>
      <c r="V112" s="52">
        <f t="shared" si="35"/>
        <v>193.26426000000001</v>
      </c>
      <c r="W112" s="35">
        <f t="shared" si="36"/>
        <v>2</v>
      </c>
      <c r="X112" s="52">
        <f t="shared" si="30"/>
        <v>127.48573999999998</v>
      </c>
      <c r="Y112" s="52">
        <f t="shared" si="41"/>
        <v>126.21088299999998</v>
      </c>
      <c r="Z112" s="52">
        <f t="shared" si="27"/>
        <v>1.2748569999999999</v>
      </c>
      <c r="AA112" s="45">
        <f>720*5%</f>
        <v>36</v>
      </c>
      <c r="AB112" s="45">
        <f>-Tabelle212682022[[#This Row],[poweradd]]</f>
        <v>-36</v>
      </c>
      <c r="AC112" t="s">
        <v>190</v>
      </c>
      <c r="AE112" s="37">
        <f>AF112+AJ112+Tabelle21268202223[[#This Row],[w]]/2+Tabelle21268202223[[#This Row],[poweradd]]</f>
        <v>24.850287999999995</v>
      </c>
      <c r="AF112" s="52">
        <f t="shared" si="37"/>
        <v>2.8538269999999955</v>
      </c>
      <c r="AG112" s="35">
        <f t="shared" si="38"/>
        <v>3</v>
      </c>
      <c r="AH112" s="52">
        <f t="shared" si="31"/>
        <v>174.646173</v>
      </c>
      <c r="AI112" s="52">
        <f t="shared" si="42"/>
        <v>172.89971199999999</v>
      </c>
      <c r="AJ112" s="52">
        <f t="shared" si="28"/>
        <v>1.746461</v>
      </c>
      <c r="AK112" s="45">
        <f>75*0.25</f>
        <v>18.75</v>
      </c>
      <c r="AL112" s="45"/>
      <c r="AM112" s="94" t="s">
        <v>175</v>
      </c>
    </row>
    <row r="113" spans="1:39" x14ac:dyDescent="0.25">
      <c r="A113" s="55">
        <v>110</v>
      </c>
      <c r="B113" s="35">
        <f>C113+F113+2/2+Tabelle21261921[[#This Row],[poweradd]]</f>
        <v>11.398111</v>
      </c>
      <c r="C113" s="52">
        <f t="shared" si="32"/>
        <v>8.4930420000000009</v>
      </c>
      <c r="D113" s="52">
        <f t="shared" si="44"/>
        <v>190.50695800000017</v>
      </c>
      <c r="E113" s="52">
        <f t="shared" si="39"/>
        <v>188.60188900000017</v>
      </c>
      <c r="F113" s="52">
        <f t="shared" si="25"/>
        <v>1.9050689999999999</v>
      </c>
      <c r="G113" s="45"/>
      <c r="H113" s="43"/>
      <c r="I113" s="38"/>
      <c r="K113" s="35">
        <f>L113+P113+Tabelle2126820[[#This Row],[w]]/2+Tabelle2126820[[#This Row],[poweradd]]</f>
        <v>11.086405000000044</v>
      </c>
      <c r="L113" s="52">
        <f t="shared" si="33"/>
        <v>8.4155610000000429</v>
      </c>
      <c r="M113" s="35">
        <f t="shared" si="34"/>
        <v>2</v>
      </c>
      <c r="N113" s="52">
        <f t="shared" si="29"/>
        <v>167.08443899999995</v>
      </c>
      <c r="O113" s="52">
        <f t="shared" si="40"/>
        <v>165.41359499999996</v>
      </c>
      <c r="P113" s="52">
        <f t="shared" si="26"/>
        <v>1.670844</v>
      </c>
      <c r="Q113" s="45"/>
      <c r="R113" s="45"/>
      <c r="U113" s="35">
        <f>V113+Z113+Tabelle212682022[[#This Row],[w]]/2+Tabelle212682022[[#This Row],[poweradd]]</f>
        <v>233.441225</v>
      </c>
      <c r="V113" s="52">
        <f t="shared" si="35"/>
        <v>231.539117</v>
      </c>
      <c r="W113" s="35">
        <f t="shared" si="36"/>
        <v>2</v>
      </c>
      <c r="X113" s="52">
        <f t="shared" si="30"/>
        <v>90.210882999999981</v>
      </c>
      <c r="Y113" s="52">
        <f t="shared" si="41"/>
        <v>89.308774999999983</v>
      </c>
      <c r="Z113" s="52">
        <f t="shared" si="27"/>
        <v>0.90210800000000002</v>
      </c>
      <c r="AA113" s="45"/>
      <c r="AB113" s="45"/>
      <c r="AE113" s="35">
        <f>AF113+AJ113+Tabelle21268202223[[#This Row],[w]]/2+Tabelle21268202223[[#This Row],[poweradd]]</f>
        <v>50.579284999999999</v>
      </c>
      <c r="AF113" s="52">
        <f t="shared" si="37"/>
        <v>24.850287999999995</v>
      </c>
      <c r="AG113" s="35">
        <f t="shared" si="38"/>
        <v>3</v>
      </c>
      <c r="AH113" s="52">
        <f t="shared" si="31"/>
        <v>172.89971199999999</v>
      </c>
      <c r="AI113" s="52">
        <f t="shared" si="42"/>
        <v>171.170715</v>
      </c>
      <c r="AJ113" s="52">
        <f t="shared" si="28"/>
        <v>1.7289969999999999</v>
      </c>
      <c r="AK113" s="45">
        <f t="shared" ref="AK113:AL117" si="45">50*0.45</f>
        <v>22.5</v>
      </c>
      <c r="AL113" s="45">
        <f t="shared" si="45"/>
        <v>22.5</v>
      </c>
      <c r="AM113" t="s">
        <v>182</v>
      </c>
    </row>
    <row r="114" spans="1:39" x14ac:dyDescent="0.25">
      <c r="A114" s="55">
        <v>111</v>
      </c>
      <c r="B114" s="35">
        <f>C114+F114+2/2+Tabelle21261921[[#This Row],[poweradd]]</f>
        <v>14.284129</v>
      </c>
      <c r="C114" s="52">
        <f t="shared" si="32"/>
        <v>11.398111</v>
      </c>
      <c r="D114" s="52">
        <f t="shared" si="44"/>
        <v>188.60188900000017</v>
      </c>
      <c r="E114" s="52">
        <f t="shared" si="39"/>
        <v>186.71587100000016</v>
      </c>
      <c r="F114" s="52">
        <f t="shared" si="25"/>
        <v>1.886018</v>
      </c>
      <c r="G114" s="45"/>
      <c r="H114" s="45"/>
      <c r="K114" s="35">
        <f>L114+P114+Tabelle2126820[[#This Row],[w]]/2+Tabelle2126820[[#This Row],[poweradd]]</f>
        <v>13.740540000000044</v>
      </c>
      <c r="L114" s="52">
        <f t="shared" si="33"/>
        <v>11.086405000000044</v>
      </c>
      <c r="M114" s="35">
        <f t="shared" si="34"/>
        <v>2</v>
      </c>
      <c r="N114" s="52">
        <f t="shared" si="29"/>
        <v>165.41359499999996</v>
      </c>
      <c r="O114" s="52">
        <f t="shared" si="40"/>
        <v>163.75945999999996</v>
      </c>
      <c r="P114" s="52">
        <f t="shared" si="26"/>
        <v>1.6541349999999999</v>
      </c>
      <c r="Q114" s="45"/>
      <c r="R114" s="45"/>
      <c r="S114" s="94"/>
      <c r="U114" s="35">
        <f>V114+Z114+Tabelle212682022[[#This Row],[w]]/2+Tabelle212682022[[#This Row],[poweradd]]</f>
        <v>235.33431200000001</v>
      </c>
      <c r="V114" s="52">
        <f t="shared" si="35"/>
        <v>233.441225</v>
      </c>
      <c r="W114" s="35">
        <f t="shared" si="36"/>
        <v>2</v>
      </c>
      <c r="X114" s="52">
        <f t="shared" si="30"/>
        <v>89.308774999999983</v>
      </c>
      <c r="Y114" s="52">
        <f t="shared" si="41"/>
        <v>88.415687999999989</v>
      </c>
      <c r="Z114" s="52">
        <f t="shared" si="27"/>
        <v>0.89308699999999996</v>
      </c>
      <c r="AA114" s="45"/>
      <c r="AB114" s="45"/>
      <c r="AC114" s="94"/>
      <c r="AE114" s="35">
        <f>AF114+AJ114+Tabelle21268202223[[#This Row],[w]]/2+Tabelle21268202223[[#This Row],[poweradd]]</f>
        <v>76.515991999999997</v>
      </c>
      <c r="AF114" s="52">
        <f t="shared" si="37"/>
        <v>50.579284999999999</v>
      </c>
      <c r="AG114" s="35">
        <f t="shared" si="38"/>
        <v>3</v>
      </c>
      <c r="AH114" s="52">
        <f t="shared" si="31"/>
        <v>193.670715</v>
      </c>
      <c r="AI114" s="52">
        <f t="shared" si="42"/>
        <v>191.73400799999999</v>
      </c>
      <c r="AJ114" s="52">
        <f t="shared" si="28"/>
        <v>1.936707</v>
      </c>
      <c r="AK114" s="45">
        <f t="shared" si="45"/>
        <v>22.5</v>
      </c>
      <c r="AL114" s="45">
        <f t="shared" si="45"/>
        <v>22.5</v>
      </c>
      <c r="AM114" t="s">
        <v>183</v>
      </c>
    </row>
    <row r="115" spans="1:39" x14ac:dyDescent="0.25">
      <c r="A115" s="55">
        <v>112</v>
      </c>
      <c r="B115" s="37">
        <f>C115+F115+2/2+Tabelle21261921[[#This Row],[poweradd]]</f>
        <v>17.151287</v>
      </c>
      <c r="C115" s="52">
        <f t="shared" si="32"/>
        <v>14.284129</v>
      </c>
      <c r="D115" s="52">
        <f t="shared" si="44"/>
        <v>186.71587100000016</v>
      </c>
      <c r="E115" s="52">
        <f t="shared" si="39"/>
        <v>184.84871300000017</v>
      </c>
      <c r="F115" s="52">
        <f t="shared" si="25"/>
        <v>1.8671580000000001</v>
      </c>
      <c r="G115" s="45"/>
      <c r="H115" s="45"/>
      <c r="K115" s="37">
        <f>L115+P115+Tabelle2126820[[#This Row],[w]]/2+Tabelle2126820[[#This Row],[poweradd]]</f>
        <v>16.378134000000045</v>
      </c>
      <c r="L115" s="52">
        <f t="shared" si="33"/>
        <v>13.740540000000044</v>
      </c>
      <c r="M115" s="35">
        <f t="shared" si="34"/>
        <v>2</v>
      </c>
      <c r="N115" s="52">
        <f t="shared" si="29"/>
        <v>163.75945999999996</v>
      </c>
      <c r="O115" s="52">
        <f t="shared" si="40"/>
        <v>162.12186599999995</v>
      </c>
      <c r="P115" s="52">
        <f t="shared" si="26"/>
        <v>1.637594</v>
      </c>
      <c r="Q115" s="45"/>
      <c r="R115" s="45"/>
      <c r="U115" s="37">
        <f>V115+Z115+Tabelle212682022[[#This Row],[w]]/2+Tabelle212682022[[#This Row],[poweradd]]</f>
        <v>237.218468</v>
      </c>
      <c r="V115" s="52">
        <f t="shared" si="35"/>
        <v>235.33431200000001</v>
      </c>
      <c r="W115" s="35">
        <f t="shared" si="36"/>
        <v>2</v>
      </c>
      <c r="X115" s="52">
        <f t="shared" si="30"/>
        <v>88.415687999999989</v>
      </c>
      <c r="Y115" s="52">
        <f t="shared" si="41"/>
        <v>87.531531999999984</v>
      </c>
      <c r="Z115" s="52">
        <f t="shared" si="27"/>
        <v>0.88415600000000005</v>
      </c>
      <c r="AA115" s="151"/>
      <c r="AB115" s="151"/>
      <c r="AC115" s="94"/>
      <c r="AE115" s="37">
        <f>AF115+AJ115+Tabelle21268202223[[#This Row],[w]]/2+Tabelle21268202223[[#This Row],[poweradd]]</f>
        <v>102.658332</v>
      </c>
      <c r="AF115" s="52">
        <f t="shared" si="37"/>
        <v>76.515991999999997</v>
      </c>
      <c r="AG115" s="35">
        <f t="shared" si="38"/>
        <v>3</v>
      </c>
      <c r="AH115" s="52">
        <f t="shared" si="31"/>
        <v>214.23400799999999</v>
      </c>
      <c r="AI115" s="52">
        <f t="shared" si="42"/>
        <v>212.091668</v>
      </c>
      <c r="AJ115" s="52">
        <f t="shared" si="28"/>
        <v>2.1423399999999999</v>
      </c>
      <c r="AK115" s="45">
        <f t="shared" si="45"/>
        <v>22.5</v>
      </c>
      <c r="AL115" s="45">
        <f t="shared" si="45"/>
        <v>22.5</v>
      </c>
      <c r="AM115" t="s">
        <v>184</v>
      </c>
    </row>
    <row r="116" spans="1:39" x14ac:dyDescent="0.25">
      <c r="A116" s="55">
        <v>113</v>
      </c>
      <c r="B116" s="35">
        <f>C116+F116+2/2+Tabelle21261921[[#This Row],[poweradd]]</f>
        <v>19.999773999999999</v>
      </c>
      <c r="C116" s="52">
        <f t="shared" si="32"/>
        <v>17.151287</v>
      </c>
      <c r="D116" s="52">
        <f t="shared" si="44"/>
        <v>184.84871300000017</v>
      </c>
      <c r="E116" s="52">
        <f t="shared" si="39"/>
        <v>183.00022600000017</v>
      </c>
      <c r="F116" s="52">
        <f t="shared" si="25"/>
        <v>1.848487</v>
      </c>
      <c r="G116" s="45"/>
      <c r="H116" s="45"/>
      <c r="K116" s="35">
        <f>L116+P116+Tabelle2126820[[#This Row],[w]]/2+Tabelle2126820[[#This Row],[poweradd]]</f>
        <v>18.999352000000044</v>
      </c>
      <c r="L116" s="52">
        <f t="shared" si="33"/>
        <v>16.378134000000045</v>
      </c>
      <c r="M116" s="35">
        <f t="shared" si="34"/>
        <v>2</v>
      </c>
      <c r="N116" s="52">
        <f t="shared" si="29"/>
        <v>162.12186599999995</v>
      </c>
      <c r="O116" s="52">
        <f t="shared" si="40"/>
        <v>160.50064799999996</v>
      </c>
      <c r="P116" s="52">
        <f t="shared" si="26"/>
        <v>1.621218</v>
      </c>
      <c r="Q116" s="45"/>
      <c r="R116" s="45"/>
      <c r="U116" s="35">
        <f>V116+Z116+Tabelle212682022[[#This Row],[w]]/2+Tabelle212682022[[#This Row],[poweradd]]</f>
        <v>239.093783</v>
      </c>
      <c r="V116" s="52">
        <f t="shared" si="35"/>
        <v>237.218468</v>
      </c>
      <c r="W116" s="35">
        <f t="shared" si="36"/>
        <v>2</v>
      </c>
      <c r="X116" s="52">
        <f t="shared" si="30"/>
        <v>87.531531999999984</v>
      </c>
      <c r="Y116" s="52">
        <f t="shared" si="41"/>
        <v>86.656216999999984</v>
      </c>
      <c r="Z116" s="52">
        <f t="shared" si="27"/>
        <v>0.87531499999999995</v>
      </c>
      <c r="AA116" s="45"/>
      <c r="AB116" s="43"/>
      <c r="AC116" s="43"/>
      <c r="AE116" s="35">
        <f>AF116+AJ116+Tabelle21268202223[[#This Row],[w]]/2+Tabelle21268202223[[#This Row],[poweradd]]</f>
        <v>129.00424800000002</v>
      </c>
      <c r="AF116" s="52">
        <f t="shared" si="37"/>
        <v>102.658332</v>
      </c>
      <c r="AG116" s="35">
        <f t="shared" si="38"/>
        <v>3</v>
      </c>
      <c r="AH116" s="52">
        <f t="shared" si="31"/>
        <v>234.591668</v>
      </c>
      <c r="AI116" s="52">
        <f t="shared" si="42"/>
        <v>232.24575200000001</v>
      </c>
      <c r="AJ116" s="52">
        <f t="shared" si="28"/>
        <v>2.3459159999999999</v>
      </c>
      <c r="AK116" s="45">
        <f t="shared" si="45"/>
        <v>22.5</v>
      </c>
      <c r="AL116" s="45">
        <f t="shared" si="45"/>
        <v>22.5</v>
      </c>
      <c r="AM116" t="s">
        <v>187</v>
      </c>
    </row>
    <row r="117" spans="1:39" x14ac:dyDescent="0.25">
      <c r="A117" s="55">
        <v>114</v>
      </c>
      <c r="B117" s="35">
        <f>C117+F117+2/2+Tabelle21261921[[#This Row],[poweradd]]</f>
        <v>22.829775999999999</v>
      </c>
      <c r="C117" s="52">
        <f t="shared" si="32"/>
        <v>19.999773999999999</v>
      </c>
      <c r="D117" s="52">
        <f t="shared" si="44"/>
        <v>183.00022600000017</v>
      </c>
      <c r="E117" s="52">
        <f t="shared" si="39"/>
        <v>181.17022400000016</v>
      </c>
      <c r="F117" s="52">
        <f t="shared" si="25"/>
        <v>1.8300019999999999</v>
      </c>
      <c r="G117" s="45"/>
      <c r="H117" s="45"/>
      <c r="K117" s="35">
        <f>L117+P117+Tabelle2126820[[#This Row],[w]]/2+Tabelle2126820[[#This Row],[poweradd]]</f>
        <v>21.604358000000044</v>
      </c>
      <c r="L117" s="52">
        <f t="shared" si="33"/>
        <v>18.999352000000044</v>
      </c>
      <c r="M117" s="35">
        <f t="shared" si="34"/>
        <v>2</v>
      </c>
      <c r="N117" s="52">
        <f t="shared" si="29"/>
        <v>160.50064799999996</v>
      </c>
      <c r="O117" s="52">
        <f t="shared" si="40"/>
        <v>158.89564199999995</v>
      </c>
      <c r="P117" s="52">
        <f t="shared" si="26"/>
        <v>1.6050059999999999</v>
      </c>
      <c r="Q117" s="45"/>
      <c r="R117" s="45"/>
      <c r="U117" s="35">
        <f>V117+Z117+Tabelle212682022[[#This Row],[w]]/2+Tabelle212682022[[#This Row],[poweradd]]</f>
        <v>240.96034499999999</v>
      </c>
      <c r="V117" s="52">
        <f t="shared" si="35"/>
        <v>239.093783</v>
      </c>
      <c r="W117" s="35">
        <f t="shared" si="36"/>
        <v>2</v>
      </c>
      <c r="X117" s="52">
        <f t="shared" si="30"/>
        <v>86.656216999999984</v>
      </c>
      <c r="Y117" s="52">
        <f t="shared" si="41"/>
        <v>85.789654999999982</v>
      </c>
      <c r="Z117" s="52">
        <f t="shared" si="27"/>
        <v>0.86656200000000005</v>
      </c>
      <c r="AA117" s="45"/>
      <c r="AB117" s="45"/>
      <c r="AE117" s="35">
        <f>AF117+AJ117+Tabelle21268202223[[#This Row],[w]]/2+Tabelle21268202223[[#This Row],[poweradd]]</f>
        <v>155.55170500000003</v>
      </c>
      <c r="AF117" s="52">
        <f t="shared" si="37"/>
        <v>129.00424800000002</v>
      </c>
      <c r="AG117" s="35">
        <f t="shared" si="38"/>
        <v>3</v>
      </c>
      <c r="AH117" s="52">
        <f t="shared" si="31"/>
        <v>254.74575200000001</v>
      </c>
      <c r="AI117" s="52">
        <f t="shared" si="42"/>
        <v>252.198295</v>
      </c>
      <c r="AJ117" s="52">
        <f t="shared" si="28"/>
        <v>2.5474570000000001</v>
      </c>
      <c r="AK117" s="45">
        <f t="shared" si="45"/>
        <v>22.5</v>
      </c>
      <c r="AL117" s="45">
        <f t="shared" si="45"/>
        <v>22.5</v>
      </c>
      <c r="AM117" t="s">
        <v>188</v>
      </c>
    </row>
    <row r="118" spans="1:39" x14ac:dyDescent="0.25">
      <c r="A118" s="55">
        <v>115</v>
      </c>
      <c r="B118" s="37">
        <f>C118+F118+2/2+Tabelle21261921[[#This Row],[poweradd]]</f>
        <v>25.641477999999999</v>
      </c>
      <c r="C118" s="52">
        <f t="shared" si="32"/>
        <v>22.829775999999999</v>
      </c>
      <c r="D118" s="52">
        <f t="shared" si="44"/>
        <v>181.17022400000016</v>
      </c>
      <c r="E118" s="52">
        <f t="shared" si="39"/>
        <v>179.35852200000016</v>
      </c>
      <c r="F118" s="52">
        <f t="shared" si="25"/>
        <v>1.8117019999999999</v>
      </c>
      <c r="G118" s="45"/>
      <c r="H118" s="45"/>
      <c r="K118" s="37">
        <f>L118+P118+Tabelle2126820[[#This Row],[w]]/2+Tabelle2126820[[#This Row],[poweradd]]</f>
        <v>24.193314000000044</v>
      </c>
      <c r="L118" s="52">
        <f t="shared" si="33"/>
        <v>21.604358000000044</v>
      </c>
      <c r="M118" s="35">
        <f t="shared" si="34"/>
        <v>2</v>
      </c>
      <c r="N118" s="52">
        <f t="shared" si="29"/>
        <v>158.89564199999995</v>
      </c>
      <c r="O118" s="52">
        <f t="shared" si="40"/>
        <v>157.30668599999996</v>
      </c>
      <c r="P118" s="52">
        <f t="shared" si="26"/>
        <v>1.588956</v>
      </c>
      <c r="Q118" s="45"/>
      <c r="R118" s="45"/>
      <c r="U118" s="37">
        <f>V118+Z118+Tabelle212682022[[#This Row],[w]]/2+Tabelle212682022[[#This Row],[poweradd]]</f>
        <v>242.818241</v>
      </c>
      <c r="V118" s="52">
        <f t="shared" si="35"/>
        <v>240.96034499999999</v>
      </c>
      <c r="W118" s="35">
        <f t="shared" si="36"/>
        <v>2</v>
      </c>
      <c r="X118" s="52">
        <f t="shared" si="30"/>
        <v>85.789654999999982</v>
      </c>
      <c r="Y118" s="52">
        <f t="shared" si="41"/>
        <v>84.931758999999985</v>
      </c>
      <c r="Z118" s="52">
        <f t="shared" si="27"/>
        <v>0.85789599999999999</v>
      </c>
      <c r="AA118" s="45"/>
      <c r="AB118" s="45"/>
      <c r="AE118" s="37">
        <f>AF118+AJ118+Tabelle21268202223[[#This Row],[w]]/2+Tabelle21268202223[[#This Row],[poweradd]]</f>
        <v>129.79868700000003</v>
      </c>
      <c r="AF118" s="52">
        <f t="shared" si="37"/>
        <v>155.55170500000003</v>
      </c>
      <c r="AG118" s="35">
        <f t="shared" si="38"/>
        <v>3</v>
      </c>
      <c r="AH118" s="52">
        <f t="shared" si="31"/>
        <v>274.69829500000003</v>
      </c>
      <c r="AI118" s="52">
        <f t="shared" si="42"/>
        <v>271.95131300000003</v>
      </c>
      <c r="AJ118" s="52">
        <f t="shared" si="28"/>
        <v>2.746982</v>
      </c>
      <c r="AK118" s="45">
        <v>-30</v>
      </c>
      <c r="AL118" s="45"/>
      <c r="AM118" t="s">
        <v>177</v>
      </c>
    </row>
    <row r="119" spans="1:39" x14ac:dyDescent="0.25">
      <c r="A119" s="55">
        <v>116</v>
      </c>
      <c r="B119" s="35">
        <f>C119+F119+2/2+Tabelle21261921[[#This Row],[poweradd]]</f>
        <v>28.435063</v>
      </c>
      <c r="C119" s="52">
        <f t="shared" si="32"/>
        <v>25.641477999999999</v>
      </c>
      <c r="D119" s="52">
        <f t="shared" si="44"/>
        <v>179.35852200000016</v>
      </c>
      <c r="E119" s="52">
        <f t="shared" si="39"/>
        <v>177.56493700000016</v>
      </c>
      <c r="F119" s="52">
        <f t="shared" si="25"/>
        <v>1.793585</v>
      </c>
      <c r="G119" s="45"/>
      <c r="H119" s="45"/>
      <c r="K119" s="35">
        <f>L119+P119+Tabelle2126820[[#This Row],[w]]/2+Tabelle2126820[[#This Row],[poweradd]]</f>
        <v>26.766380000000044</v>
      </c>
      <c r="L119" s="52">
        <f t="shared" si="33"/>
        <v>24.193314000000044</v>
      </c>
      <c r="M119" s="35">
        <f t="shared" si="34"/>
        <v>2</v>
      </c>
      <c r="N119" s="52">
        <f t="shared" si="29"/>
        <v>157.30668599999996</v>
      </c>
      <c r="O119" s="52">
        <f t="shared" si="40"/>
        <v>155.73361999999995</v>
      </c>
      <c r="P119" s="52">
        <f t="shared" si="26"/>
        <v>1.5730660000000001</v>
      </c>
      <c r="Q119" s="45"/>
      <c r="R119" s="45"/>
      <c r="U119" s="35">
        <f>V119+Z119+Tabelle212682022[[#This Row],[w]]/2+Tabelle212682022[[#This Row],[poweradd]]</f>
        <v>244.66755800000001</v>
      </c>
      <c r="V119" s="52">
        <f t="shared" si="35"/>
        <v>242.818241</v>
      </c>
      <c r="W119" s="35">
        <f t="shared" si="36"/>
        <v>2</v>
      </c>
      <c r="X119" s="52">
        <f t="shared" si="30"/>
        <v>84.931758999999985</v>
      </c>
      <c r="Y119" s="52">
        <f t="shared" si="41"/>
        <v>84.082441999999986</v>
      </c>
      <c r="Z119" s="52">
        <f t="shared" si="27"/>
        <v>0.84931699999999999</v>
      </c>
      <c r="AA119" s="45"/>
      <c r="AB119" s="45"/>
      <c r="AE119" s="35">
        <f>AF119+AJ119+Tabelle21268202223[[#This Row],[w]]/2+Tabelle21268202223[[#This Row],[poweradd]]</f>
        <v>84.018200000000036</v>
      </c>
      <c r="AF119" s="52">
        <f t="shared" si="37"/>
        <v>129.79868700000003</v>
      </c>
      <c r="AG119" s="35">
        <f t="shared" si="38"/>
        <v>3</v>
      </c>
      <c r="AH119" s="52">
        <f t="shared" si="31"/>
        <v>271.95131300000003</v>
      </c>
      <c r="AI119" s="52">
        <f t="shared" si="42"/>
        <v>269.23180000000002</v>
      </c>
      <c r="AJ119" s="52">
        <f t="shared" si="28"/>
        <v>2.7195130000000001</v>
      </c>
      <c r="AK119" s="45">
        <v>-50</v>
      </c>
      <c r="AL119" s="45"/>
      <c r="AM119" t="s">
        <v>178</v>
      </c>
    </row>
    <row r="120" spans="1:39" x14ac:dyDescent="0.25">
      <c r="A120" s="55">
        <v>117</v>
      </c>
      <c r="B120" s="35">
        <f>C120+F120+2/2+Tabelle21261921[[#This Row],[poweradd]]</f>
        <v>31.210712000000001</v>
      </c>
      <c r="C120" s="52">
        <f t="shared" si="32"/>
        <v>28.435063</v>
      </c>
      <c r="D120" s="52">
        <f t="shared" si="44"/>
        <v>177.56493700000016</v>
      </c>
      <c r="E120" s="52">
        <f t="shared" si="39"/>
        <v>175.78928800000017</v>
      </c>
      <c r="F120" s="52">
        <f t="shared" si="25"/>
        <v>1.775649</v>
      </c>
      <c r="G120" s="45"/>
      <c r="H120" s="45"/>
      <c r="K120" s="35">
        <f>L120+P120+Tabelle2126820[[#This Row],[w]]/2+Tabelle2126820[[#This Row],[poweradd]]</f>
        <v>29.323716000000044</v>
      </c>
      <c r="L120" s="52">
        <f t="shared" si="33"/>
        <v>26.766380000000044</v>
      </c>
      <c r="M120" s="35">
        <f t="shared" si="34"/>
        <v>2</v>
      </c>
      <c r="N120" s="52">
        <f t="shared" si="29"/>
        <v>155.73361999999995</v>
      </c>
      <c r="O120" s="52">
        <f t="shared" si="40"/>
        <v>154.17628399999995</v>
      </c>
      <c r="P120" s="52">
        <f t="shared" si="26"/>
        <v>1.5573360000000001</v>
      </c>
      <c r="Q120" s="45"/>
      <c r="R120" s="45"/>
      <c r="U120" s="35">
        <f>V120+Z120+Tabelle212682022[[#This Row],[w]]/2+Tabelle212682022[[#This Row],[poweradd]]</f>
        <v>246.50838200000001</v>
      </c>
      <c r="V120" s="52">
        <f t="shared" si="35"/>
        <v>244.66755800000001</v>
      </c>
      <c r="W120" s="35">
        <f t="shared" si="36"/>
        <v>2</v>
      </c>
      <c r="X120" s="52">
        <f t="shared" si="30"/>
        <v>84.082441999999986</v>
      </c>
      <c r="Y120" s="52">
        <f t="shared" si="41"/>
        <v>83.241617999999988</v>
      </c>
      <c r="Z120" s="52">
        <f t="shared" si="27"/>
        <v>0.84082400000000002</v>
      </c>
      <c r="AA120" s="45"/>
      <c r="AB120" s="45"/>
      <c r="AE120" s="35">
        <f>AF120+AJ120+Tabelle21268202223[[#This Row],[w]]/2+Tabelle21268202223[[#This Row],[poweradd]]</f>
        <v>38.210518000000036</v>
      </c>
      <c r="AF120" s="52">
        <f t="shared" si="37"/>
        <v>84.018200000000036</v>
      </c>
      <c r="AG120" s="35">
        <f t="shared" si="38"/>
        <v>3</v>
      </c>
      <c r="AH120" s="52">
        <f t="shared" si="31"/>
        <v>269.23180000000002</v>
      </c>
      <c r="AI120" s="52">
        <f t="shared" si="42"/>
        <v>266.53948200000002</v>
      </c>
      <c r="AJ120" s="52">
        <f t="shared" si="28"/>
        <v>2.6923180000000002</v>
      </c>
      <c r="AK120" s="45">
        <v>-50</v>
      </c>
      <c r="AL120" s="45"/>
      <c r="AM120" t="s">
        <v>179</v>
      </c>
    </row>
    <row r="121" spans="1:39" x14ac:dyDescent="0.25">
      <c r="A121" s="55">
        <v>118</v>
      </c>
      <c r="B121" s="37">
        <f>C121+F121+2/2+Tabelle21261921[[#This Row],[poweradd]]</f>
        <v>33.968603999999999</v>
      </c>
      <c r="C121" s="52">
        <f t="shared" si="32"/>
        <v>31.210712000000001</v>
      </c>
      <c r="D121" s="52">
        <f t="shared" si="44"/>
        <v>175.78928800000017</v>
      </c>
      <c r="E121" s="52">
        <f t="shared" si="39"/>
        <v>174.03139600000017</v>
      </c>
      <c r="F121" s="52">
        <f t="shared" si="25"/>
        <v>1.757892</v>
      </c>
      <c r="G121" s="45"/>
      <c r="H121" s="45"/>
      <c r="I121" t="s">
        <v>19</v>
      </c>
      <c r="K121" s="37">
        <f>L121+P121+Tabelle2126820[[#This Row],[w]]/2+Tabelle2126820[[#This Row],[poweradd]]</f>
        <v>31.865478000000042</v>
      </c>
      <c r="L121" s="52">
        <f t="shared" si="33"/>
        <v>29.323716000000044</v>
      </c>
      <c r="M121" s="35">
        <f t="shared" si="34"/>
        <v>2</v>
      </c>
      <c r="N121" s="52">
        <f t="shared" si="29"/>
        <v>154.17628399999995</v>
      </c>
      <c r="O121" s="52">
        <f t="shared" si="40"/>
        <v>152.63452199999995</v>
      </c>
      <c r="P121" s="52">
        <f t="shared" si="26"/>
        <v>1.5417620000000001</v>
      </c>
      <c r="Q121" s="45"/>
      <c r="R121" s="45"/>
      <c r="U121" s="37">
        <f>V121+Z121+Tabelle212682022[[#This Row],[w]]/2+Tabelle212682022[[#This Row],[poweradd]]</f>
        <v>248.34079800000001</v>
      </c>
      <c r="V121" s="52">
        <f t="shared" si="35"/>
        <v>246.50838200000001</v>
      </c>
      <c r="W121" s="35">
        <f t="shared" si="36"/>
        <v>2</v>
      </c>
      <c r="X121" s="52">
        <f t="shared" si="30"/>
        <v>83.241617999999988</v>
      </c>
      <c r="Y121" s="52">
        <f t="shared" si="41"/>
        <v>82.409201999999993</v>
      </c>
      <c r="Z121" s="52">
        <f t="shared" si="27"/>
        <v>0.83241600000000004</v>
      </c>
      <c r="AA121" s="151"/>
      <c r="AB121" s="151"/>
      <c r="AC121" s="94"/>
      <c r="AE121" s="37">
        <f>AF121+AJ121+Tabelle21268202223[[#This Row],[w]]/2+Tabelle21268202223[[#This Row],[poweradd]]</f>
        <v>222.37591200000003</v>
      </c>
      <c r="AF121" s="52">
        <f t="shared" si="37"/>
        <v>38.210518000000036</v>
      </c>
      <c r="AG121" s="35">
        <f t="shared" si="38"/>
        <v>3</v>
      </c>
      <c r="AH121" s="52">
        <f t="shared" si="31"/>
        <v>266.53948200000002</v>
      </c>
      <c r="AI121" s="52">
        <f t="shared" si="42"/>
        <v>263.87408800000003</v>
      </c>
      <c r="AJ121" s="52">
        <f t="shared" si="28"/>
        <v>2.665394</v>
      </c>
      <c r="AK121" s="45">
        <f>720*5%*5</f>
        <v>180</v>
      </c>
      <c r="AL121" s="45">
        <f>-Tabelle21268202223[[#This Row],[poweradd]]</f>
        <v>-180</v>
      </c>
      <c r="AM121" t="s">
        <v>190</v>
      </c>
    </row>
    <row r="122" spans="1:39" x14ac:dyDescent="0.25">
      <c r="A122" s="55">
        <v>119</v>
      </c>
      <c r="B122" s="35">
        <f>C122+F122+2/2+Tabelle21261921[[#This Row],[poweradd]]</f>
        <v>36.708917</v>
      </c>
      <c r="C122" s="52">
        <f t="shared" si="32"/>
        <v>33.968603999999999</v>
      </c>
      <c r="D122" s="52">
        <f t="shared" si="44"/>
        <v>174.03139600000017</v>
      </c>
      <c r="E122" s="52">
        <f t="shared" si="39"/>
        <v>172.29108300000019</v>
      </c>
      <c r="F122" s="52">
        <f t="shared" si="25"/>
        <v>1.740313</v>
      </c>
      <c r="G122" s="45"/>
      <c r="H122" s="45"/>
      <c r="K122" s="35">
        <f>L122+P122+Tabelle2126820[[#This Row],[w]]/2+Tabelle2126820[[#This Row],[poweradd]]</f>
        <v>34.391823000000045</v>
      </c>
      <c r="L122" s="52">
        <f t="shared" si="33"/>
        <v>31.865478000000042</v>
      </c>
      <c r="M122" s="35">
        <f t="shared" si="34"/>
        <v>2</v>
      </c>
      <c r="N122" s="52">
        <f t="shared" si="29"/>
        <v>152.63452199999995</v>
      </c>
      <c r="O122" s="52">
        <f t="shared" si="40"/>
        <v>151.10817699999996</v>
      </c>
      <c r="P122" s="52">
        <f t="shared" si="26"/>
        <v>1.5263450000000001</v>
      </c>
      <c r="Q122" s="45"/>
      <c r="R122" s="45"/>
      <c r="U122" s="35">
        <f>V122+Z122+Tabelle212682022[[#This Row],[w]]/2+Tabelle212682022[[#This Row],[poweradd]]</f>
        <v>0.16489000000001397</v>
      </c>
      <c r="V122" s="52">
        <f t="shared" si="35"/>
        <v>248.34079800000001</v>
      </c>
      <c r="W122" s="35">
        <f t="shared" si="36"/>
        <v>2</v>
      </c>
      <c r="X122" s="52">
        <f t="shared" si="30"/>
        <v>82.409201999999993</v>
      </c>
      <c r="Y122" s="52">
        <f t="shared" si="41"/>
        <v>81.58511</v>
      </c>
      <c r="Z122" s="52">
        <f t="shared" si="27"/>
        <v>0.82409200000000005</v>
      </c>
      <c r="AA122" s="200">
        <v>-250</v>
      </c>
      <c r="AB122" s="200"/>
      <c r="AC122" s="156" t="s">
        <v>166</v>
      </c>
      <c r="AE122" s="35">
        <f>AF122+AJ122+Tabelle21268202223[[#This Row],[w]]/2+Tabelle21268202223[[#This Row],[poweradd]]</f>
        <v>224.71465200000003</v>
      </c>
      <c r="AF122" s="52">
        <f t="shared" si="37"/>
        <v>222.37591200000003</v>
      </c>
      <c r="AG122" s="35">
        <f t="shared" si="38"/>
        <v>3</v>
      </c>
      <c r="AH122" s="52">
        <f t="shared" si="31"/>
        <v>83.874088000000029</v>
      </c>
      <c r="AI122" s="52">
        <f t="shared" si="42"/>
        <v>83.035348000000027</v>
      </c>
      <c r="AJ122" s="52">
        <f t="shared" si="28"/>
        <v>0.83874000000000004</v>
      </c>
      <c r="AK122" s="45"/>
      <c r="AL122" s="45"/>
    </row>
    <row r="123" spans="1:39" s="161" customFormat="1" x14ac:dyDescent="0.25">
      <c r="A123" s="191">
        <v>120</v>
      </c>
      <c r="B123" s="162">
        <f>C123+F123+2/2+Tabelle21261921[[#This Row],[poweradd]]</f>
        <v>39.431826999999998</v>
      </c>
      <c r="C123" s="163">
        <f t="shared" si="32"/>
        <v>36.708917</v>
      </c>
      <c r="D123" s="163">
        <f t="shared" si="44"/>
        <v>172.29108300000019</v>
      </c>
      <c r="E123" s="163">
        <f t="shared" si="39"/>
        <v>170.56817300000017</v>
      </c>
      <c r="F123" s="163">
        <f t="shared" si="25"/>
        <v>1.7229099999999999</v>
      </c>
      <c r="G123" s="164"/>
      <c r="H123" s="164"/>
      <c r="J123" s="191"/>
      <c r="K123" s="162">
        <f>L123+P123+Tabelle2126820[[#This Row],[w]]/2+Tabelle2126820[[#This Row],[poweradd]]</f>
        <v>36.902904000000042</v>
      </c>
      <c r="L123" s="163">
        <f t="shared" si="33"/>
        <v>34.391823000000045</v>
      </c>
      <c r="M123" s="162">
        <f t="shared" si="34"/>
        <v>2</v>
      </c>
      <c r="N123" s="163">
        <f t="shared" si="29"/>
        <v>151.10817699999996</v>
      </c>
      <c r="O123" s="163">
        <f t="shared" si="40"/>
        <v>149.59709599999996</v>
      </c>
      <c r="P123" s="163">
        <f t="shared" si="26"/>
        <v>1.5110809999999999</v>
      </c>
      <c r="Q123" s="164"/>
      <c r="R123" s="164"/>
      <c r="T123" s="191"/>
      <c r="U123" s="162">
        <f>V123+Z123+Tabelle212682022[[#This Row],[w]]/2+Tabelle212682022[[#This Row],[poweradd]]</f>
        <v>1.9807410000000139</v>
      </c>
      <c r="V123" s="163">
        <f t="shared" si="35"/>
        <v>0.16489000000001397</v>
      </c>
      <c r="W123" s="162">
        <f t="shared" si="36"/>
        <v>2</v>
      </c>
      <c r="X123" s="163">
        <f t="shared" si="30"/>
        <v>81.58511</v>
      </c>
      <c r="Y123" s="163">
        <f t="shared" si="41"/>
        <v>80.769259000000005</v>
      </c>
      <c r="Z123" s="163">
        <f t="shared" si="27"/>
        <v>0.81585099999999999</v>
      </c>
      <c r="AA123" s="164"/>
      <c r="AB123" s="219">
        <f>60*0.9</f>
        <v>54</v>
      </c>
      <c r="AC123" s="219" t="s">
        <v>157</v>
      </c>
      <c r="AD123" s="191"/>
      <c r="AE123" s="162">
        <f>AF123+AJ123+Tabelle21268202223[[#This Row],[w]]/2+Tabelle21268202223[[#This Row],[poweradd]]</f>
        <v>227.04500500000003</v>
      </c>
      <c r="AF123" s="163">
        <f t="shared" si="37"/>
        <v>224.71465200000003</v>
      </c>
      <c r="AG123" s="162">
        <f t="shared" si="38"/>
        <v>3</v>
      </c>
      <c r="AH123" s="163">
        <f t="shared" si="31"/>
        <v>83.035348000000027</v>
      </c>
      <c r="AI123" s="163">
        <f t="shared" si="42"/>
        <v>82.204995000000025</v>
      </c>
      <c r="AJ123" s="163">
        <f t="shared" si="28"/>
        <v>0.83035300000000001</v>
      </c>
      <c r="AK123" s="201"/>
      <c r="AL123" s="201"/>
    </row>
    <row r="124" spans="1:39" x14ac:dyDescent="0.25">
      <c r="A124" s="55">
        <v>121</v>
      </c>
      <c r="B124" s="37">
        <f>C124+F124+2/2+Tabelle21261921[[#This Row],[poweradd]]</f>
        <v>42.137507999999997</v>
      </c>
      <c r="C124" s="52">
        <f t="shared" si="32"/>
        <v>39.431826999999998</v>
      </c>
      <c r="D124" s="52">
        <f t="shared" si="44"/>
        <v>170.56817300000017</v>
      </c>
      <c r="E124" s="52">
        <f t="shared" si="39"/>
        <v>168.86249200000017</v>
      </c>
      <c r="F124" s="52">
        <f t="shared" si="25"/>
        <v>1.705681</v>
      </c>
      <c r="G124" s="45"/>
      <c r="H124" s="45"/>
      <c r="K124" s="37">
        <f>L124+P124+Tabelle2126820[[#This Row],[w]]/2+Tabelle2126820[[#This Row],[poweradd]]</f>
        <v>39.398874000000042</v>
      </c>
      <c r="L124" s="52">
        <f t="shared" si="33"/>
        <v>36.902904000000042</v>
      </c>
      <c r="M124" s="35">
        <f t="shared" si="34"/>
        <v>2</v>
      </c>
      <c r="N124" s="52">
        <f t="shared" si="29"/>
        <v>149.59709599999996</v>
      </c>
      <c r="O124" s="52">
        <f t="shared" si="40"/>
        <v>148.10112599999997</v>
      </c>
      <c r="P124" s="52">
        <f t="shared" si="26"/>
        <v>1.49597</v>
      </c>
      <c r="Q124" s="45"/>
      <c r="R124" s="45"/>
      <c r="S124" s="94"/>
      <c r="U124" s="37">
        <f>V124+Z124+Tabelle212682022[[#This Row],[w]]/2+Tabelle212682022[[#This Row],[poweradd]]</f>
        <v>4.3284330000000137</v>
      </c>
      <c r="V124" s="52">
        <f t="shared" si="35"/>
        <v>1.9807410000000139</v>
      </c>
      <c r="W124" s="35">
        <f t="shared" si="36"/>
        <v>2</v>
      </c>
      <c r="X124" s="52">
        <f t="shared" si="30"/>
        <v>134.76925900000001</v>
      </c>
      <c r="Y124" s="52">
        <f t="shared" si="41"/>
        <v>133.42156700000001</v>
      </c>
      <c r="Z124" s="52">
        <f t="shared" si="27"/>
        <v>1.3476919999999999</v>
      </c>
      <c r="AA124" s="45"/>
      <c r="AB124" s="45"/>
      <c r="AC124" s="94"/>
      <c r="AE124" s="37">
        <f>AF124+AJ124+Tabelle21268202223[[#This Row],[w]]/2+Tabelle21268202223[[#This Row],[poweradd]]</f>
        <v>229.36705400000002</v>
      </c>
      <c r="AF124" s="52">
        <f t="shared" si="37"/>
        <v>227.04500500000003</v>
      </c>
      <c r="AG124" s="35">
        <f t="shared" si="38"/>
        <v>3</v>
      </c>
      <c r="AH124" s="52">
        <f t="shared" si="31"/>
        <v>82.204995000000025</v>
      </c>
      <c r="AI124" s="52">
        <f t="shared" si="42"/>
        <v>81.382946000000018</v>
      </c>
      <c r="AJ124" s="52">
        <f t="shared" si="28"/>
        <v>0.82204900000000003</v>
      </c>
      <c r="AK124" s="45"/>
      <c r="AL124" s="43"/>
      <c r="AM124" s="43"/>
    </row>
    <row r="125" spans="1:39" x14ac:dyDescent="0.25">
      <c r="A125" s="55">
        <v>122</v>
      </c>
      <c r="B125" s="35">
        <f>C125+F125+2/2+Tabelle21261921[[#This Row],[poweradd]]</f>
        <v>44.826131999999994</v>
      </c>
      <c r="C125" s="52">
        <f t="shared" si="32"/>
        <v>42.137507999999997</v>
      </c>
      <c r="D125" s="52">
        <f t="shared" si="44"/>
        <v>168.86249200000017</v>
      </c>
      <c r="E125" s="52">
        <f t="shared" si="39"/>
        <v>167.17386800000017</v>
      </c>
      <c r="F125" s="52">
        <f t="shared" si="25"/>
        <v>1.6886239999999999</v>
      </c>
      <c r="G125" s="45"/>
      <c r="H125" s="45"/>
      <c r="K125" s="35">
        <f>L125+P125+Tabelle2126820[[#This Row],[w]]/2+Tabelle2126820[[#This Row],[poweradd]]</f>
        <v>41.879885000000044</v>
      </c>
      <c r="L125" s="52">
        <f t="shared" si="33"/>
        <v>39.398874000000042</v>
      </c>
      <c r="M125" s="35">
        <f t="shared" si="34"/>
        <v>2</v>
      </c>
      <c r="N125" s="52">
        <f t="shared" si="29"/>
        <v>148.10112599999997</v>
      </c>
      <c r="O125" s="52">
        <f t="shared" si="40"/>
        <v>146.62011499999997</v>
      </c>
      <c r="P125" s="52">
        <f t="shared" si="26"/>
        <v>1.4810110000000001</v>
      </c>
      <c r="Q125" s="45"/>
      <c r="R125" s="45"/>
      <c r="S125" s="94"/>
      <c r="U125" s="35">
        <f>V125+Z125+Tabelle212682022[[#This Row],[w]]/2+Tabelle212682022[[#This Row],[poweradd]]</f>
        <v>6.6626480000000132</v>
      </c>
      <c r="V125" s="52">
        <f t="shared" si="35"/>
        <v>4.3284330000000137</v>
      </c>
      <c r="W125" s="35">
        <f t="shared" si="36"/>
        <v>2</v>
      </c>
      <c r="X125" s="52">
        <f t="shared" si="30"/>
        <v>133.42156700000001</v>
      </c>
      <c r="Y125" s="52">
        <f t="shared" si="41"/>
        <v>132.08735200000001</v>
      </c>
      <c r="Z125" s="52">
        <f t="shared" si="27"/>
        <v>1.3342149999999999</v>
      </c>
      <c r="AA125" s="45"/>
      <c r="AB125" s="45"/>
      <c r="AC125" s="94"/>
      <c r="AE125" s="35">
        <f>AF125+AJ125+Tabelle21268202223[[#This Row],[w]]/2+Tabelle21268202223[[#This Row],[poweradd]]</f>
        <v>231.68088300000002</v>
      </c>
      <c r="AF125" s="52">
        <f t="shared" si="37"/>
        <v>229.36705400000002</v>
      </c>
      <c r="AG125" s="35">
        <f t="shared" si="38"/>
        <v>3</v>
      </c>
      <c r="AH125" s="52">
        <f t="shared" si="31"/>
        <v>81.382946000000018</v>
      </c>
      <c r="AI125" s="52">
        <f t="shared" si="42"/>
        <v>80.56911700000002</v>
      </c>
      <c r="AJ125" s="52">
        <f t="shared" si="28"/>
        <v>0.81382900000000002</v>
      </c>
      <c r="AK125" s="45"/>
      <c r="AL125" s="45"/>
      <c r="AM125" s="94"/>
    </row>
    <row r="126" spans="1:39" x14ac:dyDescent="0.25">
      <c r="A126" s="55">
        <v>123</v>
      </c>
      <c r="B126" s="35">
        <f>C126+F126+2/2+Tabelle21261921[[#This Row],[poweradd]]</f>
        <v>47.497869999999992</v>
      </c>
      <c r="C126" s="52">
        <f t="shared" si="32"/>
        <v>44.826131999999994</v>
      </c>
      <c r="D126" s="52">
        <f t="shared" si="44"/>
        <v>167.17386800000017</v>
      </c>
      <c r="E126" s="52">
        <f t="shared" si="39"/>
        <v>165.50213000000016</v>
      </c>
      <c r="F126" s="52">
        <f t="shared" si="25"/>
        <v>1.6717379999999999</v>
      </c>
      <c r="G126" s="45"/>
      <c r="H126" s="45"/>
      <c r="K126" s="35">
        <f>L126+P126+Tabelle2126820[[#This Row],[w]]/2+Tabelle2126820[[#This Row],[poweradd]]</f>
        <v>44.346086000000042</v>
      </c>
      <c r="L126" s="52">
        <f t="shared" si="33"/>
        <v>41.879885000000044</v>
      </c>
      <c r="M126" s="35">
        <f t="shared" si="34"/>
        <v>2</v>
      </c>
      <c r="N126" s="52">
        <f t="shared" si="29"/>
        <v>146.62011499999997</v>
      </c>
      <c r="O126" s="52">
        <f t="shared" si="40"/>
        <v>145.15391399999996</v>
      </c>
      <c r="P126" s="52">
        <f t="shared" si="26"/>
        <v>1.4662010000000001</v>
      </c>
      <c r="Q126" s="45"/>
      <c r="R126" s="45"/>
      <c r="U126" s="35">
        <f>V126+Z126+Tabelle212682022[[#This Row],[w]]/2+Tabelle212682022[[#This Row],[poweradd]]</f>
        <v>8.9835210000000139</v>
      </c>
      <c r="V126" s="52">
        <f t="shared" si="35"/>
        <v>6.6626480000000132</v>
      </c>
      <c r="W126" s="35">
        <f t="shared" si="36"/>
        <v>2</v>
      </c>
      <c r="X126" s="52">
        <f t="shared" si="30"/>
        <v>132.08735200000001</v>
      </c>
      <c r="Y126" s="52">
        <f t="shared" si="41"/>
        <v>130.766479</v>
      </c>
      <c r="Z126" s="52">
        <f t="shared" si="27"/>
        <v>1.320873</v>
      </c>
      <c r="AA126" s="45"/>
      <c r="AB126" s="45"/>
      <c r="AE126" s="35">
        <f>AF126+AJ126+Tabelle21268202223[[#This Row],[w]]/2+Tabelle21268202223[[#This Row],[poweradd]]</f>
        <v>233.98657400000002</v>
      </c>
      <c r="AF126" s="52">
        <f t="shared" si="37"/>
        <v>231.68088300000002</v>
      </c>
      <c r="AG126" s="35">
        <f t="shared" si="38"/>
        <v>3</v>
      </c>
      <c r="AH126" s="52">
        <f t="shared" si="31"/>
        <v>80.56911700000002</v>
      </c>
      <c r="AI126" s="52">
        <f t="shared" si="42"/>
        <v>79.763426000000024</v>
      </c>
      <c r="AJ126" s="52">
        <f t="shared" si="28"/>
        <v>0.80569100000000005</v>
      </c>
      <c r="AK126" s="151"/>
      <c r="AL126" s="151"/>
    </row>
    <row r="127" spans="1:39" x14ac:dyDescent="0.25">
      <c r="A127" s="55">
        <v>124</v>
      </c>
      <c r="B127" s="35">
        <f>C127+F127+2/2+Tabelle21261921[[#This Row],[poweradd]]</f>
        <v>0.15289099999998967</v>
      </c>
      <c r="C127" s="52">
        <f t="shared" si="32"/>
        <v>47.497869999999992</v>
      </c>
      <c r="D127" s="52">
        <f t="shared" si="44"/>
        <v>165.50213000000016</v>
      </c>
      <c r="E127" s="52">
        <f t="shared" si="39"/>
        <v>163.84710900000016</v>
      </c>
      <c r="F127" s="52">
        <f t="shared" si="25"/>
        <v>1.6550210000000001</v>
      </c>
      <c r="G127" s="43">
        <v>-50</v>
      </c>
      <c r="H127" s="43"/>
      <c r="I127" t="s">
        <v>184</v>
      </c>
      <c r="K127" s="35">
        <f>L127+P127+Tabelle2126820[[#This Row],[w]]/2+Tabelle2126820[[#This Row],[poweradd]]</f>
        <v>46.797625000000039</v>
      </c>
      <c r="L127" s="52">
        <f t="shared" si="33"/>
        <v>44.346086000000042</v>
      </c>
      <c r="M127" s="35">
        <f t="shared" si="34"/>
        <v>2</v>
      </c>
      <c r="N127" s="52">
        <f t="shared" si="29"/>
        <v>145.15391399999996</v>
      </c>
      <c r="O127" s="52">
        <f t="shared" si="40"/>
        <v>143.70237499999996</v>
      </c>
      <c r="P127" s="52">
        <f t="shared" si="26"/>
        <v>1.4515389999999999</v>
      </c>
      <c r="Q127" s="45"/>
      <c r="R127" s="45"/>
      <c r="U127" s="35">
        <f>V127+Z127+Tabelle212682022[[#This Row],[w]]/2+Tabelle212682022[[#This Row],[poweradd]]</f>
        <v>11.291185000000013</v>
      </c>
      <c r="V127" s="52">
        <f t="shared" si="35"/>
        <v>8.9835210000000139</v>
      </c>
      <c r="W127" s="35">
        <f t="shared" si="36"/>
        <v>2</v>
      </c>
      <c r="X127" s="52">
        <f t="shared" si="30"/>
        <v>130.766479</v>
      </c>
      <c r="Y127" s="52">
        <f t="shared" si="41"/>
        <v>129.45881500000002</v>
      </c>
      <c r="Z127" s="52">
        <f t="shared" si="27"/>
        <v>1.3076639999999999</v>
      </c>
      <c r="AA127" s="45"/>
      <c r="AB127" s="45"/>
      <c r="AE127" s="35">
        <f>AF127+AJ127+Tabelle21268202223[[#This Row],[w]]/2+Tabelle21268202223[[#This Row],[poweradd]]</f>
        <v>236.28420800000001</v>
      </c>
      <c r="AF127" s="52">
        <f t="shared" si="37"/>
        <v>233.98657400000002</v>
      </c>
      <c r="AG127" s="35">
        <f t="shared" si="38"/>
        <v>3</v>
      </c>
      <c r="AH127" s="52">
        <f t="shared" si="31"/>
        <v>79.763426000000024</v>
      </c>
      <c r="AI127" s="52">
        <f t="shared" si="42"/>
        <v>78.965792000000022</v>
      </c>
      <c r="AJ127" s="52">
        <f t="shared" si="28"/>
        <v>0.79763399999999995</v>
      </c>
      <c r="AK127" s="45"/>
      <c r="AL127" s="43"/>
      <c r="AM127" s="43"/>
    </row>
    <row r="128" spans="1:39" x14ac:dyDescent="0.25">
      <c r="A128" s="55">
        <v>125</v>
      </c>
      <c r="B128" s="35">
        <f>C128+F128+2/2+Tabelle21261921[[#This Row],[poweradd]]</f>
        <v>2.7913619999999897</v>
      </c>
      <c r="C128" s="52">
        <f t="shared" si="32"/>
        <v>0.15289099999998967</v>
      </c>
      <c r="D128" s="52">
        <f t="shared" si="44"/>
        <v>163.84710900000016</v>
      </c>
      <c r="E128" s="52">
        <f t="shared" si="39"/>
        <v>162.20863800000015</v>
      </c>
      <c r="F128" s="52">
        <f t="shared" si="25"/>
        <v>1.638471</v>
      </c>
      <c r="G128" s="45"/>
      <c r="H128" s="45"/>
      <c r="K128" s="35">
        <f>L128+P128+Tabelle2126820[[#This Row],[w]]/2+Tabelle2126820[[#This Row],[poweradd]]</f>
        <v>49.234648000000035</v>
      </c>
      <c r="L128" s="52">
        <f t="shared" si="33"/>
        <v>46.797625000000039</v>
      </c>
      <c r="M128" s="35">
        <f t="shared" si="34"/>
        <v>2</v>
      </c>
      <c r="N128" s="52">
        <f t="shared" si="29"/>
        <v>143.70237499999996</v>
      </c>
      <c r="O128" s="52">
        <f t="shared" si="40"/>
        <v>142.26535199999995</v>
      </c>
      <c r="P128" s="52">
        <f t="shared" si="26"/>
        <v>1.4370229999999999</v>
      </c>
      <c r="Q128" s="45"/>
      <c r="R128" s="45"/>
      <c r="U128" s="35">
        <f>V128+Z128+Tabelle212682022[[#This Row],[w]]/2+Tabelle212682022[[#This Row],[poweradd]]</f>
        <v>36.085773000000017</v>
      </c>
      <c r="V128" s="52">
        <f t="shared" si="35"/>
        <v>11.291185000000013</v>
      </c>
      <c r="W128" s="35">
        <f t="shared" si="36"/>
        <v>2</v>
      </c>
      <c r="X128" s="52">
        <f t="shared" si="30"/>
        <v>129.45881500000002</v>
      </c>
      <c r="Y128" s="52">
        <f t="shared" si="41"/>
        <v>128.16422700000001</v>
      </c>
      <c r="Z128" s="52">
        <f t="shared" si="27"/>
        <v>1.2945880000000001</v>
      </c>
      <c r="AA128" s="45">
        <f>50*0.45</f>
        <v>22.5</v>
      </c>
      <c r="AB128" s="45">
        <f>50*0.45</f>
        <v>22.5</v>
      </c>
      <c r="AC128" t="s">
        <v>184</v>
      </c>
      <c r="AE128" s="35">
        <f>AF128+AJ128+Tabelle21268202223[[#This Row],[w]]/2+Tabelle21268202223[[#This Row],[poweradd]]</f>
        <v>238.57386500000001</v>
      </c>
      <c r="AF128" s="52">
        <f t="shared" si="37"/>
        <v>236.28420800000001</v>
      </c>
      <c r="AG128" s="35">
        <f t="shared" si="38"/>
        <v>3</v>
      </c>
      <c r="AH128" s="52">
        <f t="shared" si="31"/>
        <v>78.965792000000022</v>
      </c>
      <c r="AI128" s="52">
        <f t="shared" si="42"/>
        <v>78.176135000000016</v>
      </c>
      <c r="AJ128" s="52">
        <f t="shared" si="28"/>
        <v>0.78965700000000005</v>
      </c>
      <c r="AK128" s="45"/>
      <c r="AL128" s="45"/>
    </row>
    <row r="129" spans="1:39" x14ac:dyDescent="0.25">
      <c r="A129" s="55">
        <v>126</v>
      </c>
      <c r="B129" s="35">
        <f>C129+F129+2/2+Tabelle21261921[[#This Row],[poweradd]]</f>
        <v>5.41344799999999</v>
      </c>
      <c r="C129" s="52">
        <f t="shared" si="32"/>
        <v>2.7913619999999897</v>
      </c>
      <c r="D129" s="52">
        <f t="shared" si="44"/>
        <v>162.20863800000015</v>
      </c>
      <c r="E129" s="52">
        <f t="shared" si="39"/>
        <v>160.58655200000015</v>
      </c>
      <c r="F129" s="52">
        <f t="shared" si="25"/>
        <v>1.6220859999999999</v>
      </c>
      <c r="G129" s="45"/>
      <c r="H129" s="45"/>
      <c r="K129" s="35">
        <f>L129+P129+Tabelle2126820[[#This Row],[w]]/2+Tabelle2126820[[#This Row],[poweradd]]</f>
        <v>51.657301000000032</v>
      </c>
      <c r="L129" s="52">
        <f t="shared" si="33"/>
        <v>49.234648000000035</v>
      </c>
      <c r="M129" s="35">
        <f t="shared" si="34"/>
        <v>2</v>
      </c>
      <c r="N129" s="52">
        <f t="shared" si="29"/>
        <v>142.26535199999995</v>
      </c>
      <c r="O129" s="52">
        <f t="shared" si="40"/>
        <v>140.84269899999995</v>
      </c>
      <c r="P129" s="52">
        <f t="shared" si="26"/>
        <v>1.4226529999999999</v>
      </c>
      <c r="Q129" s="45"/>
      <c r="R129" s="45"/>
      <c r="U129" s="35">
        <f>V129+Z129+Tabelle212682022[[#This Row],[w]]/2+Tabelle212682022[[#This Row],[poweradd]]</f>
        <v>74.592415000000017</v>
      </c>
      <c r="V129" s="52">
        <f t="shared" si="35"/>
        <v>36.085773000000017</v>
      </c>
      <c r="W129" s="35">
        <f t="shared" si="36"/>
        <v>2</v>
      </c>
      <c r="X129" s="52">
        <f t="shared" si="30"/>
        <v>150.66422700000001</v>
      </c>
      <c r="Y129" s="52">
        <f t="shared" si="41"/>
        <v>149.15758500000001</v>
      </c>
      <c r="Z129" s="52">
        <f t="shared" si="27"/>
        <v>1.506642</v>
      </c>
      <c r="AA129" s="45">
        <f>720*5%</f>
        <v>36</v>
      </c>
      <c r="AB129" s="45">
        <f>-Tabelle212682022[[#This Row],[poweradd]]</f>
        <v>-36</v>
      </c>
      <c r="AC129" t="s">
        <v>190</v>
      </c>
      <c r="AE129" s="35">
        <f>AF129+AJ129+Tabelle21268202223[[#This Row],[w]]/2+Tabelle21268202223[[#This Row],[poweradd]]</f>
        <v>263.35562600000003</v>
      </c>
      <c r="AF129" s="52">
        <f t="shared" si="37"/>
        <v>238.57386500000001</v>
      </c>
      <c r="AG129" s="35">
        <f t="shared" si="38"/>
        <v>3</v>
      </c>
      <c r="AH129" s="52">
        <f t="shared" si="31"/>
        <v>78.176135000000016</v>
      </c>
      <c r="AI129" s="52">
        <f t="shared" si="42"/>
        <v>77.394374000000013</v>
      </c>
      <c r="AJ129" s="52">
        <f t="shared" si="28"/>
        <v>0.78176100000000004</v>
      </c>
      <c r="AK129" s="45">
        <f>50*0.45</f>
        <v>22.5</v>
      </c>
      <c r="AL129" s="45">
        <f>50*0.45</f>
        <v>22.5</v>
      </c>
      <c r="AM129" t="s">
        <v>189</v>
      </c>
    </row>
    <row r="130" spans="1:39" x14ac:dyDescent="0.25">
      <c r="A130" s="55">
        <v>127</v>
      </c>
      <c r="B130" s="35">
        <f>C130+F130+2/2+Tabelle21261921[[#This Row],[poweradd]]</f>
        <v>8.0193129999999897</v>
      </c>
      <c r="C130" s="52">
        <f t="shared" si="32"/>
        <v>5.41344799999999</v>
      </c>
      <c r="D130" s="52">
        <f t="shared" si="44"/>
        <v>160.58655200000015</v>
      </c>
      <c r="E130" s="52">
        <f t="shared" si="39"/>
        <v>158.98068700000016</v>
      </c>
      <c r="F130" s="52">
        <f t="shared" si="25"/>
        <v>1.6058650000000001</v>
      </c>
      <c r="G130" s="45"/>
      <c r="H130" s="45"/>
      <c r="K130" s="35">
        <f>L130+P130+Tabelle2126820[[#This Row],[w]]/2+Tabelle2126820[[#This Row],[poweradd]]</f>
        <v>54.065727000000031</v>
      </c>
      <c r="L130" s="52">
        <f t="shared" si="33"/>
        <v>51.657301000000032</v>
      </c>
      <c r="M130" s="35">
        <f t="shared" si="34"/>
        <v>2</v>
      </c>
      <c r="N130" s="52">
        <f t="shared" si="29"/>
        <v>140.84269899999995</v>
      </c>
      <c r="O130" s="52">
        <f t="shared" si="40"/>
        <v>139.43427299999996</v>
      </c>
      <c r="P130" s="52">
        <f t="shared" si="26"/>
        <v>1.408426</v>
      </c>
      <c r="Q130" s="45"/>
      <c r="R130" s="45"/>
      <c r="S130" s="153"/>
      <c r="U130" s="35">
        <f>V130+Z130+Tabelle212682022[[#This Row],[w]]/2+Tabelle212682022[[#This Row],[poweradd]]</f>
        <v>76.723990000000015</v>
      </c>
      <c r="V130" s="52">
        <f t="shared" si="35"/>
        <v>74.592415000000017</v>
      </c>
      <c r="W130" s="35">
        <f t="shared" si="36"/>
        <v>2</v>
      </c>
      <c r="X130" s="52">
        <f t="shared" si="30"/>
        <v>113.15758500000001</v>
      </c>
      <c r="Y130" s="52">
        <f t="shared" si="41"/>
        <v>112.02601000000001</v>
      </c>
      <c r="Z130" s="52">
        <f t="shared" si="27"/>
        <v>1.131575</v>
      </c>
      <c r="AA130" s="45"/>
      <c r="AB130" s="45"/>
      <c r="AC130" s="153"/>
      <c r="AE130" s="35">
        <f>AF130+AJ130+Tabelle21268202223[[#This Row],[w]]/2+Tabelle21268202223[[#This Row],[poweradd]]</f>
        <v>301.85456900000003</v>
      </c>
      <c r="AF130" s="52">
        <f t="shared" si="37"/>
        <v>263.35562600000003</v>
      </c>
      <c r="AG130" s="35">
        <f t="shared" si="38"/>
        <v>3</v>
      </c>
      <c r="AH130" s="52">
        <f t="shared" si="31"/>
        <v>99.894374000000013</v>
      </c>
      <c r="AI130" s="52">
        <f t="shared" si="42"/>
        <v>98.895431000000016</v>
      </c>
      <c r="AJ130" s="52">
        <f t="shared" si="28"/>
        <v>0.99894300000000003</v>
      </c>
      <c r="AK130" s="45">
        <f>720*5%</f>
        <v>36</v>
      </c>
      <c r="AL130" s="45">
        <f>-Tabelle21268202223[[#This Row],[poweradd]]</f>
        <v>-36</v>
      </c>
      <c r="AM130" t="s">
        <v>190</v>
      </c>
    </row>
    <row r="131" spans="1:39" x14ac:dyDescent="0.25">
      <c r="A131" s="55">
        <v>128</v>
      </c>
      <c r="B131" s="35">
        <f>C131+F131+2/2+Tabelle21261921[[#This Row],[poweradd]]</f>
        <v>10.609118999999989</v>
      </c>
      <c r="C131" s="52">
        <f t="shared" si="32"/>
        <v>8.0193129999999897</v>
      </c>
      <c r="D131" s="52">
        <f t="shared" si="44"/>
        <v>158.98068700000016</v>
      </c>
      <c r="E131" s="52">
        <f t="shared" si="39"/>
        <v>157.39088100000015</v>
      </c>
      <c r="F131" s="52">
        <f t="shared" si="25"/>
        <v>1.5898060000000001</v>
      </c>
      <c r="G131" s="45"/>
      <c r="H131" s="45"/>
      <c r="K131" s="35">
        <f>L131+P131+Tabelle2126820[[#This Row],[w]]/2+Tabelle2126820[[#This Row],[poweradd]]</f>
        <v>56.460069000000033</v>
      </c>
      <c r="L131" s="52">
        <f t="shared" si="33"/>
        <v>54.065727000000031</v>
      </c>
      <c r="M131" s="35">
        <f t="shared" si="34"/>
        <v>2</v>
      </c>
      <c r="N131" s="52">
        <f t="shared" si="29"/>
        <v>139.43427299999996</v>
      </c>
      <c r="O131" s="52">
        <f t="shared" si="40"/>
        <v>138.03993099999997</v>
      </c>
      <c r="P131" s="52">
        <f t="shared" si="26"/>
        <v>1.394342</v>
      </c>
      <c r="Q131" s="45"/>
      <c r="R131" s="45"/>
      <c r="S131" s="154"/>
      <c r="U131" s="35">
        <f>V131+Z131+Tabelle212682022[[#This Row],[w]]/2+Tabelle212682022[[#This Row],[poweradd]]</f>
        <v>78.844250000000017</v>
      </c>
      <c r="V131" s="52">
        <f t="shared" si="35"/>
        <v>76.723990000000015</v>
      </c>
      <c r="W131" s="35">
        <f t="shared" si="36"/>
        <v>2</v>
      </c>
      <c r="X131" s="52">
        <f t="shared" si="30"/>
        <v>112.02601000000001</v>
      </c>
      <c r="Y131" s="52">
        <f t="shared" si="41"/>
        <v>110.90575000000001</v>
      </c>
      <c r="Z131" s="52">
        <f t="shared" si="27"/>
        <v>1.12026</v>
      </c>
      <c r="AA131" s="45"/>
      <c r="AB131" s="45"/>
      <c r="AC131" s="154"/>
      <c r="AE131" s="35">
        <f>AF131+AJ131+Tabelle21268202223[[#This Row],[w]]/2+Tabelle21268202223[[#This Row],[poweradd]]</f>
        <v>53.983523000000048</v>
      </c>
      <c r="AF131" s="52">
        <f t="shared" si="37"/>
        <v>301.85456900000003</v>
      </c>
      <c r="AG131" s="35">
        <f t="shared" si="38"/>
        <v>3</v>
      </c>
      <c r="AH131" s="52">
        <f t="shared" si="31"/>
        <v>62.895431000000016</v>
      </c>
      <c r="AI131" s="52">
        <f t="shared" si="42"/>
        <v>62.266477000000016</v>
      </c>
      <c r="AJ131" s="52">
        <f t="shared" si="28"/>
        <v>0.62895400000000001</v>
      </c>
      <c r="AK131" s="200">
        <v>-250</v>
      </c>
      <c r="AL131" s="200"/>
      <c r="AM131" s="156" t="s">
        <v>166</v>
      </c>
    </row>
    <row r="132" spans="1:39" x14ac:dyDescent="0.25">
      <c r="A132" s="55">
        <v>129</v>
      </c>
      <c r="B132" s="35">
        <f>C132+F132+2/2+Tabelle21261921[[#This Row],[poweradd]]</f>
        <v>13.183026999999989</v>
      </c>
      <c r="C132" s="52">
        <f t="shared" si="32"/>
        <v>10.609118999999989</v>
      </c>
      <c r="D132" s="52">
        <f t="shared" si="44"/>
        <v>157.39088100000015</v>
      </c>
      <c r="E132" s="52">
        <f t="shared" si="39"/>
        <v>155.81697300000016</v>
      </c>
      <c r="F132" s="52">
        <f t="shared" si="25"/>
        <v>1.5739080000000001</v>
      </c>
      <c r="G132" s="45"/>
      <c r="H132" s="45"/>
      <c r="K132" s="35">
        <f>L132+P132+Tabelle2126820[[#This Row],[w]]/2+Tabelle2126820[[#This Row],[poweradd]]</f>
        <v>58.84046800000003</v>
      </c>
      <c r="L132" s="52">
        <f t="shared" si="33"/>
        <v>56.460069000000033</v>
      </c>
      <c r="M132" s="35">
        <f t="shared" si="34"/>
        <v>2</v>
      </c>
      <c r="N132" s="52">
        <f t="shared" si="29"/>
        <v>138.03993099999997</v>
      </c>
      <c r="O132" s="52">
        <f t="shared" si="40"/>
        <v>136.65953199999996</v>
      </c>
      <c r="P132" s="52">
        <f t="shared" si="26"/>
        <v>1.3803989999999999</v>
      </c>
      <c r="Q132" s="45"/>
      <c r="R132" s="45"/>
      <c r="U132" s="35">
        <f>V132+Z132+Tabelle212682022[[#This Row],[w]]/2+Tabelle212682022[[#This Row],[poweradd]]</f>
        <v>80.953307000000024</v>
      </c>
      <c r="V132" s="52">
        <f t="shared" si="35"/>
        <v>78.844250000000017</v>
      </c>
      <c r="W132" s="35">
        <f t="shared" si="36"/>
        <v>2</v>
      </c>
      <c r="X132" s="52">
        <f t="shared" si="30"/>
        <v>110.90575000000001</v>
      </c>
      <c r="Y132" s="52">
        <f t="shared" si="41"/>
        <v>109.796693</v>
      </c>
      <c r="Z132" s="52">
        <f t="shared" si="27"/>
        <v>1.109057</v>
      </c>
      <c r="AA132" s="45"/>
      <c r="AB132" s="45"/>
      <c r="AE132" s="35">
        <f>AF132+AJ132+Tabelle21268202223[[#This Row],[w]]/2+Tabelle21268202223[[#This Row],[poweradd]]</f>
        <v>56.106187000000048</v>
      </c>
      <c r="AF132" s="52">
        <f t="shared" si="37"/>
        <v>53.983523000000048</v>
      </c>
      <c r="AG132" s="35">
        <f t="shared" si="38"/>
        <v>3</v>
      </c>
      <c r="AH132" s="52">
        <f t="shared" si="31"/>
        <v>62.266477000000016</v>
      </c>
      <c r="AI132" s="52">
        <f t="shared" si="42"/>
        <v>61.643813000000016</v>
      </c>
      <c r="AJ132" s="52">
        <f t="shared" si="28"/>
        <v>0.622664</v>
      </c>
      <c r="AK132" s="45"/>
      <c r="AL132" s="43">
        <f>60*0.9</f>
        <v>54</v>
      </c>
      <c r="AM132" s="43" t="s">
        <v>157</v>
      </c>
    </row>
    <row r="133" spans="1:39" x14ac:dyDescent="0.25">
      <c r="A133" s="55">
        <v>130</v>
      </c>
      <c r="B133" s="35">
        <f>C133+F133+2/2+Tabelle21261921[[#This Row],[poweradd]]</f>
        <v>15.741195999999988</v>
      </c>
      <c r="C133" s="52">
        <f t="shared" si="32"/>
        <v>13.183026999999989</v>
      </c>
      <c r="D133" s="52">
        <f t="shared" ref="D133:D164" si="46">E132+H132</f>
        <v>155.81697300000016</v>
      </c>
      <c r="E133" s="52">
        <f t="shared" si="39"/>
        <v>154.25880400000017</v>
      </c>
      <c r="F133" s="52">
        <f t="shared" ref="F133:F193" si="47">IF(D133/100&gt;10,10,ROUNDDOWN(D133/100,6))</f>
        <v>1.5581689999999999</v>
      </c>
      <c r="G133" s="45"/>
      <c r="H133" s="45"/>
      <c r="K133" s="35">
        <f>L133+P133+Tabelle2126820[[#This Row],[w]]/2+Tabelle2126820[[#This Row],[poweradd]]</f>
        <v>61.207063000000026</v>
      </c>
      <c r="L133" s="52">
        <f t="shared" si="33"/>
        <v>58.84046800000003</v>
      </c>
      <c r="M133" s="35">
        <f t="shared" si="34"/>
        <v>2</v>
      </c>
      <c r="N133" s="52">
        <f t="shared" si="29"/>
        <v>136.65953199999996</v>
      </c>
      <c r="O133" s="52">
        <f t="shared" si="40"/>
        <v>135.29293699999997</v>
      </c>
      <c r="P133" s="52">
        <f t="shared" ref="P133:P193" si="48">IF(N133/100&gt;10,10,ROUNDDOWN(N133/100,6))</f>
        <v>1.366595</v>
      </c>
      <c r="Q133" s="45"/>
      <c r="R133" s="45"/>
      <c r="U133" s="35">
        <f>V133+Z133+Tabelle212682022[[#This Row],[w]]/2+Tabelle212682022[[#This Row],[poweradd]]</f>
        <v>83.051273000000023</v>
      </c>
      <c r="V133" s="52">
        <f t="shared" si="35"/>
        <v>80.953307000000024</v>
      </c>
      <c r="W133" s="35">
        <f t="shared" si="36"/>
        <v>2</v>
      </c>
      <c r="X133" s="52">
        <f t="shared" si="30"/>
        <v>109.796693</v>
      </c>
      <c r="Y133" s="52">
        <f t="shared" si="41"/>
        <v>108.69872700000001</v>
      </c>
      <c r="Z133" s="52">
        <f t="shared" ref="Z133:Z196" si="49">IF(X133/100&gt;10,10,ROUNDDOWN(X133/100,6))</f>
        <v>1.097966</v>
      </c>
      <c r="AA133" s="45"/>
      <c r="AB133" s="45"/>
      <c r="AE133" s="35">
        <f>AF133+AJ133+Tabelle21268202223[[#This Row],[w]]/2+Tabelle21268202223[[#This Row],[poweradd]]</f>
        <v>58.76262500000005</v>
      </c>
      <c r="AF133" s="52">
        <f t="shared" si="37"/>
        <v>56.106187000000048</v>
      </c>
      <c r="AG133" s="35">
        <f t="shared" si="38"/>
        <v>3</v>
      </c>
      <c r="AH133" s="52">
        <f t="shared" si="31"/>
        <v>115.64381300000002</v>
      </c>
      <c r="AI133" s="52">
        <f t="shared" si="42"/>
        <v>114.48737500000003</v>
      </c>
      <c r="AJ133" s="52">
        <f t="shared" ref="AJ133:AJ196" si="50">IF(AH133/100&gt;10,10,ROUNDDOWN(AH133/100,6))</f>
        <v>1.1564380000000001</v>
      </c>
      <c r="AK133" s="45"/>
      <c r="AL133" s="45"/>
    </row>
    <row r="134" spans="1:39" x14ac:dyDescent="0.25">
      <c r="A134" s="55">
        <v>131</v>
      </c>
      <c r="B134" s="35">
        <f>C134+F134+2/2+Tabelle21261921[[#This Row],[poweradd]]</f>
        <v>18.283783999999986</v>
      </c>
      <c r="C134" s="52">
        <f t="shared" si="32"/>
        <v>15.741195999999988</v>
      </c>
      <c r="D134" s="52">
        <f t="shared" si="46"/>
        <v>154.25880400000017</v>
      </c>
      <c r="E134" s="52">
        <f t="shared" si="39"/>
        <v>152.71621600000017</v>
      </c>
      <c r="F134" s="52">
        <f t="shared" si="47"/>
        <v>1.5425880000000001</v>
      </c>
      <c r="G134" s="45"/>
      <c r="H134" s="45"/>
      <c r="K134" s="35">
        <f>L134+P134+Tabelle2126820[[#This Row],[w]]/2+Tabelle2126820[[#This Row],[poweradd]]</f>
        <v>63.55999200000003</v>
      </c>
      <c r="L134" s="52">
        <f t="shared" si="33"/>
        <v>61.207063000000026</v>
      </c>
      <c r="M134" s="35">
        <f t="shared" si="34"/>
        <v>2</v>
      </c>
      <c r="N134" s="52">
        <f t="shared" ref="N134:N197" si="51">IF(O133+R133&lt;0,0,O133+R133)</f>
        <v>135.29293699999997</v>
      </c>
      <c r="O134" s="52">
        <f t="shared" si="40"/>
        <v>133.94000799999998</v>
      </c>
      <c r="P134" s="52">
        <f t="shared" si="48"/>
        <v>1.352929</v>
      </c>
      <c r="Q134" s="45"/>
      <c r="R134" s="45"/>
      <c r="U134" s="35">
        <f>V134+Z134+Tabelle212682022[[#This Row],[w]]/2+Tabelle212682022[[#This Row],[poweradd]]</f>
        <v>85.138260000000017</v>
      </c>
      <c r="V134" s="52">
        <f t="shared" si="35"/>
        <v>83.051273000000023</v>
      </c>
      <c r="W134" s="35">
        <f t="shared" si="36"/>
        <v>2</v>
      </c>
      <c r="X134" s="52">
        <f t="shared" ref="X134:X197" si="52">IF(Y133+AB133&lt;0,0,Y133+AB133)</f>
        <v>108.69872700000001</v>
      </c>
      <c r="Y134" s="52">
        <f t="shared" si="41"/>
        <v>107.61174000000001</v>
      </c>
      <c r="Z134" s="52">
        <f t="shared" si="49"/>
        <v>1.0869869999999999</v>
      </c>
      <c r="AA134" s="45"/>
      <c r="AB134" s="45"/>
      <c r="AE134" s="35">
        <f>AF134+AJ134+Tabelle21268202223[[#This Row],[w]]/2+Tabelle21268202223[[#This Row],[poweradd]]</f>
        <v>61.407498000000047</v>
      </c>
      <c r="AF134" s="52">
        <f t="shared" si="37"/>
        <v>58.76262500000005</v>
      </c>
      <c r="AG134" s="35">
        <f t="shared" si="38"/>
        <v>3</v>
      </c>
      <c r="AH134" s="52">
        <f t="shared" ref="AH134:AH197" si="53">IF(AI133+AL133&lt;0,0,AI133+AL133)</f>
        <v>114.48737500000003</v>
      </c>
      <c r="AI134" s="52">
        <f t="shared" si="42"/>
        <v>113.34250200000002</v>
      </c>
      <c r="AJ134" s="52">
        <f t="shared" si="50"/>
        <v>1.144873</v>
      </c>
      <c r="AK134" s="151"/>
      <c r="AL134" s="151"/>
    </row>
    <row r="135" spans="1:39" x14ac:dyDescent="0.25">
      <c r="A135" s="55">
        <v>132</v>
      </c>
      <c r="B135" s="35">
        <f>C135+F135+2/2+Tabelle21261921[[#This Row],[poweradd]]</f>
        <v>20.810945999999987</v>
      </c>
      <c r="C135" s="52">
        <f t="shared" ref="C135:C193" si="54">B134</f>
        <v>18.283783999999986</v>
      </c>
      <c r="D135" s="52">
        <f t="shared" si="46"/>
        <v>152.71621600000017</v>
      </c>
      <c r="E135" s="52">
        <f t="shared" si="39"/>
        <v>151.18905400000017</v>
      </c>
      <c r="F135" s="52">
        <f t="shared" si="47"/>
        <v>1.5271619999999999</v>
      </c>
      <c r="G135" s="45"/>
      <c r="H135" s="45"/>
      <c r="K135" s="35">
        <f>L135+P135+Tabelle2126820[[#This Row],[w]]/2+Tabelle2126820[[#This Row],[poweradd]]</f>
        <v>65.899392000000034</v>
      </c>
      <c r="L135" s="52">
        <f t="shared" ref="L135:L193" si="55">K134</f>
        <v>63.55999200000003</v>
      </c>
      <c r="M135" s="35">
        <f t="shared" ref="M135:M193" si="56">M134</f>
        <v>2</v>
      </c>
      <c r="N135" s="52">
        <f t="shared" si="51"/>
        <v>133.94000799999998</v>
      </c>
      <c r="O135" s="52">
        <f t="shared" si="40"/>
        <v>132.60060799999997</v>
      </c>
      <c r="P135" s="52">
        <f t="shared" si="48"/>
        <v>1.3393999999999999</v>
      </c>
      <c r="Q135" s="45"/>
      <c r="R135" s="45"/>
      <c r="U135" s="35">
        <f>V135+Z135+Tabelle212682022[[#This Row],[w]]/2+Tabelle212682022[[#This Row],[poweradd]]</f>
        <v>87.214377000000013</v>
      </c>
      <c r="V135" s="52">
        <f t="shared" ref="V135:V198" si="57">U134</f>
        <v>85.138260000000017</v>
      </c>
      <c r="W135" s="35">
        <f t="shared" ref="W135:W198" si="58">W134</f>
        <v>2</v>
      </c>
      <c r="X135" s="52">
        <f t="shared" si="52"/>
        <v>107.61174000000001</v>
      </c>
      <c r="Y135" s="52">
        <f t="shared" si="41"/>
        <v>106.53562300000002</v>
      </c>
      <c r="Z135" s="52">
        <f t="shared" si="49"/>
        <v>1.076117</v>
      </c>
      <c r="AA135" s="45"/>
      <c r="AB135" s="45"/>
      <c r="AE135" s="35">
        <f>AF135+AJ135+Tabelle21268202223[[#This Row],[w]]/2+Tabelle21268202223[[#This Row],[poweradd]]</f>
        <v>64.040923000000049</v>
      </c>
      <c r="AF135" s="52">
        <f t="shared" ref="AF135:AF198" si="59">AE134</f>
        <v>61.407498000000047</v>
      </c>
      <c r="AG135" s="35">
        <f t="shared" ref="AG135:AG198" si="60">AG134</f>
        <v>3</v>
      </c>
      <c r="AH135" s="52">
        <f t="shared" si="53"/>
        <v>113.34250200000002</v>
      </c>
      <c r="AI135" s="52">
        <f t="shared" si="42"/>
        <v>112.20907700000002</v>
      </c>
      <c r="AJ135" s="52">
        <f t="shared" si="50"/>
        <v>1.1334249999999999</v>
      </c>
      <c r="AK135" s="45"/>
      <c r="AL135" s="43"/>
      <c r="AM135" s="43"/>
    </row>
    <row r="136" spans="1:39" x14ac:dyDescent="0.25">
      <c r="A136" s="55">
        <v>133</v>
      </c>
      <c r="B136" s="35">
        <f>C136+F136+2/2+Tabelle21261921[[#This Row],[poweradd]]</f>
        <v>23.322835999999988</v>
      </c>
      <c r="C136" s="52">
        <f t="shared" si="54"/>
        <v>20.810945999999987</v>
      </c>
      <c r="D136" s="52">
        <f t="shared" si="46"/>
        <v>151.18905400000017</v>
      </c>
      <c r="E136" s="52">
        <f t="shared" ref="E136:E193" si="61">D136-F136</f>
        <v>149.67716400000018</v>
      </c>
      <c r="F136" s="52">
        <f t="shared" si="47"/>
        <v>1.51189</v>
      </c>
      <c r="G136" s="45"/>
      <c r="H136" s="45"/>
      <c r="K136" s="35">
        <f>L136+P136+Tabelle2126820[[#This Row],[w]]/2+Tabelle2126820[[#This Row],[poweradd]]</f>
        <v>68.225398000000041</v>
      </c>
      <c r="L136" s="52">
        <f t="shared" si="55"/>
        <v>65.899392000000034</v>
      </c>
      <c r="M136" s="35">
        <f t="shared" si="56"/>
        <v>2</v>
      </c>
      <c r="N136" s="52">
        <f t="shared" si="51"/>
        <v>132.60060799999997</v>
      </c>
      <c r="O136" s="52">
        <f t="shared" ref="O136:O193" si="62">N136-P136</f>
        <v>131.27460199999996</v>
      </c>
      <c r="P136" s="52">
        <f t="shared" si="48"/>
        <v>1.326006</v>
      </c>
      <c r="Q136" s="45"/>
      <c r="R136" s="45"/>
      <c r="U136" s="35">
        <f>V136+Z136+Tabelle212682022[[#This Row],[w]]/2+Tabelle212682022[[#This Row],[poweradd]]</f>
        <v>89.279733000000007</v>
      </c>
      <c r="V136" s="52">
        <f t="shared" si="57"/>
        <v>87.214377000000013</v>
      </c>
      <c r="W136" s="35">
        <f t="shared" si="58"/>
        <v>2</v>
      </c>
      <c r="X136" s="52">
        <f t="shared" si="52"/>
        <v>106.53562300000002</v>
      </c>
      <c r="Y136" s="52">
        <f t="shared" ref="Y136:Y199" si="63">X136-Z136</f>
        <v>105.47026700000002</v>
      </c>
      <c r="Z136" s="52">
        <f t="shared" si="49"/>
        <v>1.065356</v>
      </c>
      <c r="AA136" s="45"/>
      <c r="AB136" s="45"/>
      <c r="AE136" s="35">
        <f>AF136+AJ136+Tabelle21268202223[[#This Row],[w]]/2+Tabelle21268202223[[#This Row],[poweradd]]</f>
        <v>66.663013000000049</v>
      </c>
      <c r="AF136" s="52">
        <f t="shared" si="59"/>
        <v>64.040923000000049</v>
      </c>
      <c r="AG136" s="35">
        <f t="shared" si="60"/>
        <v>3</v>
      </c>
      <c r="AH136" s="52">
        <f t="shared" si="53"/>
        <v>112.20907700000002</v>
      </c>
      <c r="AI136" s="52">
        <f t="shared" ref="AI136:AI199" si="64">AH136-AJ136</f>
        <v>111.08698700000002</v>
      </c>
      <c r="AJ136" s="52">
        <f t="shared" si="50"/>
        <v>1.12209</v>
      </c>
      <c r="AK136" s="45"/>
      <c r="AL136" s="45"/>
    </row>
    <row r="137" spans="1:39" x14ac:dyDescent="0.25">
      <c r="A137" s="55">
        <v>134</v>
      </c>
      <c r="B137" s="35">
        <f>C137+F137+2/2+Tabelle21261921[[#This Row],[poweradd]]</f>
        <v>25.819606999999987</v>
      </c>
      <c r="C137" s="52">
        <f t="shared" si="54"/>
        <v>23.322835999999988</v>
      </c>
      <c r="D137" s="52">
        <f t="shared" si="46"/>
        <v>149.67716400000018</v>
      </c>
      <c r="E137" s="52">
        <f t="shared" si="61"/>
        <v>148.18039300000018</v>
      </c>
      <c r="F137" s="52">
        <f t="shared" si="47"/>
        <v>1.4967710000000001</v>
      </c>
      <c r="G137" s="45"/>
      <c r="H137" s="45"/>
      <c r="K137" s="35">
        <f>L137+P137+Tabelle2126820[[#This Row],[w]]/2+Tabelle2126820[[#This Row],[poweradd]]</f>
        <v>70.538144000000045</v>
      </c>
      <c r="L137" s="52">
        <f t="shared" si="55"/>
        <v>68.225398000000041</v>
      </c>
      <c r="M137" s="35">
        <f t="shared" si="56"/>
        <v>2</v>
      </c>
      <c r="N137" s="52">
        <f t="shared" si="51"/>
        <v>131.27460199999996</v>
      </c>
      <c r="O137" s="52">
        <f t="shared" si="62"/>
        <v>129.96185599999995</v>
      </c>
      <c r="P137" s="52">
        <f t="shared" si="48"/>
        <v>1.312746</v>
      </c>
      <c r="Q137" s="45"/>
      <c r="R137" s="45"/>
      <c r="U137" s="35">
        <f>V137+Z137+Tabelle212682022[[#This Row],[w]]/2+Tabelle212682022[[#This Row],[poweradd]]</f>
        <v>91.334435000000013</v>
      </c>
      <c r="V137" s="52">
        <f t="shared" si="57"/>
        <v>89.279733000000007</v>
      </c>
      <c r="W137" s="35">
        <f t="shared" si="58"/>
        <v>2</v>
      </c>
      <c r="X137" s="52">
        <f t="shared" si="52"/>
        <v>105.47026700000002</v>
      </c>
      <c r="Y137" s="52">
        <f t="shared" si="63"/>
        <v>104.41556500000002</v>
      </c>
      <c r="Z137" s="52">
        <f t="shared" si="49"/>
        <v>1.054702</v>
      </c>
      <c r="AA137" s="45"/>
      <c r="AB137" s="45"/>
      <c r="AE137" s="35">
        <f>AF137+AJ137+Tabelle21268202223[[#This Row],[w]]/2+Tabelle21268202223[[#This Row],[poweradd]]</f>
        <v>69.273882000000043</v>
      </c>
      <c r="AF137" s="52">
        <f t="shared" si="59"/>
        <v>66.663013000000049</v>
      </c>
      <c r="AG137" s="35">
        <f t="shared" si="60"/>
        <v>3</v>
      </c>
      <c r="AH137" s="52">
        <f t="shared" si="53"/>
        <v>111.08698700000002</v>
      </c>
      <c r="AI137" s="52">
        <f t="shared" si="64"/>
        <v>109.97611800000003</v>
      </c>
      <c r="AJ137" s="52">
        <f t="shared" si="50"/>
        <v>1.1108690000000001</v>
      </c>
      <c r="AK137" s="45"/>
      <c r="AL137" s="45"/>
    </row>
    <row r="138" spans="1:39" x14ac:dyDescent="0.25">
      <c r="A138" s="55">
        <v>135</v>
      </c>
      <c r="B138" s="35">
        <f>C138+F138+2/2+Tabelle21261921[[#This Row],[poweradd]]</f>
        <v>28.301409999999986</v>
      </c>
      <c r="C138" s="52">
        <f t="shared" si="54"/>
        <v>25.819606999999987</v>
      </c>
      <c r="D138" s="52">
        <f t="shared" si="46"/>
        <v>148.18039300000018</v>
      </c>
      <c r="E138" s="52">
        <f t="shared" si="61"/>
        <v>146.69859000000017</v>
      </c>
      <c r="F138" s="52">
        <f t="shared" si="47"/>
        <v>1.481803</v>
      </c>
      <c r="G138" s="45"/>
      <c r="H138" s="45"/>
      <c r="K138" s="35">
        <f>L138+P138+Tabelle2126820[[#This Row],[w]]/2+Tabelle2126820[[#This Row],[poweradd]]</f>
        <v>72.837762000000041</v>
      </c>
      <c r="L138" s="52">
        <f t="shared" si="55"/>
        <v>70.538144000000045</v>
      </c>
      <c r="M138" s="35">
        <f t="shared" si="56"/>
        <v>2</v>
      </c>
      <c r="N138" s="52">
        <f t="shared" si="51"/>
        <v>129.96185599999995</v>
      </c>
      <c r="O138" s="52">
        <f t="shared" si="62"/>
        <v>128.66223799999995</v>
      </c>
      <c r="P138" s="52">
        <f t="shared" si="48"/>
        <v>1.2996179999999999</v>
      </c>
      <c r="Q138" s="45"/>
      <c r="R138" s="45"/>
      <c r="U138" s="35">
        <f>V138+Z138+Tabelle212682022[[#This Row],[w]]/2+Tabelle212682022[[#This Row],[poweradd]]</f>
        <v>93.378590000000017</v>
      </c>
      <c r="V138" s="52">
        <f t="shared" si="57"/>
        <v>91.334435000000013</v>
      </c>
      <c r="W138" s="35">
        <f t="shared" si="58"/>
        <v>2</v>
      </c>
      <c r="X138" s="52">
        <f t="shared" si="52"/>
        <v>104.41556500000002</v>
      </c>
      <c r="Y138" s="52">
        <f t="shared" si="63"/>
        <v>103.37141000000001</v>
      </c>
      <c r="Z138" s="52">
        <f t="shared" si="49"/>
        <v>1.0441549999999999</v>
      </c>
      <c r="AA138" s="45"/>
      <c r="AB138" s="45"/>
      <c r="AE138" s="35">
        <f>AF138+AJ138+Tabelle21268202223[[#This Row],[w]]/2+Tabelle21268202223[[#This Row],[poweradd]]</f>
        <v>71.873643000000044</v>
      </c>
      <c r="AF138" s="52">
        <f t="shared" si="59"/>
        <v>69.273882000000043</v>
      </c>
      <c r="AG138" s="35">
        <f t="shared" si="60"/>
        <v>3</v>
      </c>
      <c r="AH138" s="52">
        <f t="shared" si="53"/>
        <v>109.97611800000003</v>
      </c>
      <c r="AI138" s="52">
        <f t="shared" si="64"/>
        <v>108.87635700000003</v>
      </c>
      <c r="AJ138" s="52">
        <f t="shared" si="50"/>
        <v>1.099761</v>
      </c>
      <c r="AK138" s="45"/>
      <c r="AL138" s="45"/>
    </row>
    <row r="139" spans="1:39" x14ac:dyDescent="0.25">
      <c r="A139" s="55">
        <v>136</v>
      </c>
      <c r="B139" s="35">
        <f>C139+F139+2/2+Tabelle21261921[[#This Row],[poweradd]]</f>
        <v>30.768394999999988</v>
      </c>
      <c r="C139" s="52">
        <f t="shared" si="54"/>
        <v>28.301409999999986</v>
      </c>
      <c r="D139" s="52">
        <f t="shared" si="46"/>
        <v>146.69859000000017</v>
      </c>
      <c r="E139" s="52">
        <f t="shared" si="61"/>
        <v>145.23160500000017</v>
      </c>
      <c r="F139" s="52">
        <f t="shared" si="47"/>
        <v>1.466985</v>
      </c>
      <c r="G139" s="45"/>
      <c r="H139" s="45"/>
      <c r="K139" s="35">
        <f>L139+P139+Tabelle2126820[[#This Row],[w]]/2+Tabelle2126820[[#This Row],[poweradd]]</f>
        <v>0.12438400000003469</v>
      </c>
      <c r="L139" s="52">
        <f t="shared" si="55"/>
        <v>72.837762000000041</v>
      </c>
      <c r="M139" s="35">
        <f t="shared" si="56"/>
        <v>2</v>
      </c>
      <c r="N139" s="52">
        <f t="shared" si="51"/>
        <v>128.66223799999995</v>
      </c>
      <c r="O139" s="52">
        <f t="shared" si="62"/>
        <v>127.37561599999995</v>
      </c>
      <c r="P139" s="52">
        <f t="shared" si="48"/>
        <v>1.2866219999999999</v>
      </c>
      <c r="Q139" s="45">
        <v>-75</v>
      </c>
      <c r="R139" s="45"/>
      <c r="S139" t="s">
        <v>180</v>
      </c>
      <c r="U139" s="35">
        <f>V139+Z139+Tabelle212682022[[#This Row],[w]]/2+Tabelle212682022[[#This Row],[poweradd]]</f>
        <v>95.41230400000002</v>
      </c>
      <c r="V139" s="52">
        <f t="shared" si="57"/>
        <v>93.378590000000017</v>
      </c>
      <c r="W139" s="35">
        <f t="shared" si="58"/>
        <v>2</v>
      </c>
      <c r="X139" s="52">
        <f t="shared" si="52"/>
        <v>103.37141000000001</v>
      </c>
      <c r="Y139" s="52">
        <f t="shared" si="63"/>
        <v>102.33769600000001</v>
      </c>
      <c r="Z139" s="52">
        <f t="shared" si="49"/>
        <v>1.033714</v>
      </c>
      <c r="AA139" s="45"/>
      <c r="AB139" s="45"/>
      <c r="AE139" s="35">
        <f>AF139+AJ139+Tabelle21268202223[[#This Row],[w]]/2+Tabelle21268202223[[#This Row],[poweradd]]</f>
        <v>74.462406000000044</v>
      </c>
      <c r="AF139" s="52">
        <f t="shared" si="59"/>
        <v>71.873643000000044</v>
      </c>
      <c r="AG139" s="35">
        <f t="shared" si="60"/>
        <v>3</v>
      </c>
      <c r="AH139" s="52">
        <f t="shared" si="53"/>
        <v>108.87635700000003</v>
      </c>
      <c r="AI139" s="52">
        <f t="shared" si="64"/>
        <v>107.78759400000003</v>
      </c>
      <c r="AJ139" s="52">
        <f t="shared" si="50"/>
        <v>1.0887629999999999</v>
      </c>
      <c r="AK139" s="45"/>
      <c r="AL139" s="45"/>
    </row>
    <row r="140" spans="1:39" x14ac:dyDescent="0.25">
      <c r="A140" s="55">
        <v>137</v>
      </c>
      <c r="B140" s="35">
        <f>C140+F140+2/2+Tabelle21261921[[#This Row],[poweradd]]</f>
        <v>33.220710999999987</v>
      </c>
      <c r="C140" s="52">
        <f t="shared" si="54"/>
        <v>30.768394999999988</v>
      </c>
      <c r="D140" s="52">
        <f t="shared" si="46"/>
        <v>145.23160500000017</v>
      </c>
      <c r="E140" s="52">
        <f t="shared" si="61"/>
        <v>143.77928900000018</v>
      </c>
      <c r="F140" s="52">
        <f t="shared" si="47"/>
        <v>1.4523159999999999</v>
      </c>
      <c r="G140" s="45"/>
      <c r="H140" s="45"/>
      <c r="K140" s="35">
        <f>L140+P140+Tabelle2126820[[#This Row],[w]]/2+Tabelle2126820[[#This Row],[poweradd]]</f>
        <v>21.148140000000033</v>
      </c>
      <c r="L140" s="52">
        <f t="shared" si="55"/>
        <v>0.12438400000003469</v>
      </c>
      <c r="M140" s="35">
        <f t="shared" si="56"/>
        <v>2</v>
      </c>
      <c r="N140" s="52">
        <f t="shared" si="51"/>
        <v>127.37561599999995</v>
      </c>
      <c r="O140" s="52">
        <f t="shared" si="62"/>
        <v>126.10185999999995</v>
      </c>
      <c r="P140" s="52">
        <f t="shared" si="48"/>
        <v>1.2737560000000001</v>
      </c>
      <c r="Q140" s="45">
        <f>75*0.25</f>
        <v>18.75</v>
      </c>
      <c r="R140" s="45"/>
      <c r="S140" s="94" t="s">
        <v>175</v>
      </c>
      <c r="U140" s="35">
        <f>V140+Z140+Tabelle212682022[[#This Row],[w]]/2+Tabelle212682022[[#This Row],[poweradd]]</f>
        <v>97.435680000000019</v>
      </c>
      <c r="V140" s="52">
        <f t="shared" si="57"/>
        <v>95.41230400000002</v>
      </c>
      <c r="W140" s="35">
        <f t="shared" si="58"/>
        <v>2</v>
      </c>
      <c r="X140" s="52">
        <f t="shared" si="52"/>
        <v>102.33769600000001</v>
      </c>
      <c r="Y140" s="52">
        <f t="shared" si="63"/>
        <v>101.31432000000001</v>
      </c>
      <c r="Z140" s="52">
        <f t="shared" si="49"/>
        <v>1.0233760000000001</v>
      </c>
      <c r="AA140" s="45"/>
      <c r="AB140" s="45"/>
      <c r="AC140" s="94"/>
      <c r="AE140" s="35">
        <f>AF140+AJ140+Tabelle21268202223[[#This Row],[w]]/2+Tabelle21268202223[[#This Row],[poweradd]]</f>
        <v>77.04028100000005</v>
      </c>
      <c r="AF140" s="52">
        <f t="shared" si="59"/>
        <v>74.462406000000044</v>
      </c>
      <c r="AG140" s="35">
        <f t="shared" si="60"/>
        <v>3</v>
      </c>
      <c r="AH140" s="52">
        <f t="shared" si="53"/>
        <v>107.78759400000003</v>
      </c>
      <c r="AI140" s="52">
        <f t="shared" si="64"/>
        <v>106.70971900000002</v>
      </c>
      <c r="AJ140" s="52">
        <f t="shared" si="50"/>
        <v>1.0778749999999999</v>
      </c>
      <c r="AK140" s="45"/>
      <c r="AL140" s="45"/>
    </row>
    <row r="141" spans="1:39" x14ac:dyDescent="0.25">
      <c r="A141" s="55">
        <v>138</v>
      </c>
      <c r="B141" s="35">
        <f>C141+F141+2/2+Tabelle21261921[[#This Row],[poweradd]]</f>
        <v>35.658502999999989</v>
      </c>
      <c r="C141" s="52">
        <f t="shared" si="54"/>
        <v>33.220710999999987</v>
      </c>
      <c r="D141" s="52">
        <f t="shared" si="46"/>
        <v>143.77928900000018</v>
      </c>
      <c r="E141" s="52">
        <f t="shared" si="61"/>
        <v>142.34149700000017</v>
      </c>
      <c r="F141" s="52">
        <f t="shared" si="47"/>
        <v>1.437792</v>
      </c>
      <c r="G141" s="45"/>
      <c r="H141" s="45"/>
      <c r="K141" s="35">
        <f>L141+P141+Tabelle2126820[[#This Row],[w]]/2+Tabelle2126820[[#This Row],[poweradd]]</f>
        <v>45.909158000000033</v>
      </c>
      <c r="L141" s="52">
        <f t="shared" si="55"/>
        <v>21.148140000000033</v>
      </c>
      <c r="M141" s="35">
        <f t="shared" si="56"/>
        <v>2</v>
      </c>
      <c r="N141" s="52">
        <f t="shared" si="51"/>
        <v>126.10185999999995</v>
      </c>
      <c r="O141" s="52">
        <f t="shared" si="62"/>
        <v>124.84084199999995</v>
      </c>
      <c r="P141" s="52">
        <f t="shared" si="48"/>
        <v>1.261018</v>
      </c>
      <c r="Q141" s="45">
        <f t="shared" ref="Q141:R146" si="65">50*0.45</f>
        <v>22.5</v>
      </c>
      <c r="R141" s="45">
        <f t="shared" si="65"/>
        <v>22.5</v>
      </c>
      <c r="S141" t="s">
        <v>182</v>
      </c>
      <c r="U141" s="35">
        <f>V141+Z141+Tabelle212682022[[#This Row],[w]]/2+Tabelle212682022[[#This Row],[poweradd]]</f>
        <v>99.448823000000019</v>
      </c>
      <c r="V141" s="52">
        <f t="shared" si="57"/>
        <v>97.435680000000019</v>
      </c>
      <c r="W141" s="35">
        <f t="shared" si="58"/>
        <v>2</v>
      </c>
      <c r="X141" s="52">
        <f t="shared" si="52"/>
        <v>101.31432000000001</v>
      </c>
      <c r="Y141" s="52">
        <f t="shared" si="63"/>
        <v>100.30117700000001</v>
      </c>
      <c r="Z141" s="52">
        <f t="shared" si="49"/>
        <v>1.0131429999999999</v>
      </c>
      <c r="AA141" s="45"/>
      <c r="AB141" s="45"/>
      <c r="AE141" s="35">
        <f>AF141+AJ141+Tabelle21268202223[[#This Row],[w]]/2+Tabelle21268202223[[#This Row],[poweradd]]</f>
        <v>79.607378000000054</v>
      </c>
      <c r="AF141" s="52">
        <f t="shared" si="59"/>
        <v>77.04028100000005</v>
      </c>
      <c r="AG141" s="35">
        <f t="shared" si="60"/>
        <v>3</v>
      </c>
      <c r="AH141" s="52">
        <f t="shared" si="53"/>
        <v>106.70971900000002</v>
      </c>
      <c r="AI141" s="52">
        <f t="shared" si="64"/>
        <v>105.64262200000002</v>
      </c>
      <c r="AJ141" s="52">
        <f t="shared" si="50"/>
        <v>1.067097</v>
      </c>
      <c r="AK141" s="45"/>
      <c r="AL141" s="45"/>
    </row>
    <row r="142" spans="1:39" x14ac:dyDescent="0.25">
      <c r="A142" s="55">
        <v>139</v>
      </c>
      <c r="B142" s="35">
        <f>C142+F142+2/2+Tabelle21261921[[#This Row],[poweradd]]</f>
        <v>38.08191699999999</v>
      </c>
      <c r="C142" s="52">
        <f t="shared" si="54"/>
        <v>35.658502999999989</v>
      </c>
      <c r="D142" s="52">
        <f t="shared" si="46"/>
        <v>142.34149700000017</v>
      </c>
      <c r="E142" s="52">
        <f t="shared" si="61"/>
        <v>140.91808300000017</v>
      </c>
      <c r="F142" s="52">
        <f t="shared" si="47"/>
        <v>1.423414</v>
      </c>
      <c r="G142" s="45"/>
      <c r="H142" s="45"/>
      <c r="K142" s="35">
        <f>L142+P142+Tabelle2126820[[#This Row],[w]]/2+Tabelle2126820[[#This Row],[poweradd]]</f>
        <v>70.882566000000025</v>
      </c>
      <c r="L142" s="52">
        <f t="shared" si="55"/>
        <v>45.909158000000033</v>
      </c>
      <c r="M142" s="35">
        <f t="shared" si="56"/>
        <v>2</v>
      </c>
      <c r="N142" s="52">
        <f t="shared" si="51"/>
        <v>147.34084199999995</v>
      </c>
      <c r="O142" s="52">
        <f t="shared" si="62"/>
        <v>145.86743399999995</v>
      </c>
      <c r="P142" s="52">
        <f t="shared" si="48"/>
        <v>1.4734080000000001</v>
      </c>
      <c r="Q142" s="45">
        <f t="shared" si="65"/>
        <v>22.5</v>
      </c>
      <c r="R142" s="45">
        <f t="shared" si="65"/>
        <v>22.5</v>
      </c>
      <c r="S142" t="s">
        <v>183</v>
      </c>
      <c r="U142" s="35">
        <f>V142+Z142+Tabelle212682022[[#This Row],[w]]/2+Tabelle212682022[[#This Row],[poweradd]]</f>
        <v>101.45183400000002</v>
      </c>
      <c r="V142" s="52">
        <f t="shared" si="57"/>
        <v>99.448823000000019</v>
      </c>
      <c r="W142" s="35">
        <f t="shared" si="58"/>
        <v>2</v>
      </c>
      <c r="X142" s="52">
        <f t="shared" si="52"/>
        <v>100.30117700000001</v>
      </c>
      <c r="Y142" s="52">
        <f t="shared" si="63"/>
        <v>99.298166000000009</v>
      </c>
      <c r="Z142" s="52">
        <f t="shared" si="49"/>
        <v>1.0030110000000001</v>
      </c>
      <c r="AA142" s="45"/>
      <c r="AB142" s="45"/>
      <c r="AE142" s="35">
        <f>AF142+AJ142+Tabelle21268202223[[#This Row],[w]]/2+Tabelle21268202223[[#This Row],[poweradd]]</f>
        <v>82.163804000000056</v>
      </c>
      <c r="AF142" s="52">
        <f t="shared" si="59"/>
        <v>79.607378000000054</v>
      </c>
      <c r="AG142" s="35">
        <f t="shared" si="60"/>
        <v>3</v>
      </c>
      <c r="AH142" s="52">
        <f t="shared" si="53"/>
        <v>105.64262200000002</v>
      </c>
      <c r="AI142" s="52">
        <f t="shared" si="64"/>
        <v>104.58619600000002</v>
      </c>
      <c r="AJ142" s="52">
        <f t="shared" si="50"/>
        <v>1.0564260000000001</v>
      </c>
      <c r="AK142" s="45"/>
      <c r="AL142" s="45"/>
    </row>
    <row r="143" spans="1:39" x14ac:dyDescent="0.25">
      <c r="A143" s="55">
        <v>140</v>
      </c>
      <c r="B143" s="35">
        <f>C143+F143+2/2+Tabelle21261921[[#This Row],[poweradd]]</f>
        <v>40.491096999999989</v>
      </c>
      <c r="C143" s="150">
        <f t="shared" si="54"/>
        <v>38.08191699999999</v>
      </c>
      <c r="D143" s="52">
        <f t="shared" si="46"/>
        <v>140.91808300000017</v>
      </c>
      <c r="E143" s="52">
        <f t="shared" si="61"/>
        <v>139.50890300000017</v>
      </c>
      <c r="F143" s="52">
        <f t="shared" si="47"/>
        <v>1.4091800000000001</v>
      </c>
      <c r="G143" s="45"/>
      <c r="H143" s="45"/>
      <c r="K143" s="35">
        <f>L143+P143+Tabelle2126820[[#This Row],[w]]/2+Tabelle2126820[[#This Row],[poweradd]]</f>
        <v>96.066240000000022</v>
      </c>
      <c r="L143" s="150">
        <f t="shared" si="55"/>
        <v>70.882566000000025</v>
      </c>
      <c r="M143" s="35">
        <f t="shared" si="56"/>
        <v>2</v>
      </c>
      <c r="N143" s="52">
        <f t="shared" si="51"/>
        <v>168.36743399999995</v>
      </c>
      <c r="O143" s="52">
        <f t="shared" si="62"/>
        <v>166.68375999999995</v>
      </c>
      <c r="P143" s="52">
        <f t="shared" si="48"/>
        <v>1.6836739999999999</v>
      </c>
      <c r="Q143" s="45">
        <f t="shared" si="65"/>
        <v>22.5</v>
      </c>
      <c r="R143" s="45">
        <f t="shared" si="65"/>
        <v>22.5</v>
      </c>
      <c r="S143" t="s">
        <v>184</v>
      </c>
      <c r="U143" s="35">
        <f>V143+Z143+Tabelle212682022[[#This Row],[w]]/2+Tabelle212682022[[#This Row],[poweradd]]</f>
        <v>103.44481500000002</v>
      </c>
      <c r="V143" s="150">
        <f t="shared" si="57"/>
        <v>101.45183400000002</v>
      </c>
      <c r="W143" s="35">
        <f t="shared" si="58"/>
        <v>2</v>
      </c>
      <c r="X143" s="52">
        <f t="shared" si="52"/>
        <v>99.298166000000009</v>
      </c>
      <c r="Y143" s="52">
        <f t="shared" si="63"/>
        <v>98.305185000000009</v>
      </c>
      <c r="Z143" s="52">
        <f t="shared" si="49"/>
        <v>0.992981</v>
      </c>
      <c r="AA143" s="45"/>
      <c r="AB143" s="45"/>
      <c r="AE143" s="35">
        <f>AF143+AJ143+Tabelle21268202223[[#This Row],[w]]/2+Tabelle21268202223[[#This Row],[poweradd]]</f>
        <v>84.709665000000058</v>
      </c>
      <c r="AF143" s="150">
        <f t="shared" si="59"/>
        <v>82.163804000000056</v>
      </c>
      <c r="AG143" s="35">
        <f t="shared" si="60"/>
        <v>3</v>
      </c>
      <c r="AH143" s="52">
        <f t="shared" si="53"/>
        <v>104.58619600000002</v>
      </c>
      <c r="AI143" s="52">
        <f t="shared" si="64"/>
        <v>103.54033500000001</v>
      </c>
      <c r="AJ143" s="52">
        <f t="shared" si="50"/>
        <v>1.0458609999999999</v>
      </c>
      <c r="AK143" s="45"/>
      <c r="AL143" s="45"/>
    </row>
    <row r="144" spans="1:39" x14ac:dyDescent="0.25">
      <c r="A144" s="55">
        <v>141</v>
      </c>
      <c r="B144" s="35">
        <f>C144+F144+2/2+Tabelle21261921[[#This Row],[poweradd]]</f>
        <v>42.886185999999988</v>
      </c>
      <c r="C144" s="150">
        <f t="shared" si="54"/>
        <v>40.491096999999989</v>
      </c>
      <c r="D144" s="52">
        <f t="shared" si="46"/>
        <v>139.50890300000017</v>
      </c>
      <c r="E144" s="52">
        <f t="shared" si="61"/>
        <v>138.11381400000016</v>
      </c>
      <c r="F144" s="52">
        <f t="shared" si="47"/>
        <v>1.395089</v>
      </c>
      <c r="G144" s="45"/>
      <c r="H144" s="45"/>
      <c r="K144" s="35">
        <f>L144+P144+Tabelle2126820[[#This Row],[w]]/2+Tabelle2126820[[#This Row],[poweradd]]</f>
        <v>121.45807700000002</v>
      </c>
      <c r="L144" s="150">
        <f t="shared" si="55"/>
        <v>96.066240000000022</v>
      </c>
      <c r="M144" s="35">
        <f t="shared" si="56"/>
        <v>2</v>
      </c>
      <c r="N144" s="52">
        <f t="shared" si="51"/>
        <v>189.18375999999995</v>
      </c>
      <c r="O144" s="52">
        <f t="shared" si="62"/>
        <v>187.29192299999994</v>
      </c>
      <c r="P144" s="52">
        <f t="shared" si="48"/>
        <v>1.891837</v>
      </c>
      <c r="Q144" s="45">
        <f t="shared" si="65"/>
        <v>22.5</v>
      </c>
      <c r="R144" s="45">
        <f t="shared" si="65"/>
        <v>22.5</v>
      </c>
      <c r="S144" t="s">
        <v>187</v>
      </c>
      <c r="U144" s="35">
        <f>V144+Z144+Tabelle212682022[[#This Row],[w]]/2+Tabelle212682022[[#This Row],[poweradd]]</f>
        <v>105.42786600000002</v>
      </c>
      <c r="V144" s="150">
        <f t="shared" si="57"/>
        <v>103.44481500000002</v>
      </c>
      <c r="W144" s="35">
        <f t="shared" si="58"/>
        <v>2</v>
      </c>
      <c r="X144" s="52">
        <f t="shared" si="52"/>
        <v>98.305185000000009</v>
      </c>
      <c r="Y144" s="52">
        <f t="shared" si="63"/>
        <v>97.322134000000005</v>
      </c>
      <c r="Z144" s="52">
        <f t="shared" si="49"/>
        <v>0.98305100000000001</v>
      </c>
      <c r="AA144" s="45"/>
      <c r="AB144" s="45"/>
      <c r="AE144" s="35">
        <f>AF144+AJ144+Tabelle21268202223[[#This Row],[w]]/2+Tabelle21268202223[[#This Row],[poweradd]]</f>
        <v>87.24506800000006</v>
      </c>
      <c r="AF144" s="150">
        <f t="shared" si="59"/>
        <v>84.709665000000058</v>
      </c>
      <c r="AG144" s="35">
        <f t="shared" si="60"/>
        <v>3</v>
      </c>
      <c r="AH144" s="52">
        <f t="shared" si="53"/>
        <v>103.54033500000001</v>
      </c>
      <c r="AI144" s="52">
        <f t="shared" si="64"/>
        <v>102.50493200000001</v>
      </c>
      <c r="AJ144" s="52">
        <f t="shared" si="50"/>
        <v>1.0354030000000001</v>
      </c>
      <c r="AK144" s="45"/>
      <c r="AL144" s="45"/>
    </row>
    <row r="145" spans="1:39" x14ac:dyDescent="0.25">
      <c r="A145" s="55">
        <v>142</v>
      </c>
      <c r="B145" s="35">
        <f>C145+F145+2/2+Tabelle21261921[[#This Row],[poweradd]]</f>
        <v>45.267323999999988</v>
      </c>
      <c r="C145" s="150">
        <f t="shared" si="54"/>
        <v>42.886185999999988</v>
      </c>
      <c r="D145" s="52">
        <f t="shared" si="46"/>
        <v>138.11381400000016</v>
      </c>
      <c r="E145" s="52">
        <f t="shared" si="61"/>
        <v>136.73267600000017</v>
      </c>
      <c r="F145" s="52">
        <f t="shared" si="47"/>
        <v>1.381138</v>
      </c>
      <c r="G145" s="45"/>
      <c r="H145" s="45"/>
      <c r="K145" s="35">
        <f>L145+P145+Tabelle2126820[[#This Row],[w]]/2+Tabelle2126820[[#This Row],[poweradd]]</f>
        <v>147.05599600000002</v>
      </c>
      <c r="L145" s="150">
        <f t="shared" si="55"/>
        <v>121.45807700000002</v>
      </c>
      <c r="M145" s="35">
        <f t="shared" si="56"/>
        <v>2</v>
      </c>
      <c r="N145" s="52">
        <f t="shared" si="51"/>
        <v>209.79192299999994</v>
      </c>
      <c r="O145" s="52">
        <f t="shared" si="62"/>
        <v>207.69400399999995</v>
      </c>
      <c r="P145" s="52">
        <f t="shared" si="48"/>
        <v>2.0979190000000001</v>
      </c>
      <c r="Q145" s="45">
        <f t="shared" si="65"/>
        <v>22.5</v>
      </c>
      <c r="R145" s="45">
        <f t="shared" si="65"/>
        <v>22.5</v>
      </c>
      <c r="S145" t="s">
        <v>188</v>
      </c>
      <c r="U145" s="35">
        <f>V145+Z145+Tabelle212682022[[#This Row],[w]]/2+Tabelle212682022[[#This Row],[poweradd]]</f>
        <v>57.401087000000018</v>
      </c>
      <c r="V145" s="150">
        <f t="shared" si="57"/>
        <v>105.42786600000002</v>
      </c>
      <c r="W145" s="35">
        <f t="shared" si="58"/>
        <v>2</v>
      </c>
      <c r="X145" s="52">
        <f t="shared" si="52"/>
        <v>97.322134000000005</v>
      </c>
      <c r="Y145" s="52">
        <f t="shared" si="63"/>
        <v>96.34891300000001</v>
      </c>
      <c r="Z145" s="52">
        <f t="shared" si="49"/>
        <v>0.973221</v>
      </c>
      <c r="AA145" s="196">
        <v>-50</v>
      </c>
      <c r="AB145" s="196"/>
      <c r="AC145" s="197" t="s">
        <v>243</v>
      </c>
      <c r="AE145" s="35">
        <f>AF145+AJ145+Tabelle21268202223[[#This Row],[w]]/2+Tabelle21268202223[[#This Row],[poweradd]]</f>
        <v>89.770117000000056</v>
      </c>
      <c r="AF145" s="150">
        <f t="shared" si="59"/>
        <v>87.24506800000006</v>
      </c>
      <c r="AG145" s="35">
        <f t="shared" si="60"/>
        <v>3</v>
      </c>
      <c r="AH145" s="52">
        <f t="shared" si="53"/>
        <v>102.50493200000001</v>
      </c>
      <c r="AI145" s="52">
        <f t="shared" si="64"/>
        <v>101.47988300000002</v>
      </c>
      <c r="AJ145" s="52">
        <f t="shared" si="50"/>
        <v>1.0250490000000001</v>
      </c>
      <c r="AK145" s="45"/>
      <c r="AL145" s="45"/>
    </row>
    <row r="146" spans="1:39" x14ac:dyDescent="0.25">
      <c r="A146" s="55">
        <v>143</v>
      </c>
      <c r="B146" s="35">
        <f>C146+F146+2/2+Tabelle21261921[[#This Row],[poweradd]]</f>
        <v>47.634649999999986</v>
      </c>
      <c r="C146" s="150">
        <f t="shared" si="54"/>
        <v>45.267323999999988</v>
      </c>
      <c r="D146" s="52">
        <f t="shared" si="46"/>
        <v>136.73267600000017</v>
      </c>
      <c r="E146" s="52">
        <f t="shared" si="61"/>
        <v>135.36535000000018</v>
      </c>
      <c r="F146" s="52">
        <f t="shared" si="47"/>
        <v>1.367326</v>
      </c>
      <c r="G146" s="45"/>
      <c r="H146" s="45"/>
      <c r="K146" s="35">
        <f>L146+P146+Tabelle2126820[[#This Row],[w]]/2+Tabelle2126820[[#This Row],[poweradd]]</f>
        <v>172.85793600000002</v>
      </c>
      <c r="L146" s="150">
        <f t="shared" si="55"/>
        <v>147.05599600000002</v>
      </c>
      <c r="M146" s="35">
        <f t="shared" si="56"/>
        <v>2</v>
      </c>
      <c r="N146" s="52">
        <f t="shared" si="51"/>
        <v>230.19400399999995</v>
      </c>
      <c r="O146" s="52">
        <f t="shared" si="62"/>
        <v>227.89206399999995</v>
      </c>
      <c r="P146" s="52">
        <f t="shared" si="48"/>
        <v>2.3019400000000001</v>
      </c>
      <c r="Q146" s="45">
        <f t="shared" si="65"/>
        <v>22.5</v>
      </c>
      <c r="R146" s="45">
        <f t="shared" si="65"/>
        <v>22.5</v>
      </c>
      <c r="S146" t="s">
        <v>189</v>
      </c>
      <c r="U146" s="35">
        <f>V146+Z146+Tabelle212682022[[#This Row],[w]]/2+Tabelle212682022[[#This Row],[poweradd]]</f>
        <v>59.364576000000021</v>
      </c>
      <c r="V146" s="150">
        <f t="shared" si="57"/>
        <v>57.401087000000018</v>
      </c>
      <c r="W146" s="35">
        <f t="shared" si="58"/>
        <v>2</v>
      </c>
      <c r="X146" s="52">
        <f t="shared" si="52"/>
        <v>96.34891300000001</v>
      </c>
      <c r="Y146" s="52">
        <f t="shared" si="63"/>
        <v>95.385424000000015</v>
      </c>
      <c r="Z146" s="52">
        <f t="shared" si="49"/>
        <v>0.96348900000000004</v>
      </c>
      <c r="AA146" s="196"/>
      <c r="AB146" s="196"/>
      <c r="AC146" s="197"/>
      <c r="AE146" s="35">
        <f>AF146+AJ146+Tabelle21268202223[[#This Row],[w]]/2+Tabelle21268202223[[#This Row],[poweradd]]</f>
        <v>92.284915000000055</v>
      </c>
      <c r="AF146" s="150">
        <f t="shared" si="59"/>
        <v>89.770117000000056</v>
      </c>
      <c r="AG146" s="35">
        <f t="shared" si="60"/>
        <v>3</v>
      </c>
      <c r="AH146" s="52">
        <f t="shared" si="53"/>
        <v>101.47988300000002</v>
      </c>
      <c r="AI146" s="52">
        <f t="shared" si="64"/>
        <v>100.46508500000002</v>
      </c>
      <c r="AJ146" s="52">
        <f t="shared" si="50"/>
        <v>1.0147980000000001</v>
      </c>
      <c r="AK146" s="45"/>
      <c r="AL146" s="45"/>
    </row>
    <row r="147" spans="1:39" x14ac:dyDescent="0.25">
      <c r="A147" s="55">
        <v>144</v>
      </c>
      <c r="B147" s="35">
        <f>C147+F147+2/2+Tabelle21261921[[#This Row],[poweradd]]</f>
        <v>49.988302999999988</v>
      </c>
      <c r="C147" s="150">
        <f t="shared" si="54"/>
        <v>47.634649999999986</v>
      </c>
      <c r="D147" s="52">
        <f t="shared" si="46"/>
        <v>135.36535000000018</v>
      </c>
      <c r="E147" s="52">
        <f t="shared" si="61"/>
        <v>134.01169700000017</v>
      </c>
      <c r="F147" s="52">
        <f t="shared" si="47"/>
        <v>1.353653</v>
      </c>
      <c r="G147" s="45"/>
      <c r="H147" s="45"/>
      <c r="K147" s="35">
        <f>L147+P147+Tabelle2126820[[#This Row],[w]]/2+Tabelle2126820[[#This Row],[poweradd]]</f>
        <v>176.36185600000002</v>
      </c>
      <c r="L147" s="150">
        <f t="shared" si="55"/>
        <v>172.85793600000002</v>
      </c>
      <c r="M147" s="35">
        <f t="shared" si="56"/>
        <v>2</v>
      </c>
      <c r="N147" s="52">
        <f t="shared" si="51"/>
        <v>250.39206399999995</v>
      </c>
      <c r="O147" s="52">
        <f t="shared" si="62"/>
        <v>247.88814399999995</v>
      </c>
      <c r="P147" s="52">
        <f t="shared" si="48"/>
        <v>2.5039199999999999</v>
      </c>
      <c r="Q147" s="151"/>
      <c r="R147" s="151"/>
      <c r="U147" s="35">
        <f>V147+Z147+Tabelle212682022[[#This Row],[w]]/2+Tabelle212682022[[#This Row],[poweradd]]</f>
        <v>61.318430000000021</v>
      </c>
      <c r="V147" s="150">
        <f t="shared" si="57"/>
        <v>59.364576000000021</v>
      </c>
      <c r="W147" s="35">
        <f t="shared" si="58"/>
        <v>2</v>
      </c>
      <c r="X147" s="52">
        <f t="shared" si="52"/>
        <v>95.385424000000015</v>
      </c>
      <c r="Y147" s="52">
        <f t="shared" si="63"/>
        <v>94.431570000000008</v>
      </c>
      <c r="Z147" s="52">
        <f t="shared" si="49"/>
        <v>0.95385399999999998</v>
      </c>
      <c r="AA147" s="151"/>
      <c r="AB147" s="151"/>
      <c r="AE147" s="35">
        <f>AF147+AJ147+Tabelle21268202223[[#This Row],[w]]/2+Tabelle21268202223[[#This Row],[poweradd]]</f>
        <v>94.789565000000053</v>
      </c>
      <c r="AF147" s="150">
        <f t="shared" si="59"/>
        <v>92.284915000000055</v>
      </c>
      <c r="AG147" s="35">
        <f t="shared" si="60"/>
        <v>3</v>
      </c>
      <c r="AH147" s="52">
        <f t="shared" si="53"/>
        <v>100.46508500000002</v>
      </c>
      <c r="AI147" s="52">
        <f t="shared" si="64"/>
        <v>99.460435000000018</v>
      </c>
      <c r="AJ147" s="52">
        <f t="shared" si="50"/>
        <v>1.00465</v>
      </c>
      <c r="AK147" s="151"/>
      <c r="AL147" s="151"/>
    </row>
    <row r="148" spans="1:39" x14ac:dyDescent="0.25">
      <c r="A148" s="55">
        <v>145</v>
      </c>
      <c r="B148" s="35">
        <f>C148+F148+2/2+Tabelle21261921[[#This Row],[poweradd]]</f>
        <v>2.3284189999999896</v>
      </c>
      <c r="C148" s="52">
        <f t="shared" si="54"/>
        <v>49.988302999999988</v>
      </c>
      <c r="D148" s="52">
        <f t="shared" si="46"/>
        <v>134.01169700000017</v>
      </c>
      <c r="E148" s="52">
        <f t="shared" si="61"/>
        <v>132.67158100000017</v>
      </c>
      <c r="F148" s="52">
        <f t="shared" si="47"/>
        <v>1.3401160000000001</v>
      </c>
      <c r="G148" s="43">
        <v>-50</v>
      </c>
      <c r="H148" s="43"/>
      <c r="I148" t="s">
        <v>187</v>
      </c>
      <c r="K148" s="35">
        <f>L148+P148+Tabelle2126820[[#This Row],[w]]/2+Tabelle2126820[[#This Row],[poweradd]]</f>
        <v>202.34073700000002</v>
      </c>
      <c r="L148" s="52">
        <f t="shared" si="55"/>
        <v>176.36185600000002</v>
      </c>
      <c r="M148" s="35">
        <f t="shared" si="56"/>
        <v>2</v>
      </c>
      <c r="N148" s="52">
        <f t="shared" si="51"/>
        <v>247.88814399999995</v>
      </c>
      <c r="O148" s="52">
        <f t="shared" si="62"/>
        <v>245.40926299999995</v>
      </c>
      <c r="P148" s="52">
        <f t="shared" si="48"/>
        <v>2.4788809999999999</v>
      </c>
      <c r="Q148" s="45">
        <f>50*0.45</f>
        <v>22.5</v>
      </c>
      <c r="R148" s="45">
        <f>50*0.45</f>
        <v>22.5</v>
      </c>
      <c r="S148" t="s">
        <v>191</v>
      </c>
      <c r="U148" s="35">
        <f>V148+Z148+Tabelle212682022[[#This Row],[w]]/2+Tabelle212682022[[#This Row],[poweradd]]</f>
        <v>63.262745000000024</v>
      </c>
      <c r="V148" s="52">
        <f t="shared" si="57"/>
        <v>61.318430000000021</v>
      </c>
      <c r="W148" s="35">
        <f t="shared" si="58"/>
        <v>2</v>
      </c>
      <c r="X148" s="52">
        <f t="shared" si="52"/>
        <v>94.431570000000008</v>
      </c>
      <c r="Y148" s="52">
        <f t="shared" si="63"/>
        <v>93.487255000000005</v>
      </c>
      <c r="Z148" s="52">
        <f t="shared" si="49"/>
        <v>0.94431500000000002</v>
      </c>
      <c r="AA148" s="151"/>
      <c r="AB148" s="151"/>
      <c r="AE148" s="35">
        <f>AF148+AJ148+Tabelle21268202223[[#This Row],[w]]/2+Tabelle21268202223[[#This Row],[poweradd]]</f>
        <v>97.284169000000048</v>
      </c>
      <c r="AF148" s="52">
        <f t="shared" si="59"/>
        <v>94.789565000000053</v>
      </c>
      <c r="AG148" s="35">
        <f t="shared" si="60"/>
        <v>3</v>
      </c>
      <c r="AH148" s="52">
        <f t="shared" si="53"/>
        <v>99.460435000000018</v>
      </c>
      <c r="AI148" s="52">
        <f t="shared" si="64"/>
        <v>98.465831000000023</v>
      </c>
      <c r="AJ148" s="52">
        <f t="shared" si="50"/>
        <v>0.99460400000000004</v>
      </c>
      <c r="AK148" s="151"/>
      <c r="AL148" s="151"/>
    </row>
    <row r="149" spans="1:39" x14ac:dyDescent="0.25">
      <c r="A149" s="55">
        <v>146</v>
      </c>
      <c r="B149" s="35">
        <f>C149+F149+2/2+Tabelle21261921[[#This Row],[poweradd]]</f>
        <v>4.6551339999999897</v>
      </c>
      <c r="C149" s="52">
        <f t="shared" si="54"/>
        <v>2.3284189999999896</v>
      </c>
      <c r="D149" s="52">
        <f t="shared" si="46"/>
        <v>132.67158100000017</v>
      </c>
      <c r="E149" s="52">
        <f t="shared" si="61"/>
        <v>131.34486600000017</v>
      </c>
      <c r="F149" s="52">
        <f t="shared" si="47"/>
        <v>1.3267150000000001</v>
      </c>
      <c r="G149" s="45"/>
      <c r="H149" s="45"/>
      <c r="K149" s="35">
        <f>L149+P149+Tabelle2126820[[#This Row],[w]]/2+Tabelle2126820[[#This Row],[poweradd]]</f>
        <v>458.01982900000002</v>
      </c>
      <c r="L149" s="52">
        <f t="shared" si="55"/>
        <v>202.34073700000002</v>
      </c>
      <c r="M149" s="35">
        <f t="shared" si="56"/>
        <v>2</v>
      </c>
      <c r="N149" s="52">
        <f t="shared" si="51"/>
        <v>267.90926299999995</v>
      </c>
      <c r="O149" s="52">
        <f t="shared" si="62"/>
        <v>265.23017099999993</v>
      </c>
      <c r="P149" s="52">
        <f t="shared" si="48"/>
        <v>2.6790919999999998</v>
      </c>
      <c r="Q149" s="45">
        <f>720*5%*7</f>
        <v>252</v>
      </c>
      <c r="R149" s="45">
        <f>-Tabelle2126820[[#This Row],[poweradd]]</f>
        <v>-252</v>
      </c>
      <c r="S149" t="s">
        <v>190</v>
      </c>
      <c r="U149" s="35">
        <f>V149+Z149+Tabelle212682022[[#This Row],[w]]/2+Tabelle212682022[[#This Row],[poweradd]]</f>
        <v>87.697617000000022</v>
      </c>
      <c r="V149" s="52">
        <f t="shared" si="57"/>
        <v>63.262745000000024</v>
      </c>
      <c r="W149" s="35">
        <f t="shared" si="58"/>
        <v>2</v>
      </c>
      <c r="X149" s="52">
        <f t="shared" si="52"/>
        <v>93.487255000000005</v>
      </c>
      <c r="Y149" s="52">
        <f t="shared" si="63"/>
        <v>92.552383000000006</v>
      </c>
      <c r="Z149" s="52">
        <f t="shared" si="49"/>
        <v>0.93487200000000004</v>
      </c>
      <c r="AA149" s="45">
        <f>50*0.45</f>
        <v>22.5</v>
      </c>
      <c r="AB149" s="45">
        <f>50*0.45</f>
        <v>22.5</v>
      </c>
      <c r="AC149" t="s">
        <v>187</v>
      </c>
      <c r="AE149" s="35">
        <f>AF149+AJ149+Tabelle21268202223[[#This Row],[w]]/2+Tabelle21268202223[[#This Row],[poweradd]]</f>
        <v>122.26882700000004</v>
      </c>
      <c r="AF149" s="52">
        <f t="shared" si="59"/>
        <v>97.284169000000048</v>
      </c>
      <c r="AG149" s="35">
        <f t="shared" si="60"/>
        <v>3</v>
      </c>
      <c r="AH149" s="52">
        <f t="shared" si="53"/>
        <v>98.465831000000023</v>
      </c>
      <c r="AI149" s="52">
        <f t="shared" si="64"/>
        <v>97.481173000000027</v>
      </c>
      <c r="AJ149" s="52">
        <f t="shared" si="50"/>
        <v>0.98465800000000003</v>
      </c>
      <c r="AK149" s="45">
        <f>50*0.45</f>
        <v>22.5</v>
      </c>
      <c r="AL149" s="45">
        <f>50*0.45</f>
        <v>22.5</v>
      </c>
      <c r="AM149" t="s">
        <v>191</v>
      </c>
    </row>
    <row r="150" spans="1:39" x14ac:dyDescent="0.25">
      <c r="A150" s="55">
        <v>147</v>
      </c>
      <c r="B150" s="35">
        <f>C150+F150+2/2+Tabelle21261921[[#This Row],[poweradd]]</f>
        <v>6.9685819999999898</v>
      </c>
      <c r="C150" s="150">
        <f t="shared" si="54"/>
        <v>4.6551339999999897</v>
      </c>
      <c r="D150" s="52">
        <f t="shared" si="46"/>
        <v>131.34486600000017</v>
      </c>
      <c r="E150" s="52">
        <f t="shared" si="61"/>
        <v>130.03141800000017</v>
      </c>
      <c r="F150" s="52">
        <f t="shared" si="47"/>
        <v>1.3134479999999999</v>
      </c>
      <c r="G150" s="45"/>
      <c r="H150" s="45"/>
      <c r="K150" s="35">
        <f>L150+P150+Tabelle2126820[[#This Row],[w]]/2+Tabelle2126820[[#This Row],[poweradd]]</f>
        <v>459.15213</v>
      </c>
      <c r="L150" s="150">
        <f t="shared" si="55"/>
        <v>458.01982900000002</v>
      </c>
      <c r="M150" s="35">
        <f t="shared" si="56"/>
        <v>2</v>
      </c>
      <c r="N150" s="52">
        <f t="shared" si="51"/>
        <v>13.230170999999928</v>
      </c>
      <c r="O150" s="52">
        <f t="shared" si="62"/>
        <v>13.097869999999928</v>
      </c>
      <c r="P150" s="52">
        <f t="shared" si="48"/>
        <v>0.132301</v>
      </c>
      <c r="Q150" s="151"/>
      <c r="R150" s="151"/>
      <c r="S150" s="154"/>
      <c r="U150" s="35">
        <f>V150+Z150+Tabelle212682022[[#This Row],[w]]/2+Tabelle212682022[[#This Row],[poweradd]]</f>
        <v>125.84814000000003</v>
      </c>
      <c r="V150" s="150">
        <f t="shared" si="57"/>
        <v>87.697617000000022</v>
      </c>
      <c r="W150" s="35">
        <f t="shared" si="58"/>
        <v>2</v>
      </c>
      <c r="X150" s="52">
        <f t="shared" si="52"/>
        <v>115.05238300000001</v>
      </c>
      <c r="Y150" s="52">
        <f t="shared" si="63"/>
        <v>113.90186</v>
      </c>
      <c r="Z150" s="52">
        <f t="shared" si="49"/>
        <v>1.150523</v>
      </c>
      <c r="AA150" s="45">
        <f>720*5%</f>
        <v>36</v>
      </c>
      <c r="AB150" s="45">
        <f>-Tabelle212682022[[#This Row],[poweradd]]</f>
        <v>-36</v>
      </c>
      <c r="AC150" t="s">
        <v>190</v>
      </c>
      <c r="AE150" s="35">
        <f>AF150+AJ150+Tabelle21268202223[[#This Row],[w]]/2+Tabelle21268202223[[#This Row],[poweradd]]</f>
        <v>160.96863800000006</v>
      </c>
      <c r="AF150" s="150">
        <f t="shared" si="59"/>
        <v>122.26882700000004</v>
      </c>
      <c r="AG150" s="35">
        <f t="shared" si="60"/>
        <v>3</v>
      </c>
      <c r="AH150" s="52">
        <f t="shared" si="53"/>
        <v>119.98117300000003</v>
      </c>
      <c r="AI150" s="52">
        <f t="shared" si="64"/>
        <v>118.78136200000003</v>
      </c>
      <c r="AJ150" s="52">
        <f t="shared" si="50"/>
        <v>1.199811</v>
      </c>
      <c r="AK150" s="45">
        <f>720*5%</f>
        <v>36</v>
      </c>
      <c r="AL150" s="45">
        <f>-Tabelle21268202223[[#This Row],[poweradd]]</f>
        <v>-36</v>
      </c>
      <c r="AM150" t="s">
        <v>190</v>
      </c>
    </row>
    <row r="151" spans="1:39" x14ac:dyDescent="0.25">
      <c r="A151" s="55">
        <v>148</v>
      </c>
      <c r="B151" s="35">
        <f>C151+F151+2/2+Tabelle21261921[[#This Row],[poweradd]]</f>
        <v>9.2688959999999891</v>
      </c>
      <c r="C151" s="150">
        <f t="shared" si="54"/>
        <v>6.9685819999999898</v>
      </c>
      <c r="D151" s="52">
        <f t="shared" si="46"/>
        <v>130.03141800000017</v>
      </c>
      <c r="E151" s="52">
        <f t="shared" si="61"/>
        <v>128.73110400000019</v>
      </c>
      <c r="F151" s="52">
        <f t="shared" si="47"/>
        <v>1.300314</v>
      </c>
      <c r="G151" s="45"/>
      <c r="H151" s="45"/>
      <c r="K151" s="35">
        <f>L151+P151+Tabelle2126820[[#This Row],[w]]/2+Tabelle2126820[[#This Row],[poweradd]]</f>
        <v>210.28310800000003</v>
      </c>
      <c r="L151" s="150">
        <f t="shared" si="55"/>
        <v>459.15213</v>
      </c>
      <c r="M151" s="35">
        <f t="shared" si="56"/>
        <v>2</v>
      </c>
      <c r="N151" s="52">
        <f t="shared" si="51"/>
        <v>13.097869999999928</v>
      </c>
      <c r="O151" s="52">
        <f t="shared" si="62"/>
        <v>12.966891999999927</v>
      </c>
      <c r="P151" s="52">
        <f t="shared" si="48"/>
        <v>0.13097800000000001</v>
      </c>
      <c r="Q151" s="200">
        <v>-250</v>
      </c>
      <c r="R151" s="200"/>
      <c r="S151" s="156" t="s">
        <v>166</v>
      </c>
      <c r="U151" s="35">
        <f>V151+Z151+Tabelle212682022[[#This Row],[w]]/2+Tabelle212682022[[#This Row],[poweradd]]</f>
        <v>127.62715800000002</v>
      </c>
      <c r="V151" s="150">
        <f t="shared" si="57"/>
        <v>125.84814000000003</v>
      </c>
      <c r="W151" s="35">
        <f t="shared" si="58"/>
        <v>2</v>
      </c>
      <c r="X151" s="52">
        <f t="shared" si="52"/>
        <v>77.901859999999999</v>
      </c>
      <c r="Y151" s="52">
        <f t="shared" si="63"/>
        <v>77.122842000000006</v>
      </c>
      <c r="Z151" s="52">
        <f t="shared" si="49"/>
        <v>0.77901799999999999</v>
      </c>
      <c r="AA151" s="45"/>
      <c r="AB151" s="45"/>
      <c r="AE151" s="35">
        <f>AF151+AJ151+Tabelle21268202223[[#This Row],[w]]/2+Tabelle21268202223[[#This Row],[poweradd]]</f>
        <v>163.29645100000005</v>
      </c>
      <c r="AF151" s="150">
        <f t="shared" si="59"/>
        <v>160.96863800000006</v>
      </c>
      <c r="AG151" s="35">
        <f t="shared" si="60"/>
        <v>3</v>
      </c>
      <c r="AH151" s="52">
        <f t="shared" si="53"/>
        <v>82.78136200000003</v>
      </c>
      <c r="AI151" s="52">
        <f t="shared" si="64"/>
        <v>81.953549000000024</v>
      </c>
      <c r="AJ151" s="52">
        <f t="shared" si="50"/>
        <v>0.82781300000000002</v>
      </c>
      <c r="AK151" s="45"/>
      <c r="AL151" s="45"/>
    </row>
    <row r="152" spans="1:39" x14ac:dyDescent="0.25">
      <c r="A152" s="55">
        <v>149</v>
      </c>
      <c r="B152" s="35">
        <f>C152+F152+2/2+Tabelle21261921[[#This Row],[poweradd]]</f>
        <v>11.55620699999999</v>
      </c>
      <c r="C152" s="150">
        <f t="shared" si="54"/>
        <v>9.2688959999999891</v>
      </c>
      <c r="D152" s="52">
        <f t="shared" si="46"/>
        <v>128.73110400000019</v>
      </c>
      <c r="E152" s="52">
        <f t="shared" si="61"/>
        <v>127.44379300000018</v>
      </c>
      <c r="F152" s="52">
        <f t="shared" si="47"/>
        <v>1.2873110000000001</v>
      </c>
      <c r="G152" s="45"/>
      <c r="H152" s="45"/>
      <c r="K152" s="35">
        <f>L152+P152+Tabelle2126820[[#This Row],[w]]/2+Tabelle2126820[[#This Row],[poweradd]]</f>
        <v>211.41277600000004</v>
      </c>
      <c r="L152" s="150">
        <f t="shared" si="55"/>
        <v>210.28310800000003</v>
      </c>
      <c r="M152" s="35">
        <f t="shared" si="56"/>
        <v>2</v>
      </c>
      <c r="N152" s="52">
        <f t="shared" si="51"/>
        <v>12.966891999999927</v>
      </c>
      <c r="O152" s="52">
        <f t="shared" si="62"/>
        <v>12.837223999999926</v>
      </c>
      <c r="P152" s="52">
        <f t="shared" si="48"/>
        <v>0.12966800000000001</v>
      </c>
      <c r="Q152" s="151"/>
      <c r="R152" s="43">
        <f>60*0.9</f>
        <v>54</v>
      </c>
      <c r="S152" s="43" t="s">
        <v>157</v>
      </c>
      <c r="U152" s="35">
        <f>V152+Z152+Tabelle212682022[[#This Row],[w]]/2+Tabelle212682022[[#This Row],[poweradd]]</f>
        <v>129.39838600000002</v>
      </c>
      <c r="V152" s="150">
        <f t="shared" si="57"/>
        <v>127.62715800000002</v>
      </c>
      <c r="W152" s="35">
        <f t="shared" si="58"/>
        <v>2</v>
      </c>
      <c r="X152" s="52">
        <f t="shared" si="52"/>
        <v>77.122842000000006</v>
      </c>
      <c r="Y152" s="52">
        <f t="shared" si="63"/>
        <v>76.351614000000012</v>
      </c>
      <c r="Z152" s="52">
        <f t="shared" si="49"/>
        <v>0.77122800000000002</v>
      </c>
      <c r="AA152" s="45"/>
      <c r="AB152" s="45"/>
      <c r="AE152" s="35">
        <f>AF152+AJ152+Tabelle21268202223[[#This Row],[w]]/2+Tabelle21268202223[[#This Row],[poweradd]]</f>
        <v>165.61598600000005</v>
      </c>
      <c r="AF152" s="150">
        <f t="shared" si="59"/>
        <v>163.29645100000005</v>
      </c>
      <c r="AG152" s="35">
        <f t="shared" si="60"/>
        <v>3</v>
      </c>
      <c r="AH152" s="52">
        <f t="shared" si="53"/>
        <v>81.953549000000024</v>
      </c>
      <c r="AI152" s="52">
        <f t="shared" si="64"/>
        <v>81.134014000000022</v>
      </c>
      <c r="AJ152" s="52">
        <f t="shared" si="50"/>
        <v>0.81953500000000001</v>
      </c>
      <c r="AK152" s="151"/>
      <c r="AL152" s="151"/>
    </row>
    <row r="153" spans="1:39" x14ac:dyDescent="0.25">
      <c r="A153" s="55">
        <v>150</v>
      </c>
      <c r="B153" s="35">
        <f>C153+F153+2/2+Tabelle21261921[[#This Row],[poweradd]]</f>
        <v>13.830643999999991</v>
      </c>
      <c r="C153" s="150">
        <f t="shared" si="54"/>
        <v>11.55620699999999</v>
      </c>
      <c r="D153" s="52">
        <f t="shared" si="46"/>
        <v>127.44379300000018</v>
      </c>
      <c r="E153" s="52">
        <f t="shared" si="61"/>
        <v>126.16935600000018</v>
      </c>
      <c r="F153" s="52">
        <f t="shared" si="47"/>
        <v>1.274437</v>
      </c>
      <c r="G153" s="45"/>
      <c r="H153" s="45"/>
      <c r="K153" s="35">
        <f>L153+P153+Tabelle2126820[[#This Row],[w]]/2+Tabelle2126820[[#This Row],[poweradd]]</f>
        <v>213.08114800000004</v>
      </c>
      <c r="L153" s="150">
        <f t="shared" si="55"/>
        <v>211.41277600000004</v>
      </c>
      <c r="M153" s="35">
        <f t="shared" si="56"/>
        <v>2</v>
      </c>
      <c r="N153" s="52">
        <f t="shared" si="51"/>
        <v>66.837223999999921</v>
      </c>
      <c r="O153" s="52">
        <f t="shared" si="62"/>
        <v>66.168851999999916</v>
      </c>
      <c r="P153" s="52">
        <f t="shared" si="48"/>
        <v>0.66837199999999997</v>
      </c>
      <c r="Q153" s="151"/>
      <c r="R153" s="151"/>
      <c r="U153" s="35">
        <f>V153+Z153+Tabelle212682022[[#This Row],[w]]/2+Tabelle212682022[[#This Row],[poweradd]]</f>
        <v>81.161902000000026</v>
      </c>
      <c r="V153" s="150">
        <f t="shared" si="57"/>
        <v>129.39838600000002</v>
      </c>
      <c r="W153" s="35">
        <f t="shared" si="58"/>
        <v>2</v>
      </c>
      <c r="X153" s="52">
        <f t="shared" si="52"/>
        <v>76.351614000000012</v>
      </c>
      <c r="Y153" s="52">
        <f t="shared" si="63"/>
        <v>75.588098000000016</v>
      </c>
      <c r="Z153" s="52">
        <f t="shared" si="49"/>
        <v>0.76351599999999997</v>
      </c>
      <c r="AA153" s="196">
        <v>-50</v>
      </c>
      <c r="AB153" s="151"/>
      <c r="AC153" s="197" t="s">
        <v>240</v>
      </c>
      <c r="AE153" s="35">
        <f>AF153+AJ153+Tabelle21268202223[[#This Row],[w]]/2+Tabelle21268202223[[#This Row],[poweradd]]</f>
        <v>167.92732600000005</v>
      </c>
      <c r="AF153" s="150">
        <f t="shared" si="59"/>
        <v>165.61598600000005</v>
      </c>
      <c r="AG153" s="35">
        <f t="shared" si="60"/>
        <v>3</v>
      </c>
      <c r="AH153" s="52">
        <f t="shared" si="53"/>
        <v>81.134014000000022</v>
      </c>
      <c r="AI153" s="52">
        <f t="shared" si="64"/>
        <v>80.322674000000021</v>
      </c>
      <c r="AJ153" s="52">
        <f t="shared" si="50"/>
        <v>0.81133999999999995</v>
      </c>
      <c r="AK153" s="151"/>
      <c r="AL153" s="151"/>
    </row>
    <row r="154" spans="1:39" x14ac:dyDescent="0.25">
      <c r="A154" s="55">
        <v>151</v>
      </c>
      <c r="B154" s="35">
        <f>C154+F154+2/2+Tabelle21261921[[#This Row],[poweradd]]</f>
        <v>16.09233699999999</v>
      </c>
      <c r="C154" s="150">
        <f t="shared" si="54"/>
        <v>13.830643999999991</v>
      </c>
      <c r="D154" s="52">
        <f t="shared" si="46"/>
        <v>126.16935600000018</v>
      </c>
      <c r="E154" s="52">
        <f t="shared" si="61"/>
        <v>124.90766300000018</v>
      </c>
      <c r="F154" s="52">
        <f t="shared" si="47"/>
        <v>1.261693</v>
      </c>
      <c r="G154" s="45"/>
      <c r="H154" s="45"/>
      <c r="K154" s="35">
        <f>L154+P154+Tabelle2126820[[#This Row],[w]]/2+Tabelle2126820[[#This Row],[poweradd]]</f>
        <v>214.74283600000004</v>
      </c>
      <c r="L154" s="150">
        <f t="shared" si="55"/>
        <v>213.08114800000004</v>
      </c>
      <c r="M154" s="35">
        <f t="shared" si="56"/>
        <v>2</v>
      </c>
      <c r="N154" s="52">
        <f t="shared" si="51"/>
        <v>66.168851999999916</v>
      </c>
      <c r="O154" s="52">
        <f t="shared" si="62"/>
        <v>65.507163999999918</v>
      </c>
      <c r="P154" s="52">
        <f t="shared" si="48"/>
        <v>0.66168800000000005</v>
      </c>
      <c r="Q154" s="151"/>
      <c r="R154" s="151"/>
      <c r="U154" s="35">
        <f>V154+Z154+Tabelle212682022[[#This Row],[w]]/2+Tabelle212682022[[#This Row],[poweradd]]</f>
        <v>105.41778200000003</v>
      </c>
      <c r="V154" s="150">
        <f t="shared" si="57"/>
        <v>81.161902000000026</v>
      </c>
      <c r="W154" s="35">
        <f t="shared" si="58"/>
        <v>2</v>
      </c>
      <c r="X154" s="52">
        <f t="shared" si="52"/>
        <v>75.588098000000016</v>
      </c>
      <c r="Y154" s="52">
        <f t="shared" si="63"/>
        <v>74.832218000000012</v>
      </c>
      <c r="Z154" s="52">
        <f t="shared" si="49"/>
        <v>0.75588</v>
      </c>
      <c r="AA154" s="45">
        <f>50*0.45</f>
        <v>22.5</v>
      </c>
      <c r="AB154" s="45">
        <f>50*0.45</f>
        <v>22.5</v>
      </c>
      <c r="AC154" t="s">
        <v>243</v>
      </c>
      <c r="AE154" s="35">
        <f>AF154+AJ154+Tabelle21268202223[[#This Row],[w]]/2+Tabelle21268202223[[#This Row],[poweradd]]</f>
        <v>170.23055200000005</v>
      </c>
      <c r="AF154" s="150">
        <f t="shared" si="59"/>
        <v>167.92732600000005</v>
      </c>
      <c r="AG154" s="35">
        <f t="shared" si="60"/>
        <v>3</v>
      </c>
      <c r="AH154" s="52">
        <f t="shared" si="53"/>
        <v>80.322674000000021</v>
      </c>
      <c r="AI154" s="52">
        <f t="shared" si="64"/>
        <v>79.519448000000025</v>
      </c>
      <c r="AJ154" s="52">
        <f t="shared" si="50"/>
        <v>0.803226</v>
      </c>
      <c r="AK154" s="151"/>
      <c r="AL154" s="151"/>
    </row>
    <row r="155" spans="1:39" x14ac:dyDescent="0.25">
      <c r="A155" s="55">
        <v>152</v>
      </c>
      <c r="B155" s="35">
        <f>C155+F155+2/2+Tabelle21261921[[#This Row],[poweradd]]</f>
        <v>18.341412999999989</v>
      </c>
      <c r="C155" s="52">
        <f t="shared" si="54"/>
        <v>16.09233699999999</v>
      </c>
      <c r="D155" s="52">
        <f t="shared" si="46"/>
        <v>124.90766300000018</v>
      </c>
      <c r="E155" s="52">
        <f t="shared" si="61"/>
        <v>123.65858700000018</v>
      </c>
      <c r="F155" s="52">
        <f t="shared" si="47"/>
        <v>1.2490760000000001</v>
      </c>
      <c r="G155" s="45"/>
      <c r="H155" s="45"/>
      <c r="K155" s="35">
        <f>L155+P155+Tabelle2126820[[#This Row],[w]]/2+Tabelle2126820[[#This Row],[poweradd]]</f>
        <v>216.39790700000003</v>
      </c>
      <c r="L155" s="52">
        <f t="shared" si="55"/>
        <v>214.74283600000004</v>
      </c>
      <c r="M155" s="35">
        <f t="shared" si="56"/>
        <v>2</v>
      </c>
      <c r="N155" s="52">
        <f t="shared" si="51"/>
        <v>65.507163999999918</v>
      </c>
      <c r="O155" s="52">
        <f t="shared" si="62"/>
        <v>64.852092999999911</v>
      </c>
      <c r="P155" s="52">
        <f t="shared" si="48"/>
        <v>0.65507099999999996</v>
      </c>
      <c r="Q155" s="45"/>
      <c r="R155" s="45"/>
      <c r="U155" s="35">
        <f>V155+Z155+Tabelle212682022[[#This Row],[w]]/2+Tabelle212682022[[#This Row],[poweradd]]</f>
        <v>140.39110400000004</v>
      </c>
      <c r="V155" s="52">
        <f t="shared" si="57"/>
        <v>105.41778200000003</v>
      </c>
      <c r="W155" s="35">
        <f t="shared" si="58"/>
        <v>2</v>
      </c>
      <c r="X155" s="52">
        <f t="shared" si="52"/>
        <v>97.332218000000012</v>
      </c>
      <c r="Y155" s="52">
        <f t="shared" si="63"/>
        <v>96.358896000000016</v>
      </c>
      <c r="Z155" s="52">
        <f t="shared" si="49"/>
        <v>0.97332200000000002</v>
      </c>
      <c r="AA155" s="45">
        <f>660*5%</f>
        <v>33</v>
      </c>
      <c r="AB155" s="45">
        <f>-Tabelle212682022[[#This Row],[poweradd]]</f>
        <v>-33</v>
      </c>
      <c r="AC155" t="s">
        <v>190</v>
      </c>
      <c r="AE155" s="35">
        <f>AF155+AJ155+Tabelle21268202223[[#This Row],[w]]/2+Tabelle21268202223[[#This Row],[poweradd]]</f>
        <v>172.52574600000005</v>
      </c>
      <c r="AF155" s="52">
        <f t="shared" si="59"/>
        <v>170.23055200000005</v>
      </c>
      <c r="AG155" s="35">
        <f t="shared" si="60"/>
        <v>3</v>
      </c>
      <c r="AH155" s="52">
        <f t="shared" si="53"/>
        <v>79.519448000000025</v>
      </c>
      <c r="AI155" s="52">
        <f t="shared" si="64"/>
        <v>78.72425400000003</v>
      </c>
      <c r="AJ155" s="52">
        <f t="shared" si="50"/>
        <v>0.79519399999999996</v>
      </c>
      <c r="AK155" s="45"/>
      <c r="AL155" s="45"/>
    </row>
    <row r="156" spans="1:39" s="94" customFormat="1" x14ac:dyDescent="0.25">
      <c r="A156" s="192">
        <v>153</v>
      </c>
      <c r="B156" s="35">
        <f>C156+F156+2/2+Tabelle21261921[[#This Row],[poweradd]]</f>
        <v>20.57799799999999</v>
      </c>
      <c r="C156" s="52">
        <f t="shared" si="54"/>
        <v>18.341412999999989</v>
      </c>
      <c r="D156" s="52">
        <f t="shared" si="46"/>
        <v>123.65858700000018</v>
      </c>
      <c r="E156" s="52">
        <f t="shared" si="61"/>
        <v>122.42200200000018</v>
      </c>
      <c r="F156" s="52">
        <f t="shared" si="47"/>
        <v>1.236585</v>
      </c>
      <c r="G156" s="45"/>
      <c r="H156" s="45"/>
      <c r="J156" s="192"/>
      <c r="K156" s="35">
        <f>L156+P156+Tabelle2126820[[#This Row],[w]]/2+Tabelle2126820[[#This Row],[poweradd]]</f>
        <v>218.04642700000002</v>
      </c>
      <c r="L156" s="52">
        <f t="shared" si="55"/>
        <v>216.39790700000003</v>
      </c>
      <c r="M156" s="35">
        <f t="shared" si="56"/>
        <v>2</v>
      </c>
      <c r="N156" s="52">
        <f t="shared" si="51"/>
        <v>64.852092999999911</v>
      </c>
      <c r="O156" s="52">
        <f t="shared" si="62"/>
        <v>64.203572999999906</v>
      </c>
      <c r="P156" s="52">
        <f t="shared" si="48"/>
        <v>0.64851999999999999</v>
      </c>
      <c r="Q156" s="151"/>
      <c r="R156" s="151"/>
      <c r="S156"/>
      <c r="T156" s="192"/>
      <c r="U156" s="35">
        <f>V156+Z156+Tabelle212682022[[#This Row],[w]]/2+Tabelle212682022[[#This Row],[poweradd]]</f>
        <v>142.02469200000004</v>
      </c>
      <c r="V156" s="52">
        <f t="shared" si="57"/>
        <v>140.39110400000004</v>
      </c>
      <c r="W156" s="35">
        <f t="shared" si="58"/>
        <v>2</v>
      </c>
      <c r="X156" s="52">
        <f t="shared" si="52"/>
        <v>63.358896000000016</v>
      </c>
      <c r="Y156" s="52">
        <f t="shared" si="63"/>
        <v>62.725308000000012</v>
      </c>
      <c r="Z156" s="52">
        <f t="shared" si="49"/>
        <v>0.63358800000000004</v>
      </c>
      <c r="AA156" s="196"/>
      <c r="AB156" s="196"/>
      <c r="AC156" s="197"/>
      <c r="AD156" s="192"/>
      <c r="AE156" s="35">
        <f>AF156+AJ156+Tabelle21268202223[[#This Row],[w]]/2+Tabelle21268202223[[#This Row],[poweradd]]</f>
        <v>174.81298800000005</v>
      </c>
      <c r="AF156" s="52">
        <f t="shared" si="59"/>
        <v>172.52574600000005</v>
      </c>
      <c r="AG156" s="35">
        <f t="shared" si="60"/>
        <v>3</v>
      </c>
      <c r="AH156" s="52">
        <f t="shared" si="53"/>
        <v>78.72425400000003</v>
      </c>
      <c r="AI156" s="52">
        <f t="shared" si="64"/>
        <v>77.937012000000024</v>
      </c>
      <c r="AJ156" s="52">
        <f t="shared" si="50"/>
        <v>0.787242</v>
      </c>
      <c r="AK156" s="196"/>
      <c r="AL156" s="196"/>
      <c r="AM156" s="197"/>
    </row>
    <row r="157" spans="1:39" x14ac:dyDescent="0.25">
      <c r="A157" s="55">
        <v>154</v>
      </c>
      <c r="B157" s="35">
        <f>C157+F157+2/2+Tabelle21261921[[#This Row],[poweradd]]</f>
        <v>22.802217999999989</v>
      </c>
      <c r="C157" s="150">
        <f t="shared" si="54"/>
        <v>20.57799799999999</v>
      </c>
      <c r="D157" s="52">
        <f t="shared" si="46"/>
        <v>122.42200200000018</v>
      </c>
      <c r="E157" s="52">
        <f t="shared" si="61"/>
        <v>121.19778200000017</v>
      </c>
      <c r="F157" s="52">
        <f t="shared" si="47"/>
        <v>1.2242200000000001</v>
      </c>
      <c r="G157" s="45"/>
      <c r="H157" s="45"/>
      <c r="K157" s="35">
        <f>L157+P157+Tabelle2126820[[#This Row],[w]]/2+Tabelle2126820[[#This Row],[poweradd]]</f>
        <v>219.68846200000002</v>
      </c>
      <c r="L157" s="150">
        <f t="shared" si="55"/>
        <v>218.04642700000002</v>
      </c>
      <c r="M157" s="35">
        <f t="shared" si="56"/>
        <v>2</v>
      </c>
      <c r="N157" s="52">
        <f t="shared" si="51"/>
        <v>64.203572999999906</v>
      </c>
      <c r="O157" s="52">
        <f t="shared" si="62"/>
        <v>63.561537999999906</v>
      </c>
      <c r="P157" s="52">
        <f t="shared" si="48"/>
        <v>0.64203500000000002</v>
      </c>
      <c r="Q157" s="151"/>
      <c r="R157" s="151"/>
      <c r="U157" s="35">
        <f>V157+Z157+Tabelle212682022[[#This Row],[w]]/2+Tabelle212682022[[#This Row],[poweradd]]</f>
        <v>143.65194500000004</v>
      </c>
      <c r="V157" s="150">
        <f t="shared" si="57"/>
        <v>142.02469200000004</v>
      </c>
      <c r="W157" s="35">
        <f t="shared" si="58"/>
        <v>2</v>
      </c>
      <c r="X157" s="52">
        <f t="shared" si="52"/>
        <v>62.725308000000012</v>
      </c>
      <c r="Y157" s="52">
        <f t="shared" si="63"/>
        <v>62.098055000000009</v>
      </c>
      <c r="Z157" s="52">
        <f t="shared" si="49"/>
        <v>0.62725299999999995</v>
      </c>
      <c r="AA157" s="196"/>
      <c r="AB157" s="196"/>
      <c r="AC157" s="197"/>
      <c r="AE157" s="35">
        <f>AF157+AJ157+Tabelle21268202223[[#This Row],[w]]/2+Tabelle21268202223[[#This Row],[poweradd]]</f>
        <v>177.09235800000005</v>
      </c>
      <c r="AF157" s="150">
        <f t="shared" si="59"/>
        <v>174.81298800000005</v>
      </c>
      <c r="AG157" s="35">
        <f t="shared" si="60"/>
        <v>3</v>
      </c>
      <c r="AH157" s="52">
        <f t="shared" si="53"/>
        <v>77.937012000000024</v>
      </c>
      <c r="AI157" s="52">
        <f t="shared" si="64"/>
        <v>77.157642000000024</v>
      </c>
      <c r="AJ157" s="52">
        <f t="shared" si="50"/>
        <v>0.77937000000000001</v>
      </c>
      <c r="AK157" s="196"/>
      <c r="AL157" s="196"/>
      <c r="AM157" s="197"/>
    </row>
    <row r="158" spans="1:39" x14ac:dyDescent="0.25">
      <c r="A158" s="55">
        <v>155</v>
      </c>
      <c r="B158" s="35">
        <f>C158+F158+2/2+Tabelle21261921[[#This Row],[poweradd]]</f>
        <v>25.01419499999999</v>
      </c>
      <c r="C158" s="150">
        <f t="shared" si="54"/>
        <v>22.802217999999989</v>
      </c>
      <c r="D158" s="52">
        <f t="shared" si="46"/>
        <v>121.19778200000017</v>
      </c>
      <c r="E158" s="52">
        <f t="shared" si="61"/>
        <v>119.98580500000017</v>
      </c>
      <c r="F158" s="52">
        <f t="shared" si="47"/>
        <v>1.2119770000000001</v>
      </c>
      <c r="G158" s="45"/>
      <c r="H158" s="45"/>
      <c r="K158" s="35">
        <f>L158+P158+Tabelle2126820[[#This Row],[w]]/2+Tabelle2126820[[#This Row],[poweradd]]</f>
        <v>221.32407700000002</v>
      </c>
      <c r="L158" s="150">
        <f t="shared" si="55"/>
        <v>219.68846200000002</v>
      </c>
      <c r="M158" s="35">
        <f t="shared" si="56"/>
        <v>2</v>
      </c>
      <c r="N158" s="52">
        <f t="shared" si="51"/>
        <v>63.561537999999906</v>
      </c>
      <c r="O158" s="52">
        <f t="shared" si="62"/>
        <v>62.925922999999905</v>
      </c>
      <c r="P158" s="52">
        <f t="shared" si="48"/>
        <v>0.63561500000000004</v>
      </c>
      <c r="Q158" s="151"/>
      <c r="R158" s="151"/>
      <c r="U158" s="35">
        <f>V158+Z158+Tabelle212682022[[#This Row],[w]]/2+Tabelle212682022[[#This Row],[poweradd]]</f>
        <v>145.27292500000004</v>
      </c>
      <c r="V158" s="150">
        <f t="shared" si="57"/>
        <v>143.65194500000004</v>
      </c>
      <c r="W158" s="35">
        <f t="shared" si="58"/>
        <v>2</v>
      </c>
      <c r="X158" s="52">
        <f t="shared" si="52"/>
        <v>62.098055000000009</v>
      </c>
      <c r="Y158" s="52">
        <f t="shared" si="63"/>
        <v>61.477075000000006</v>
      </c>
      <c r="Z158" s="52">
        <f t="shared" si="49"/>
        <v>0.62097999999999998</v>
      </c>
      <c r="AA158" s="196"/>
      <c r="AB158" s="151"/>
      <c r="AC158" s="197"/>
      <c r="AE158" s="35">
        <f>AF158+AJ158+Tabelle21268202223[[#This Row],[w]]/2+Tabelle21268202223[[#This Row],[poweradd]]</f>
        <v>179.36393400000006</v>
      </c>
      <c r="AF158" s="150">
        <f t="shared" si="59"/>
        <v>177.09235800000005</v>
      </c>
      <c r="AG158" s="35">
        <f t="shared" si="60"/>
        <v>3</v>
      </c>
      <c r="AH158" s="52">
        <f t="shared" si="53"/>
        <v>77.157642000000024</v>
      </c>
      <c r="AI158" s="52">
        <f t="shared" si="64"/>
        <v>76.386066000000028</v>
      </c>
      <c r="AJ158" s="52">
        <f t="shared" si="50"/>
        <v>0.77157600000000004</v>
      </c>
      <c r="AK158" s="151"/>
      <c r="AL158" s="151"/>
    </row>
    <row r="159" spans="1:39" x14ac:dyDescent="0.25">
      <c r="A159" s="55">
        <v>156</v>
      </c>
      <c r="B159" s="35">
        <f>C159+F159+2/2+Tabelle21261921[[#This Row],[poweradd]]</f>
        <v>27.214052999999989</v>
      </c>
      <c r="C159" s="150">
        <f t="shared" si="54"/>
        <v>25.01419499999999</v>
      </c>
      <c r="D159" s="52">
        <f t="shared" si="46"/>
        <v>119.98580500000017</v>
      </c>
      <c r="E159" s="52">
        <f t="shared" si="61"/>
        <v>118.78594700000016</v>
      </c>
      <c r="F159" s="52">
        <f t="shared" si="47"/>
        <v>1.1998580000000001</v>
      </c>
      <c r="G159" s="45"/>
      <c r="H159" s="45"/>
      <c r="K159" s="35">
        <f>L159+P159+Tabelle2126820[[#This Row],[w]]/2+Tabelle2126820[[#This Row],[poweradd]]</f>
        <v>222.95333600000001</v>
      </c>
      <c r="L159" s="150">
        <f t="shared" si="55"/>
        <v>221.32407700000002</v>
      </c>
      <c r="M159" s="35">
        <f t="shared" si="56"/>
        <v>2</v>
      </c>
      <c r="N159" s="52">
        <f t="shared" si="51"/>
        <v>62.925922999999905</v>
      </c>
      <c r="O159" s="52">
        <f t="shared" si="62"/>
        <v>62.296663999999907</v>
      </c>
      <c r="P159" s="52">
        <f t="shared" si="48"/>
        <v>0.62925900000000001</v>
      </c>
      <c r="Q159" s="151"/>
      <c r="R159" s="151"/>
      <c r="U159" s="35">
        <f>V159+Z159+Tabelle212682022[[#This Row],[w]]/2+Tabelle212682022[[#This Row],[poweradd]]</f>
        <v>96.887695000000036</v>
      </c>
      <c r="V159" s="150">
        <f t="shared" si="57"/>
        <v>145.27292500000004</v>
      </c>
      <c r="W159" s="35">
        <f t="shared" si="58"/>
        <v>2</v>
      </c>
      <c r="X159" s="52">
        <f t="shared" si="52"/>
        <v>61.477075000000006</v>
      </c>
      <c r="Y159" s="52">
        <f t="shared" si="63"/>
        <v>60.862305000000006</v>
      </c>
      <c r="Z159" s="52">
        <f t="shared" si="49"/>
        <v>0.61477000000000004</v>
      </c>
      <c r="AA159" s="196">
        <v>-50</v>
      </c>
      <c r="AB159" s="151"/>
      <c r="AC159" s="197" t="s">
        <v>239</v>
      </c>
      <c r="AE159" s="35">
        <f>AF159+AJ159+Tabelle21268202223[[#This Row],[w]]/2+Tabelle21268202223[[#This Row],[poweradd]]</f>
        <v>181.62779400000005</v>
      </c>
      <c r="AF159" s="150">
        <f t="shared" si="59"/>
        <v>179.36393400000006</v>
      </c>
      <c r="AG159" s="35">
        <f t="shared" si="60"/>
        <v>3</v>
      </c>
      <c r="AH159" s="52">
        <f t="shared" si="53"/>
        <v>76.386066000000028</v>
      </c>
      <c r="AI159" s="52">
        <f t="shared" si="64"/>
        <v>75.622206000000034</v>
      </c>
      <c r="AJ159" s="52">
        <f t="shared" si="50"/>
        <v>0.76385999999999998</v>
      </c>
      <c r="AK159" s="151"/>
      <c r="AL159" s="151"/>
    </row>
    <row r="160" spans="1:39" x14ac:dyDescent="0.25">
      <c r="A160" s="55">
        <v>157</v>
      </c>
      <c r="B160" s="35">
        <f>C160+F160+2/2+Tabelle21261921[[#This Row],[poweradd]]</f>
        <v>29.401911999999989</v>
      </c>
      <c r="C160" s="150">
        <f t="shared" si="54"/>
        <v>27.214052999999989</v>
      </c>
      <c r="D160" s="52">
        <f t="shared" si="46"/>
        <v>118.78594700000016</v>
      </c>
      <c r="E160" s="52">
        <f t="shared" si="61"/>
        <v>117.59808800000016</v>
      </c>
      <c r="F160" s="52">
        <f t="shared" si="47"/>
        <v>1.187859</v>
      </c>
      <c r="G160" s="45"/>
      <c r="H160" s="45"/>
      <c r="K160" s="35">
        <f>L160+P160+Tabelle2126820[[#This Row],[w]]/2+Tabelle2126820[[#This Row],[poweradd]]</f>
        <v>224.576302</v>
      </c>
      <c r="L160" s="150">
        <f t="shared" si="55"/>
        <v>222.95333600000001</v>
      </c>
      <c r="M160" s="35">
        <f t="shared" si="56"/>
        <v>2</v>
      </c>
      <c r="N160" s="52">
        <f t="shared" si="51"/>
        <v>62.296663999999907</v>
      </c>
      <c r="O160" s="52">
        <f t="shared" si="62"/>
        <v>61.673697999999909</v>
      </c>
      <c r="P160" s="52">
        <f t="shared" si="48"/>
        <v>0.62296600000000002</v>
      </c>
      <c r="Q160" s="151"/>
      <c r="R160" s="151"/>
      <c r="U160" s="35">
        <f>V160+Z160+Tabelle212682022[[#This Row],[w]]/2+Tabelle212682022[[#This Row],[poweradd]]</f>
        <v>98.496318000000031</v>
      </c>
      <c r="V160" s="150">
        <f t="shared" si="57"/>
        <v>96.887695000000036</v>
      </c>
      <c r="W160" s="35">
        <f t="shared" si="58"/>
        <v>2</v>
      </c>
      <c r="X160" s="52">
        <f t="shared" si="52"/>
        <v>60.862305000000006</v>
      </c>
      <c r="Y160" s="52">
        <f t="shared" si="63"/>
        <v>60.253682000000005</v>
      </c>
      <c r="Z160" s="52">
        <f t="shared" si="49"/>
        <v>0.60862300000000003</v>
      </c>
      <c r="AA160" s="196"/>
      <c r="AB160" s="151"/>
      <c r="AC160" s="197" t="s">
        <v>240</v>
      </c>
      <c r="AE160" s="35">
        <f>AF160+AJ160+Tabelle21268202223[[#This Row],[w]]/2+Tabelle21268202223[[#This Row],[poweradd]]</f>
        <v>183.88401600000006</v>
      </c>
      <c r="AF160" s="150">
        <f t="shared" si="59"/>
        <v>181.62779400000005</v>
      </c>
      <c r="AG160" s="35">
        <f t="shared" si="60"/>
        <v>3</v>
      </c>
      <c r="AH160" s="52">
        <f t="shared" si="53"/>
        <v>75.622206000000034</v>
      </c>
      <c r="AI160" s="52">
        <f t="shared" si="64"/>
        <v>74.86598400000004</v>
      </c>
      <c r="AJ160" s="52">
        <f t="shared" si="50"/>
        <v>0.75622199999999995</v>
      </c>
      <c r="AK160" s="151"/>
      <c r="AL160" s="151"/>
    </row>
    <row r="161" spans="1:39" x14ac:dyDescent="0.25">
      <c r="A161" s="55">
        <v>158</v>
      </c>
      <c r="B161" s="35">
        <f>C161+F161+2/2+Tabelle21261921[[#This Row],[poweradd]]</f>
        <v>31.577891999999988</v>
      </c>
      <c r="C161" s="150">
        <f t="shared" si="54"/>
        <v>29.401911999999989</v>
      </c>
      <c r="D161" s="52">
        <f t="shared" si="46"/>
        <v>117.59808800000016</v>
      </c>
      <c r="E161" s="52">
        <f t="shared" si="61"/>
        <v>116.42210800000016</v>
      </c>
      <c r="F161" s="52">
        <f t="shared" si="47"/>
        <v>1.17598</v>
      </c>
      <c r="G161" s="45"/>
      <c r="H161" s="45"/>
      <c r="K161" s="35">
        <f>L161+P161+Tabelle2126820[[#This Row],[w]]/2+Tabelle2126820[[#This Row],[poweradd]]</f>
        <v>226.193038</v>
      </c>
      <c r="L161" s="150">
        <f t="shared" si="55"/>
        <v>224.576302</v>
      </c>
      <c r="M161" s="35">
        <f t="shared" si="56"/>
        <v>2</v>
      </c>
      <c r="N161" s="52">
        <f t="shared" si="51"/>
        <v>61.673697999999909</v>
      </c>
      <c r="O161" s="52">
        <f t="shared" si="62"/>
        <v>61.056961999999906</v>
      </c>
      <c r="P161" s="52">
        <f t="shared" si="48"/>
        <v>0.61673599999999995</v>
      </c>
      <c r="Q161" s="151"/>
      <c r="R161" s="151"/>
      <c r="U161" s="35">
        <f>V161+Z161+Tabelle212682022[[#This Row],[w]]/2+Tabelle212682022[[#This Row],[poweradd]]</f>
        <v>100.09885400000003</v>
      </c>
      <c r="V161" s="150">
        <f t="shared" si="57"/>
        <v>98.496318000000031</v>
      </c>
      <c r="W161" s="35">
        <f t="shared" si="58"/>
        <v>2</v>
      </c>
      <c r="X161" s="52">
        <f t="shared" si="52"/>
        <v>60.253682000000005</v>
      </c>
      <c r="Y161" s="52">
        <f t="shared" si="63"/>
        <v>59.651146000000004</v>
      </c>
      <c r="Z161" s="52">
        <f t="shared" si="49"/>
        <v>0.60253599999999996</v>
      </c>
      <c r="AA161" s="151"/>
      <c r="AB161" s="151"/>
      <c r="AE161" s="35">
        <f>AF161+AJ161+Tabelle21268202223[[#This Row],[w]]/2+Tabelle21268202223[[#This Row],[poweradd]]</f>
        <v>186.13267500000006</v>
      </c>
      <c r="AF161" s="150">
        <f t="shared" si="59"/>
        <v>183.88401600000006</v>
      </c>
      <c r="AG161" s="35">
        <f t="shared" si="60"/>
        <v>3</v>
      </c>
      <c r="AH161" s="52">
        <f t="shared" si="53"/>
        <v>74.86598400000004</v>
      </c>
      <c r="AI161" s="52">
        <f t="shared" si="64"/>
        <v>74.117325000000037</v>
      </c>
      <c r="AJ161" s="52">
        <f t="shared" si="50"/>
        <v>0.74865899999999996</v>
      </c>
      <c r="AK161" s="151"/>
      <c r="AL161" s="151"/>
    </row>
    <row r="162" spans="1:39" x14ac:dyDescent="0.25">
      <c r="A162" s="55">
        <v>159</v>
      </c>
      <c r="B162" s="35">
        <f>C162+F162+2/2+Tabelle21261921[[#This Row],[poweradd]]</f>
        <v>33.742112999999989</v>
      </c>
      <c r="C162" s="52">
        <f t="shared" si="54"/>
        <v>31.577891999999988</v>
      </c>
      <c r="D162" s="52">
        <f t="shared" si="46"/>
        <v>116.42210800000016</v>
      </c>
      <c r="E162" s="52">
        <f t="shared" si="61"/>
        <v>115.25788700000017</v>
      </c>
      <c r="F162" s="52">
        <f t="shared" si="47"/>
        <v>1.164221</v>
      </c>
      <c r="G162" s="45"/>
      <c r="H162" s="45"/>
      <c r="K162" s="35">
        <f>L162+P162+Tabelle2126820[[#This Row],[w]]/2+Tabelle2126820[[#This Row],[poweradd]]</f>
        <v>227.803607</v>
      </c>
      <c r="L162" s="52">
        <f t="shared" si="55"/>
        <v>226.193038</v>
      </c>
      <c r="M162" s="35">
        <f t="shared" si="56"/>
        <v>2</v>
      </c>
      <c r="N162" s="52">
        <f t="shared" si="51"/>
        <v>61.056961999999906</v>
      </c>
      <c r="O162" s="52">
        <f t="shared" si="62"/>
        <v>60.446392999999908</v>
      </c>
      <c r="P162" s="52">
        <f t="shared" si="48"/>
        <v>0.61056900000000003</v>
      </c>
      <c r="Q162" s="45"/>
      <c r="R162" s="45"/>
      <c r="U162" s="35">
        <f>V162+Z162+Tabelle212682022[[#This Row],[w]]/2+Tabelle212682022[[#This Row],[poweradd]]</f>
        <v>101.69536500000004</v>
      </c>
      <c r="V162" s="52">
        <f t="shared" si="57"/>
        <v>100.09885400000003</v>
      </c>
      <c r="W162" s="35">
        <f t="shared" si="58"/>
        <v>2</v>
      </c>
      <c r="X162" s="52">
        <f t="shared" si="52"/>
        <v>59.651146000000004</v>
      </c>
      <c r="Y162" s="52">
        <f t="shared" si="63"/>
        <v>59.054635000000005</v>
      </c>
      <c r="Z162" s="52">
        <f t="shared" si="49"/>
        <v>0.59651100000000001</v>
      </c>
      <c r="AA162" s="45"/>
      <c r="AB162" s="45"/>
      <c r="AE162" s="35">
        <f>AF162+AJ162+Tabelle21268202223[[#This Row],[w]]/2+Tabelle21268202223[[#This Row],[poweradd]]</f>
        <v>188.37384800000007</v>
      </c>
      <c r="AF162" s="52">
        <f t="shared" si="59"/>
        <v>186.13267500000006</v>
      </c>
      <c r="AG162" s="35">
        <f t="shared" si="60"/>
        <v>3</v>
      </c>
      <c r="AH162" s="52">
        <f t="shared" si="53"/>
        <v>74.117325000000037</v>
      </c>
      <c r="AI162" s="52">
        <f t="shared" si="64"/>
        <v>73.376152000000033</v>
      </c>
      <c r="AJ162" s="52">
        <f t="shared" si="50"/>
        <v>0.74117299999999997</v>
      </c>
      <c r="AK162" s="45"/>
      <c r="AL162" s="45"/>
    </row>
    <row r="163" spans="1:39" x14ac:dyDescent="0.25">
      <c r="A163" s="55">
        <v>160</v>
      </c>
      <c r="B163" s="35">
        <f>C163+F163+2/2+Tabelle21261921[[#This Row],[poweradd]]</f>
        <v>35.894690999999987</v>
      </c>
      <c r="C163" s="52">
        <f t="shared" si="54"/>
        <v>33.742112999999989</v>
      </c>
      <c r="D163" s="52">
        <f t="shared" si="46"/>
        <v>115.25788700000017</v>
      </c>
      <c r="E163" s="52">
        <f t="shared" si="61"/>
        <v>114.10530900000016</v>
      </c>
      <c r="F163" s="52">
        <f t="shared" si="47"/>
        <v>1.1525780000000001</v>
      </c>
      <c r="G163" s="45"/>
      <c r="H163" s="45"/>
      <c r="K163" s="35">
        <f>L163+P163+Tabelle2126820[[#This Row],[w]]/2+Tabelle2126820[[#This Row],[poweradd]]</f>
        <v>229.40807000000001</v>
      </c>
      <c r="L163" s="52">
        <f t="shared" si="55"/>
        <v>227.803607</v>
      </c>
      <c r="M163" s="35">
        <f t="shared" si="56"/>
        <v>2</v>
      </c>
      <c r="N163" s="52">
        <f t="shared" si="51"/>
        <v>60.446392999999908</v>
      </c>
      <c r="O163" s="52">
        <f t="shared" si="62"/>
        <v>59.841929999999905</v>
      </c>
      <c r="P163" s="52">
        <f t="shared" si="48"/>
        <v>0.60446299999999997</v>
      </c>
      <c r="Q163" s="45"/>
      <c r="R163" s="45"/>
      <c r="U163" s="35">
        <f>V163+Z163+Tabelle212682022[[#This Row],[w]]/2+Tabelle212682022[[#This Row],[poweradd]]</f>
        <v>103.28591100000004</v>
      </c>
      <c r="V163" s="52">
        <f t="shared" si="57"/>
        <v>101.69536500000004</v>
      </c>
      <c r="W163" s="35">
        <f t="shared" si="58"/>
        <v>2</v>
      </c>
      <c r="X163" s="52">
        <f t="shared" si="52"/>
        <v>59.054635000000005</v>
      </c>
      <c r="Y163" s="52">
        <f t="shared" si="63"/>
        <v>58.464089000000001</v>
      </c>
      <c r="Z163" s="52">
        <f t="shared" si="49"/>
        <v>0.59054600000000002</v>
      </c>
      <c r="AA163" s="45"/>
      <c r="AB163" s="45"/>
      <c r="AE163" s="35">
        <f>AF163+AJ163+Tabelle21268202223[[#This Row],[w]]/2+Tabelle21268202223[[#This Row],[poweradd]]</f>
        <v>190.60760900000005</v>
      </c>
      <c r="AF163" s="52">
        <f t="shared" si="59"/>
        <v>188.37384800000007</v>
      </c>
      <c r="AG163" s="35">
        <f t="shared" si="60"/>
        <v>3</v>
      </c>
      <c r="AH163" s="52">
        <f t="shared" si="53"/>
        <v>73.376152000000033</v>
      </c>
      <c r="AI163" s="52">
        <f t="shared" si="64"/>
        <v>72.642391000000032</v>
      </c>
      <c r="AJ163" s="52">
        <f t="shared" si="50"/>
        <v>0.733761</v>
      </c>
      <c r="AK163" s="45"/>
      <c r="AL163" s="45"/>
    </row>
    <row r="164" spans="1:39" x14ac:dyDescent="0.25">
      <c r="A164" s="55">
        <v>161</v>
      </c>
      <c r="B164" s="35">
        <f>C164+F164+2/2+Tabelle21261921[[#This Row],[poweradd]]</f>
        <v>38.035743999999987</v>
      </c>
      <c r="C164" s="150">
        <f t="shared" si="54"/>
        <v>35.894690999999987</v>
      </c>
      <c r="D164" s="52">
        <f t="shared" si="46"/>
        <v>114.10530900000016</v>
      </c>
      <c r="E164" s="52">
        <f t="shared" si="61"/>
        <v>112.96425600000016</v>
      </c>
      <c r="F164" s="52">
        <f t="shared" si="47"/>
        <v>1.1410530000000001</v>
      </c>
      <c r="G164" s="45"/>
      <c r="H164" s="45"/>
      <c r="K164" s="35">
        <f>L164+P164+Tabelle2126820[[#This Row],[w]]/2+Tabelle2126820[[#This Row],[poweradd]]</f>
        <v>231.00648900000002</v>
      </c>
      <c r="L164" s="150">
        <f t="shared" si="55"/>
        <v>229.40807000000001</v>
      </c>
      <c r="M164" s="35">
        <f t="shared" si="56"/>
        <v>2</v>
      </c>
      <c r="N164" s="52">
        <f t="shared" si="51"/>
        <v>59.841929999999905</v>
      </c>
      <c r="O164" s="52">
        <f t="shared" si="62"/>
        <v>59.243510999999906</v>
      </c>
      <c r="P164" s="52">
        <f t="shared" si="48"/>
        <v>0.59841900000000003</v>
      </c>
      <c r="Q164" s="151"/>
      <c r="R164" s="151"/>
      <c r="U164" s="35">
        <f>V164+Z164+Tabelle212682022[[#This Row],[w]]/2+Tabelle212682022[[#This Row],[poweradd]]</f>
        <v>104.87055100000003</v>
      </c>
      <c r="V164" s="150">
        <f t="shared" si="57"/>
        <v>103.28591100000004</v>
      </c>
      <c r="W164" s="35">
        <f t="shared" si="58"/>
        <v>2</v>
      </c>
      <c r="X164" s="52">
        <f t="shared" si="52"/>
        <v>58.464089000000001</v>
      </c>
      <c r="Y164" s="52">
        <f t="shared" si="63"/>
        <v>57.879449000000001</v>
      </c>
      <c r="Z164" s="52">
        <f t="shared" si="49"/>
        <v>0.58464000000000005</v>
      </c>
      <c r="AA164" s="151"/>
      <c r="AB164" s="151"/>
      <c r="AE164" s="35">
        <f>AF164+AJ164+Tabelle21268202223[[#This Row],[w]]/2+Tabelle21268202223[[#This Row],[poweradd]]</f>
        <v>142.83403200000006</v>
      </c>
      <c r="AF164" s="150">
        <f t="shared" si="59"/>
        <v>190.60760900000005</v>
      </c>
      <c r="AG164" s="35">
        <f t="shared" si="60"/>
        <v>3</v>
      </c>
      <c r="AH164" s="52">
        <f t="shared" si="53"/>
        <v>72.642391000000032</v>
      </c>
      <c r="AI164" s="52">
        <f t="shared" si="64"/>
        <v>71.915968000000035</v>
      </c>
      <c r="AJ164" s="52">
        <f t="shared" si="50"/>
        <v>0.72642300000000004</v>
      </c>
      <c r="AK164" s="151">
        <v>-50</v>
      </c>
      <c r="AL164" s="151"/>
      <c r="AM164" s="2" t="s">
        <v>169</v>
      </c>
    </row>
    <row r="165" spans="1:39" x14ac:dyDescent="0.25">
      <c r="A165" s="55">
        <v>162</v>
      </c>
      <c r="B165" s="35">
        <f>C165+F165+2/2+Tabelle21261921[[#This Row],[poweradd]]</f>
        <v>40.165385999999984</v>
      </c>
      <c r="C165" s="150">
        <f t="shared" si="54"/>
        <v>38.035743999999987</v>
      </c>
      <c r="D165" s="52">
        <f t="shared" ref="D165:D193" si="66">E164+H164</f>
        <v>112.96425600000016</v>
      </c>
      <c r="E165" s="52">
        <f t="shared" si="61"/>
        <v>111.83461400000016</v>
      </c>
      <c r="F165" s="52">
        <f t="shared" si="47"/>
        <v>1.129642</v>
      </c>
      <c r="G165" s="45"/>
      <c r="H165" s="45"/>
      <c r="K165" s="35">
        <f>L165+P165+Tabelle2126820[[#This Row],[w]]/2+Tabelle2126820[[#This Row],[poweradd]]</f>
        <v>232.59892400000001</v>
      </c>
      <c r="L165" s="150">
        <f t="shared" si="55"/>
        <v>231.00648900000002</v>
      </c>
      <c r="M165" s="35">
        <f t="shared" si="56"/>
        <v>2</v>
      </c>
      <c r="N165" s="52">
        <f t="shared" si="51"/>
        <v>59.243510999999906</v>
      </c>
      <c r="O165" s="52">
        <f t="shared" si="62"/>
        <v>58.651075999999904</v>
      </c>
      <c r="P165" s="52">
        <f t="shared" si="48"/>
        <v>0.59243500000000004</v>
      </c>
      <c r="Q165" s="151"/>
      <c r="R165" s="151"/>
      <c r="U165" s="35">
        <f>V165+Z165+Tabelle212682022[[#This Row],[w]]/2+Tabelle212682022[[#This Row],[poweradd]]</f>
        <v>106.44934500000004</v>
      </c>
      <c r="V165" s="150">
        <f t="shared" si="57"/>
        <v>104.87055100000003</v>
      </c>
      <c r="W165" s="35">
        <f t="shared" si="58"/>
        <v>2</v>
      </c>
      <c r="X165" s="52">
        <f t="shared" si="52"/>
        <v>57.879449000000001</v>
      </c>
      <c r="Y165" s="52">
        <f t="shared" si="63"/>
        <v>57.300654999999999</v>
      </c>
      <c r="Z165" s="52">
        <f t="shared" si="49"/>
        <v>0.57879400000000003</v>
      </c>
      <c r="AA165" s="151"/>
      <c r="AB165" s="151"/>
      <c r="AE165" s="35">
        <f>AF165+AJ165+Tabelle21268202223[[#This Row],[w]]/2+Tabelle21268202223[[#This Row],[poweradd]]</f>
        <v>95.053191000000055</v>
      </c>
      <c r="AF165" s="150">
        <f t="shared" si="59"/>
        <v>142.83403200000006</v>
      </c>
      <c r="AG165" s="35">
        <f t="shared" si="60"/>
        <v>3</v>
      </c>
      <c r="AH165" s="52">
        <f t="shared" si="53"/>
        <v>71.915968000000035</v>
      </c>
      <c r="AI165" s="52">
        <f t="shared" si="64"/>
        <v>71.19680900000003</v>
      </c>
      <c r="AJ165" s="52">
        <f t="shared" si="50"/>
        <v>0.71915899999999999</v>
      </c>
      <c r="AK165" s="151">
        <v>-50</v>
      </c>
      <c r="AL165" s="151"/>
      <c r="AM165" s="2" t="s">
        <v>203</v>
      </c>
    </row>
    <row r="166" spans="1:39" x14ac:dyDescent="0.25">
      <c r="A166" s="55">
        <v>163</v>
      </c>
      <c r="B166" s="35">
        <f>C166+F166+2/2+Tabelle21261921[[#This Row],[poweradd]]</f>
        <v>42.283731999999986</v>
      </c>
      <c r="C166" s="150">
        <f t="shared" si="54"/>
        <v>40.165385999999984</v>
      </c>
      <c r="D166" s="52">
        <f t="shared" si="66"/>
        <v>111.83461400000016</v>
      </c>
      <c r="E166" s="52">
        <f t="shared" si="61"/>
        <v>110.71626800000016</v>
      </c>
      <c r="F166" s="52">
        <f t="shared" si="47"/>
        <v>1.1183460000000001</v>
      </c>
      <c r="G166" s="45"/>
      <c r="H166" s="45"/>
      <c r="K166" s="35">
        <f>L166+P166+Tabelle2126820[[#This Row],[w]]/2+Tabelle2126820[[#This Row],[poweradd]]</f>
        <v>234.18543400000001</v>
      </c>
      <c r="L166" s="150">
        <f t="shared" si="55"/>
        <v>232.59892400000001</v>
      </c>
      <c r="M166" s="35">
        <f t="shared" si="56"/>
        <v>2</v>
      </c>
      <c r="N166" s="52">
        <f t="shared" si="51"/>
        <v>58.651075999999904</v>
      </c>
      <c r="O166" s="52">
        <f t="shared" si="62"/>
        <v>58.064565999999907</v>
      </c>
      <c r="P166" s="52">
        <f t="shared" si="48"/>
        <v>0.58650999999999998</v>
      </c>
      <c r="Q166" s="151"/>
      <c r="R166" s="151"/>
      <c r="U166" s="35">
        <f>V166+Z166+Tabelle212682022[[#This Row],[w]]/2+Tabelle212682022[[#This Row],[poweradd]]</f>
        <v>108.02235100000004</v>
      </c>
      <c r="V166" s="150">
        <f t="shared" si="57"/>
        <v>106.44934500000004</v>
      </c>
      <c r="W166" s="35">
        <f t="shared" si="58"/>
        <v>2</v>
      </c>
      <c r="X166" s="52">
        <f t="shared" si="52"/>
        <v>57.300654999999999</v>
      </c>
      <c r="Y166" s="52">
        <f t="shared" si="63"/>
        <v>56.727649</v>
      </c>
      <c r="Z166" s="52">
        <f t="shared" si="49"/>
        <v>0.57300600000000002</v>
      </c>
      <c r="AA166" s="151"/>
      <c r="AB166" s="151"/>
      <c r="AE166" s="35">
        <f>AF166+AJ166+Tabelle21268202223[[#This Row],[w]]/2+Tabelle21268202223[[#This Row],[poweradd]]</f>
        <v>97.265159000000054</v>
      </c>
      <c r="AF166" s="150">
        <f t="shared" si="59"/>
        <v>95.053191000000055</v>
      </c>
      <c r="AG166" s="35">
        <f t="shared" si="60"/>
        <v>3</v>
      </c>
      <c r="AH166" s="52">
        <f t="shared" si="53"/>
        <v>71.19680900000003</v>
      </c>
      <c r="AI166" s="52">
        <f t="shared" si="64"/>
        <v>70.484841000000031</v>
      </c>
      <c r="AJ166" s="52">
        <f t="shared" si="50"/>
        <v>0.71196800000000005</v>
      </c>
      <c r="AK166" s="151"/>
      <c r="AL166" s="151"/>
    </row>
    <row r="167" spans="1:39" x14ac:dyDescent="0.25">
      <c r="A167" s="55">
        <v>164</v>
      </c>
      <c r="B167" s="35">
        <f>C167+F167+2/2+Tabelle21261921[[#This Row],[poweradd]]</f>
        <v>44.390893999999989</v>
      </c>
      <c r="C167" s="150">
        <f t="shared" si="54"/>
        <v>42.283731999999986</v>
      </c>
      <c r="D167" s="52">
        <f t="shared" si="66"/>
        <v>110.71626800000016</v>
      </c>
      <c r="E167" s="52">
        <f t="shared" si="61"/>
        <v>109.60910600000015</v>
      </c>
      <c r="F167" s="52">
        <f t="shared" si="47"/>
        <v>1.107162</v>
      </c>
      <c r="G167" s="45"/>
      <c r="H167" s="45"/>
      <c r="K167" s="35">
        <f>L167+P167+Tabelle2126820[[#This Row],[w]]/2+Tabelle2126820[[#This Row],[poweradd]]</f>
        <v>235.76607900000002</v>
      </c>
      <c r="L167" s="150">
        <f t="shared" si="55"/>
        <v>234.18543400000001</v>
      </c>
      <c r="M167" s="35">
        <f t="shared" si="56"/>
        <v>2</v>
      </c>
      <c r="N167" s="52">
        <f t="shared" si="51"/>
        <v>58.064565999999907</v>
      </c>
      <c r="O167" s="52">
        <f t="shared" si="62"/>
        <v>57.48392099999991</v>
      </c>
      <c r="P167" s="52">
        <f t="shared" si="48"/>
        <v>0.58064499999999997</v>
      </c>
      <c r="Q167" s="151"/>
      <c r="R167" s="151"/>
      <c r="U167" s="35">
        <f>V167+Z167+Tabelle212682022[[#This Row],[w]]/2+Tabelle212682022[[#This Row],[poweradd]]</f>
        <v>109.58962700000005</v>
      </c>
      <c r="V167" s="150">
        <f t="shared" si="57"/>
        <v>108.02235100000004</v>
      </c>
      <c r="W167" s="35">
        <f t="shared" si="58"/>
        <v>2</v>
      </c>
      <c r="X167" s="52">
        <f t="shared" si="52"/>
        <v>56.727649</v>
      </c>
      <c r="Y167" s="52">
        <f t="shared" si="63"/>
        <v>56.160373</v>
      </c>
      <c r="Z167" s="52">
        <f t="shared" si="49"/>
        <v>0.567276</v>
      </c>
      <c r="AA167" s="151"/>
      <c r="AB167" s="151"/>
      <c r="AE167" s="35">
        <f>AF167+AJ167+Tabelle21268202223[[#This Row],[w]]/2+Tabelle21268202223[[#This Row],[poweradd]]</f>
        <v>99.470007000000052</v>
      </c>
      <c r="AF167" s="150">
        <f t="shared" si="59"/>
        <v>97.265159000000054</v>
      </c>
      <c r="AG167" s="35">
        <f t="shared" si="60"/>
        <v>3</v>
      </c>
      <c r="AH167" s="52">
        <f t="shared" si="53"/>
        <v>70.484841000000031</v>
      </c>
      <c r="AI167" s="52">
        <f t="shared" si="64"/>
        <v>69.779993000000033</v>
      </c>
      <c r="AJ167" s="52">
        <f t="shared" si="50"/>
        <v>0.70484800000000003</v>
      </c>
      <c r="AK167" s="151"/>
      <c r="AL167" s="151"/>
    </row>
    <row r="168" spans="1:39" x14ac:dyDescent="0.25">
      <c r="A168" s="55">
        <v>165</v>
      </c>
      <c r="B168" s="35">
        <f>C168+F168+2/2+Tabelle21261921[[#This Row],[poweradd]]</f>
        <v>46.48698499999999</v>
      </c>
      <c r="C168" s="150">
        <f t="shared" si="54"/>
        <v>44.390893999999989</v>
      </c>
      <c r="D168" s="52">
        <f t="shared" si="66"/>
        <v>109.60910600000015</v>
      </c>
      <c r="E168" s="52">
        <f t="shared" si="61"/>
        <v>108.51301500000015</v>
      </c>
      <c r="F168" s="52">
        <f t="shared" si="47"/>
        <v>1.0960909999999999</v>
      </c>
      <c r="G168" s="45"/>
      <c r="H168" s="45"/>
      <c r="K168" s="35">
        <f>L168+P168+Tabelle2126820[[#This Row],[w]]/2+Tabelle2126820[[#This Row],[poweradd]]</f>
        <v>237.34091800000002</v>
      </c>
      <c r="L168" s="150">
        <f t="shared" si="55"/>
        <v>235.76607900000002</v>
      </c>
      <c r="M168" s="35">
        <f t="shared" si="56"/>
        <v>2</v>
      </c>
      <c r="N168" s="52">
        <f t="shared" si="51"/>
        <v>57.48392099999991</v>
      </c>
      <c r="O168" s="52">
        <f t="shared" si="62"/>
        <v>56.909081999999913</v>
      </c>
      <c r="P168" s="52">
        <f t="shared" si="48"/>
        <v>0.57483899999999999</v>
      </c>
      <c r="Q168" s="151"/>
      <c r="R168" s="151"/>
      <c r="U168" s="35">
        <f>V168+Z168+Tabelle212682022[[#This Row],[w]]/2+Tabelle212682022[[#This Row],[poweradd]]</f>
        <v>111.15123000000006</v>
      </c>
      <c r="V168" s="150">
        <f t="shared" si="57"/>
        <v>109.58962700000005</v>
      </c>
      <c r="W168" s="35">
        <f t="shared" si="58"/>
        <v>2</v>
      </c>
      <c r="X168" s="52">
        <f t="shared" si="52"/>
        <v>56.160373</v>
      </c>
      <c r="Y168" s="52">
        <f t="shared" si="63"/>
        <v>55.598770000000002</v>
      </c>
      <c r="Z168" s="52">
        <f t="shared" si="49"/>
        <v>0.56160299999999996</v>
      </c>
      <c r="AA168" s="151"/>
      <c r="AB168" s="151"/>
      <c r="AE168" s="35">
        <f>AF168+AJ168+Tabelle21268202223[[#This Row],[w]]/2+Tabelle21268202223[[#This Row],[poweradd]]</f>
        <v>101.66780600000006</v>
      </c>
      <c r="AF168" s="150">
        <f t="shared" si="59"/>
        <v>99.470007000000052</v>
      </c>
      <c r="AG168" s="35">
        <f t="shared" si="60"/>
        <v>3</v>
      </c>
      <c r="AH168" s="52">
        <f t="shared" si="53"/>
        <v>69.779993000000033</v>
      </c>
      <c r="AI168" s="52">
        <f t="shared" si="64"/>
        <v>69.08219400000003</v>
      </c>
      <c r="AJ168" s="52">
        <f t="shared" si="50"/>
        <v>0.69779899999999995</v>
      </c>
      <c r="AK168" s="151"/>
      <c r="AL168" s="151"/>
    </row>
    <row r="169" spans="1:39" x14ac:dyDescent="0.25">
      <c r="A169" s="55">
        <v>166</v>
      </c>
      <c r="B169" s="35">
        <f>C169+F169+2/2+Tabelle21261921[[#This Row],[poweradd]]</f>
        <v>48.572114999999989</v>
      </c>
      <c r="C169" s="52">
        <f t="shared" si="54"/>
        <v>46.48698499999999</v>
      </c>
      <c r="D169" s="52">
        <f t="shared" si="66"/>
        <v>108.51301500000015</v>
      </c>
      <c r="E169" s="52">
        <f t="shared" si="61"/>
        <v>107.42788500000015</v>
      </c>
      <c r="F169" s="52">
        <f t="shared" si="47"/>
        <v>1.0851299999999999</v>
      </c>
      <c r="G169" s="45"/>
      <c r="H169" s="45"/>
      <c r="K169" s="35">
        <f>L169+P169+Tabelle2126820[[#This Row],[w]]/2+Tabelle2126820[[#This Row],[poweradd]]</f>
        <v>238.910008</v>
      </c>
      <c r="L169" s="52">
        <f t="shared" si="55"/>
        <v>237.34091800000002</v>
      </c>
      <c r="M169" s="35">
        <f t="shared" si="56"/>
        <v>2</v>
      </c>
      <c r="N169" s="52">
        <f t="shared" si="51"/>
        <v>56.909081999999913</v>
      </c>
      <c r="O169" s="52">
        <f t="shared" si="62"/>
        <v>56.33999199999991</v>
      </c>
      <c r="P169" s="52">
        <f t="shared" si="48"/>
        <v>0.56908999999999998</v>
      </c>
      <c r="Q169" s="45"/>
      <c r="R169" s="45"/>
      <c r="U169" s="35">
        <f>V169+Z169+Tabelle212682022[[#This Row],[w]]/2+Tabelle212682022[[#This Row],[poweradd]]</f>
        <v>112.70721700000006</v>
      </c>
      <c r="V169" s="52">
        <f t="shared" si="57"/>
        <v>111.15123000000006</v>
      </c>
      <c r="W169" s="35">
        <f t="shared" si="58"/>
        <v>2</v>
      </c>
      <c r="X169" s="52">
        <f t="shared" si="52"/>
        <v>55.598770000000002</v>
      </c>
      <c r="Y169" s="52">
        <f t="shared" si="63"/>
        <v>55.042783</v>
      </c>
      <c r="Z169" s="52">
        <f t="shared" si="49"/>
        <v>0.55598700000000001</v>
      </c>
      <c r="AA169" s="45"/>
      <c r="AB169" s="45"/>
      <c r="AE169" s="35">
        <f>AF169+AJ169+Tabelle21268202223[[#This Row],[w]]/2+Tabelle21268202223[[#This Row],[poweradd]]</f>
        <v>103.85862700000006</v>
      </c>
      <c r="AF169" s="52">
        <f t="shared" si="59"/>
        <v>101.66780600000006</v>
      </c>
      <c r="AG169" s="35">
        <f t="shared" si="60"/>
        <v>3</v>
      </c>
      <c r="AH169" s="52">
        <f t="shared" si="53"/>
        <v>69.08219400000003</v>
      </c>
      <c r="AI169" s="52">
        <f t="shared" si="64"/>
        <v>68.39137300000003</v>
      </c>
      <c r="AJ169" s="52">
        <f t="shared" si="50"/>
        <v>0.69082100000000002</v>
      </c>
      <c r="AK169" s="45"/>
      <c r="AL169" s="45"/>
    </row>
    <row r="170" spans="1:39" x14ac:dyDescent="0.25">
      <c r="A170" s="55">
        <v>167</v>
      </c>
      <c r="B170" s="35">
        <f>C170+F170+2/2+Tabelle21261921[[#This Row],[poweradd]]</f>
        <v>0.64639299999998912</v>
      </c>
      <c r="C170" s="52">
        <f t="shared" si="54"/>
        <v>48.572114999999989</v>
      </c>
      <c r="D170" s="52">
        <f t="shared" si="66"/>
        <v>107.42788500000015</v>
      </c>
      <c r="E170" s="52">
        <f t="shared" si="61"/>
        <v>106.35360700000014</v>
      </c>
      <c r="F170" s="52">
        <f t="shared" si="47"/>
        <v>1.0742780000000001</v>
      </c>
      <c r="G170" s="43">
        <v>-50</v>
      </c>
      <c r="H170" s="43"/>
      <c r="I170" s="38" t="s">
        <v>188</v>
      </c>
      <c r="K170" s="35">
        <f>L170+P170+Tabelle2126820[[#This Row],[w]]/2+Tabelle2126820[[#This Row],[poweradd]]</f>
        <v>262.97340700000001</v>
      </c>
      <c r="L170" s="52">
        <f t="shared" si="55"/>
        <v>238.910008</v>
      </c>
      <c r="M170" s="35">
        <f t="shared" si="56"/>
        <v>2</v>
      </c>
      <c r="N170" s="52">
        <f t="shared" si="51"/>
        <v>56.33999199999991</v>
      </c>
      <c r="O170" s="52">
        <f t="shared" si="62"/>
        <v>55.776592999999913</v>
      </c>
      <c r="P170" s="52">
        <f t="shared" si="48"/>
        <v>0.56339899999999998</v>
      </c>
      <c r="Q170" s="45">
        <f>50*0.45</f>
        <v>22.5</v>
      </c>
      <c r="R170" s="45">
        <f>50*0.45</f>
        <v>22.5</v>
      </c>
      <c r="S170" t="s">
        <v>192</v>
      </c>
      <c r="U170" s="35">
        <f>V170+Z170+Tabelle212682022[[#This Row],[w]]/2+Tabelle212682022[[#This Row],[poweradd]]</f>
        <v>114.25764400000006</v>
      </c>
      <c r="V170" s="52">
        <f t="shared" si="57"/>
        <v>112.70721700000006</v>
      </c>
      <c r="W170" s="35">
        <f t="shared" si="58"/>
        <v>2</v>
      </c>
      <c r="X170" s="52">
        <f t="shared" si="52"/>
        <v>55.042783</v>
      </c>
      <c r="Y170" s="52">
        <f t="shared" si="63"/>
        <v>54.492356000000001</v>
      </c>
      <c r="Z170" s="52">
        <f t="shared" si="49"/>
        <v>0.550427</v>
      </c>
      <c r="AA170" s="45"/>
      <c r="AB170" s="45"/>
      <c r="AE170" s="35">
        <f>AF170+AJ170+Tabelle21268202223[[#This Row],[w]]/2+Tabelle21268202223[[#This Row],[poweradd]]</f>
        <v>106.04254000000006</v>
      </c>
      <c r="AF170" s="52">
        <f t="shared" si="59"/>
        <v>103.85862700000006</v>
      </c>
      <c r="AG170" s="35">
        <f t="shared" si="60"/>
        <v>3</v>
      </c>
      <c r="AH170" s="52">
        <f t="shared" si="53"/>
        <v>68.39137300000003</v>
      </c>
      <c r="AI170" s="52">
        <f t="shared" si="64"/>
        <v>67.707460000000026</v>
      </c>
      <c r="AJ170" s="52">
        <f t="shared" si="50"/>
        <v>0.68391299999999999</v>
      </c>
      <c r="AK170" s="45"/>
      <c r="AL170" s="45"/>
    </row>
    <row r="171" spans="1:39" x14ac:dyDescent="0.25">
      <c r="A171" s="55">
        <v>168</v>
      </c>
      <c r="B171" s="35">
        <f>C171+F171+2/2+Tabelle21261921[[#This Row],[poweradd]]</f>
        <v>2.7099289999999892</v>
      </c>
      <c r="C171" s="150">
        <f t="shared" si="54"/>
        <v>0.64639299999998912</v>
      </c>
      <c r="D171" s="52">
        <f t="shared" si="66"/>
        <v>106.35360700000014</v>
      </c>
      <c r="E171" s="52">
        <f t="shared" si="61"/>
        <v>105.29007100000014</v>
      </c>
      <c r="F171" s="52">
        <f t="shared" si="47"/>
        <v>1.063536</v>
      </c>
      <c r="G171" s="45"/>
      <c r="H171" s="45"/>
      <c r="K171" s="35">
        <f>L171+P171+Tabelle2126820[[#This Row],[w]]/2+Tabelle2126820[[#This Row],[poweradd]]</f>
        <v>300.75617199999999</v>
      </c>
      <c r="L171" s="150">
        <f t="shared" si="55"/>
        <v>262.97340700000001</v>
      </c>
      <c r="M171" s="35">
        <f t="shared" si="56"/>
        <v>2</v>
      </c>
      <c r="N171" s="52">
        <f t="shared" si="51"/>
        <v>78.276592999999906</v>
      </c>
      <c r="O171" s="52">
        <f t="shared" si="62"/>
        <v>77.493827999999908</v>
      </c>
      <c r="P171" s="52">
        <f t="shared" si="48"/>
        <v>0.78276500000000004</v>
      </c>
      <c r="Q171" s="45">
        <f>720*5%</f>
        <v>36</v>
      </c>
      <c r="R171" s="45">
        <f>-Tabelle2126820[[#This Row],[poweradd]]</f>
        <v>-36</v>
      </c>
      <c r="S171" t="s">
        <v>190</v>
      </c>
      <c r="U171" s="35">
        <f>V171+Z171+Tabelle212682022[[#This Row],[w]]/2+Tabelle212682022[[#This Row],[poweradd]]</f>
        <v>138.30256700000007</v>
      </c>
      <c r="V171" s="150">
        <f t="shared" si="57"/>
        <v>114.25764400000006</v>
      </c>
      <c r="W171" s="35">
        <f t="shared" si="58"/>
        <v>2</v>
      </c>
      <c r="X171" s="52">
        <f t="shared" si="52"/>
        <v>54.492356000000001</v>
      </c>
      <c r="Y171" s="52">
        <f t="shared" si="63"/>
        <v>53.947433000000004</v>
      </c>
      <c r="Z171" s="52">
        <f t="shared" si="49"/>
        <v>0.54492300000000005</v>
      </c>
      <c r="AA171" s="45">
        <f>50*0.45</f>
        <v>22.5</v>
      </c>
      <c r="AB171" s="45">
        <f>50*0.45</f>
        <v>22.5</v>
      </c>
      <c r="AC171" s="38" t="s">
        <v>188</v>
      </c>
      <c r="AE171" s="35">
        <f>AF171+AJ171+Tabelle21268202223[[#This Row],[w]]/2+Tabelle21268202223[[#This Row],[poweradd]]</f>
        <v>130.71961400000006</v>
      </c>
      <c r="AF171" s="150">
        <f t="shared" si="59"/>
        <v>106.04254000000006</v>
      </c>
      <c r="AG171" s="35">
        <f t="shared" si="60"/>
        <v>3</v>
      </c>
      <c r="AH171" s="52">
        <f t="shared" si="53"/>
        <v>67.707460000000026</v>
      </c>
      <c r="AI171" s="52">
        <f t="shared" si="64"/>
        <v>67.030386000000021</v>
      </c>
      <c r="AJ171" s="52">
        <f t="shared" si="50"/>
        <v>0.67707399999999995</v>
      </c>
      <c r="AK171" s="45">
        <f>50*0.45</f>
        <v>22.5</v>
      </c>
      <c r="AL171" s="45">
        <f>50*0.45</f>
        <v>22.5</v>
      </c>
      <c r="AM171" t="s">
        <v>192</v>
      </c>
    </row>
    <row r="172" spans="1:39" x14ac:dyDescent="0.25">
      <c r="A172" s="55">
        <v>169</v>
      </c>
      <c r="B172" s="35">
        <f>C172+F172+2/2+Tabelle21261921[[#This Row],[poweradd]]</f>
        <v>4.7628289999999893</v>
      </c>
      <c r="C172" s="150">
        <f t="shared" si="54"/>
        <v>2.7099289999999892</v>
      </c>
      <c r="D172" s="52">
        <f t="shared" si="66"/>
        <v>105.29007100000014</v>
      </c>
      <c r="E172" s="52">
        <f t="shared" si="61"/>
        <v>104.23717100000015</v>
      </c>
      <c r="F172" s="52">
        <f t="shared" si="47"/>
        <v>1.0528999999999999</v>
      </c>
      <c r="G172" s="45"/>
      <c r="H172" s="45"/>
      <c r="K172" s="35">
        <f>L172+P172+Tabelle2126820[[#This Row],[w]]/2+Tabelle2126820[[#This Row],[poweradd]]</f>
        <v>302.17111</v>
      </c>
      <c r="L172" s="150">
        <f t="shared" si="55"/>
        <v>300.75617199999999</v>
      </c>
      <c r="M172" s="35">
        <f t="shared" si="56"/>
        <v>2</v>
      </c>
      <c r="N172" s="52">
        <f t="shared" si="51"/>
        <v>41.493827999999908</v>
      </c>
      <c r="O172" s="52">
        <f t="shared" si="62"/>
        <v>41.078889999999909</v>
      </c>
      <c r="P172" s="52">
        <f t="shared" si="48"/>
        <v>0.41493799999999997</v>
      </c>
      <c r="Q172" s="151"/>
      <c r="R172" s="151"/>
      <c r="U172" s="35">
        <f>V172+Z172+Tabelle212682022[[#This Row],[w]]/2+Tabelle212682022[[#This Row],[poweradd]]</f>
        <v>176.06704100000007</v>
      </c>
      <c r="V172" s="150">
        <f t="shared" si="57"/>
        <v>138.30256700000007</v>
      </c>
      <c r="W172" s="35">
        <f t="shared" si="58"/>
        <v>2</v>
      </c>
      <c r="X172" s="52">
        <f t="shared" si="52"/>
        <v>76.447433000000004</v>
      </c>
      <c r="Y172" s="52">
        <f t="shared" si="63"/>
        <v>75.682958999999997</v>
      </c>
      <c r="Z172" s="52">
        <f t="shared" si="49"/>
        <v>0.76447399999999999</v>
      </c>
      <c r="AA172" s="45">
        <f>720*5%</f>
        <v>36</v>
      </c>
      <c r="AB172" s="45">
        <f>-Tabelle212682022[[#This Row],[poweradd]]</f>
        <v>-36</v>
      </c>
      <c r="AC172" t="s">
        <v>190</v>
      </c>
      <c r="AE172" s="35">
        <f>AF172+AJ172+Tabelle21268202223[[#This Row],[w]]/2+Tabelle21268202223[[#This Row],[poweradd]]</f>
        <v>169.11491700000008</v>
      </c>
      <c r="AF172" s="150">
        <f t="shared" si="59"/>
        <v>130.71961400000006</v>
      </c>
      <c r="AG172" s="35">
        <f t="shared" si="60"/>
        <v>3</v>
      </c>
      <c r="AH172" s="52">
        <f t="shared" si="53"/>
        <v>89.530386000000021</v>
      </c>
      <c r="AI172" s="52">
        <f t="shared" si="64"/>
        <v>88.635083000000023</v>
      </c>
      <c r="AJ172" s="52">
        <f t="shared" si="50"/>
        <v>0.89530299999999996</v>
      </c>
      <c r="AK172" s="45">
        <f>720*5%</f>
        <v>36</v>
      </c>
      <c r="AL172" s="45">
        <f>-Tabelle21268202223[[#This Row],[poweradd]]</f>
        <v>-36</v>
      </c>
      <c r="AM172" t="s">
        <v>190</v>
      </c>
    </row>
    <row r="173" spans="1:39" x14ac:dyDescent="0.25">
      <c r="A173" s="55">
        <v>170</v>
      </c>
      <c r="B173" s="35">
        <f>C173+F173+2/2+Tabelle21261921[[#This Row],[poweradd]]</f>
        <v>6.8051999999999895</v>
      </c>
      <c r="C173" s="150">
        <f t="shared" si="54"/>
        <v>4.7628289999999893</v>
      </c>
      <c r="D173" s="52">
        <f t="shared" si="66"/>
        <v>104.23717100000015</v>
      </c>
      <c r="E173" s="52">
        <f t="shared" si="61"/>
        <v>103.19480000000014</v>
      </c>
      <c r="F173" s="52">
        <f t="shared" si="47"/>
        <v>1.0423709999999999</v>
      </c>
      <c r="G173" s="45"/>
      <c r="H173" s="45"/>
      <c r="K173" s="35">
        <f>L173+P173+Tabelle2126820[[#This Row],[w]]/2+Tabelle2126820[[#This Row],[poweradd]]</f>
        <v>303.58189800000002</v>
      </c>
      <c r="L173" s="150">
        <f t="shared" si="55"/>
        <v>302.17111</v>
      </c>
      <c r="M173" s="35">
        <f t="shared" si="56"/>
        <v>2</v>
      </c>
      <c r="N173" s="52">
        <f t="shared" si="51"/>
        <v>41.078889999999909</v>
      </c>
      <c r="O173" s="52">
        <f t="shared" si="62"/>
        <v>40.668101999999912</v>
      </c>
      <c r="P173" s="52">
        <f t="shared" si="48"/>
        <v>0.41078799999999999</v>
      </c>
      <c r="Q173" s="151"/>
      <c r="R173" s="151"/>
      <c r="U173" s="35">
        <f>V173+Z173+Tabelle212682022[[#This Row],[w]]/2+Tabelle212682022[[#This Row],[poweradd]]</f>
        <v>177.46387000000007</v>
      </c>
      <c r="V173" s="150">
        <f t="shared" si="57"/>
        <v>176.06704100000007</v>
      </c>
      <c r="W173" s="35">
        <f t="shared" si="58"/>
        <v>2</v>
      </c>
      <c r="X173" s="52">
        <f t="shared" si="52"/>
        <v>39.682958999999997</v>
      </c>
      <c r="Y173" s="52">
        <f t="shared" si="63"/>
        <v>39.28613</v>
      </c>
      <c r="Z173" s="52">
        <f t="shared" si="49"/>
        <v>0.39682899999999999</v>
      </c>
      <c r="AA173" s="151"/>
      <c r="AB173" s="151"/>
      <c r="AE173" s="35">
        <f>AF173+AJ173+Tabelle21268202223[[#This Row],[w]]/2+Tabelle21268202223[[#This Row],[poweradd]]</f>
        <v>171.14126700000008</v>
      </c>
      <c r="AF173" s="150">
        <f t="shared" si="59"/>
        <v>169.11491700000008</v>
      </c>
      <c r="AG173" s="35">
        <f t="shared" si="60"/>
        <v>3</v>
      </c>
      <c r="AH173" s="52">
        <f t="shared" si="53"/>
        <v>52.635083000000023</v>
      </c>
      <c r="AI173" s="52">
        <f t="shared" si="64"/>
        <v>52.108733000000022</v>
      </c>
      <c r="AJ173" s="52">
        <f t="shared" si="50"/>
        <v>0.52634999999999998</v>
      </c>
      <c r="AK173" s="151"/>
      <c r="AL173" s="151"/>
    </row>
    <row r="174" spans="1:39" x14ac:dyDescent="0.25">
      <c r="A174" s="55">
        <v>171</v>
      </c>
      <c r="B174" s="35">
        <f>C174+F174+2/2+Tabelle21261921[[#This Row],[poweradd]]</f>
        <v>8.8371479999999885</v>
      </c>
      <c r="C174" s="150">
        <f t="shared" si="54"/>
        <v>6.8051999999999895</v>
      </c>
      <c r="D174" s="52">
        <f t="shared" si="66"/>
        <v>103.19480000000014</v>
      </c>
      <c r="E174" s="52">
        <f t="shared" si="61"/>
        <v>102.16285200000014</v>
      </c>
      <c r="F174" s="52">
        <f t="shared" si="47"/>
        <v>1.0319480000000001</v>
      </c>
      <c r="G174" s="45"/>
      <c r="H174" s="45"/>
      <c r="K174" s="35">
        <f>L174+P174+Tabelle2126820[[#This Row],[w]]/2+Tabelle2126820[[#This Row],[poweradd]]</f>
        <v>304.98857900000002</v>
      </c>
      <c r="L174" s="150">
        <f t="shared" si="55"/>
        <v>303.58189800000002</v>
      </c>
      <c r="M174" s="35">
        <f t="shared" si="56"/>
        <v>2</v>
      </c>
      <c r="N174" s="52">
        <f t="shared" si="51"/>
        <v>40.668101999999912</v>
      </c>
      <c r="O174" s="52">
        <f t="shared" si="62"/>
        <v>40.261420999999913</v>
      </c>
      <c r="P174" s="52">
        <f t="shared" si="48"/>
        <v>0.40668100000000001</v>
      </c>
      <c r="Q174" s="151"/>
      <c r="R174" s="151"/>
      <c r="U174" s="35">
        <f>V174+Z174+Tabelle212682022[[#This Row],[w]]/2+Tabelle212682022[[#This Row],[poweradd]]</f>
        <v>178.85673100000008</v>
      </c>
      <c r="V174" s="150">
        <f t="shared" si="57"/>
        <v>177.46387000000007</v>
      </c>
      <c r="W174" s="35">
        <f t="shared" si="58"/>
        <v>2</v>
      </c>
      <c r="X174" s="52">
        <f t="shared" si="52"/>
        <v>39.28613</v>
      </c>
      <c r="Y174" s="52">
        <f t="shared" si="63"/>
        <v>38.893268999999997</v>
      </c>
      <c r="Z174" s="52">
        <f t="shared" si="49"/>
        <v>0.39286100000000002</v>
      </c>
      <c r="AA174" s="151"/>
      <c r="AB174" s="151"/>
      <c r="AE174" s="35">
        <f>AF174+AJ174+Tabelle21268202223[[#This Row],[w]]/2+Tabelle21268202223[[#This Row],[poweradd]]</f>
        <v>173.16235400000008</v>
      </c>
      <c r="AF174" s="150">
        <f t="shared" si="59"/>
        <v>171.14126700000008</v>
      </c>
      <c r="AG174" s="35">
        <f t="shared" si="60"/>
        <v>3</v>
      </c>
      <c r="AH174" s="52">
        <f t="shared" si="53"/>
        <v>52.108733000000022</v>
      </c>
      <c r="AI174" s="52">
        <f t="shared" si="64"/>
        <v>51.587646000000021</v>
      </c>
      <c r="AJ174" s="52">
        <f t="shared" si="50"/>
        <v>0.52108699999999997</v>
      </c>
      <c r="AK174" s="151"/>
      <c r="AL174" s="151"/>
    </row>
    <row r="175" spans="1:39" x14ac:dyDescent="0.25">
      <c r="A175" s="55">
        <v>172</v>
      </c>
      <c r="B175" s="35">
        <f>C175+F175+2/2+Tabelle21261921[[#This Row],[poweradd]]</f>
        <v>10.858775999999988</v>
      </c>
      <c r="C175" s="150">
        <f t="shared" si="54"/>
        <v>8.8371479999999885</v>
      </c>
      <c r="D175" s="52">
        <f t="shared" si="66"/>
        <v>102.16285200000014</v>
      </c>
      <c r="E175" s="52">
        <f t="shared" si="61"/>
        <v>101.14122400000014</v>
      </c>
      <c r="F175" s="52">
        <f t="shared" si="47"/>
        <v>1.021628</v>
      </c>
      <c r="G175" s="45"/>
      <c r="H175" s="45"/>
      <c r="K175" s="35">
        <f>L175+P175+Tabelle2126820[[#This Row],[w]]/2+Tabelle2126820[[#This Row],[poweradd]]</f>
        <v>306.39119300000004</v>
      </c>
      <c r="L175" s="150">
        <f t="shared" si="55"/>
        <v>304.98857900000002</v>
      </c>
      <c r="M175" s="35">
        <f t="shared" si="56"/>
        <v>2</v>
      </c>
      <c r="N175" s="52">
        <f t="shared" si="51"/>
        <v>40.261420999999913</v>
      </c>
      <c r="O175" s="52">
        <f t="shared" si="62"/>
        <v>39.858806999999914</v>
      </c>
      <c r="P175" s="52">
        <f t="shared" si="48"/>
        <v>0.40261400000000003</v>
      </c>
      <c r="Q175" s="151"/>
      <c r="R175" s="151"/>
      <c r="U175" s="35">
        <f>V175+Z175+Tabelle212682022[[#This Row],[w]]/2+Tabelle212682022[[#This Row],[poweradd]]</f>
        <v>180.24566300000009</v>
      </c>
      <c r="V175" s="150">
        <f t="shared" si="57"/>
        <v>178.85673100000008</v>
      </c>
      <c r="W175" s="35">
        <f t="shared" si="58"/>
        <v>2</v>
      </c>
      <c r="X175" s="52">
        <f t="shared" si="52"/>
        <v>38.893268999999997</v>
      </c>
      <c r="Y175" s="52">
        <f t="shared" si="63"/>
        <v>38.504337</v>
      </c>
      <c r="Z175" s="52">
        <f t="shared" si="49"/>
        <v>0.388932</v>
      </c>
      <c r="AA175" s="151"/>
      <c r="AB175" s="151"/>
      <c r="AE175" s="35">
        <f>AF175+AJ175+Tabelle21268202223[[#This Row],[w]]/2+Tabelle21268202223[[#This Row],[poweradd]]</f>
        <v>175.17823000000007</v>
      </c>
      <c r="AF175" s="150">
        <f t="shared" si="59"/>
        <v>173.16235400000008</v>
      </c>
      <c r="AG175" s="35">
        <f t="shared" si="60"/>
        <v>3</v>
      </c>
      <c r="AH175" s="52">
        <f t="shared" si="53"/>
        <v>51.587646000000021</v>
      </c>
      <c r="AI175" s="52">
        <f t="shared" si="64"/>
        <v>51.071770000000022</v>
      </c>
      <c r="AJ175" s="52">
        <f t="shared" si="50"/>
        <v>0.515876</v>
      </c>
      <c r="AK175" s="151"/>
      <c r="AL175" s="151"/>
    </row>
    <row r="176" spans="1:39" x14ac:dyDescent="0.25">
      <c r="A176" s="55">
        <v>173</v>
      </c>
      <c r="B176" s="35">
        <f>C176+F176+2/2+Tabelle21261921[[#This Row],[poweradd]]</f>
        <v>12.870187999999988</v>
      </c>
      <c r="C176" s="52">
        <f t="shared" si="54"/>
        <v>10.858775999999988</v>
      </c>
      <c r="D176" s="52">
        <f t="shared" si="66"/>
        <v>101.14122400000014</v>
      </c>
      <c r="E176" s="52">
        <f t="shared" si="61"/>
        <v>100.12981200000013</v>
      </c>
      <c r="F176" s="52">
        <f t="shared" si="47"/>
        <v>1.011412</v>
      </c>
      <c r="G176" s="45"/>
      <c r="H176" s="45"/>
      <c r="K176" s="35">
        <f>L176+P176+Tabelle2126820[[#This Row],[w]]/2+Tabelle2126820[[#This Row],[poweradd]]</f>
        <v>307.78978100000006</v>
      </c>
      <c r="L176" s="52">
        <f t="shared" si="55"/>
        <v>306.39119300000004</v>
      </c>
      <c r="M176" s="35">
        <f t="shared" si="56"/>
        <v>2</v>
      </c>
      <c r="N176" s="52">
        <f t="shared" si="51"/>
        <v>39.858806999999914</v>
      </c>
      <c r="O176" s="52">
        <f t="shared" si="62"/>
        <v>39.460218999999917</v>
      </c>
      <c r="P176" s="52">
        <f t="shared" si="48"/>
        <v>0.398588</v>
      </c>
      <c r="Q176" s="45"/>
      <c r="R176" s="45"/>
      <c r="U176" s="35">
        <f>V176+Z176+Tabelle212682022[[#This Row],[w]]/2+Tabelle212682022[[#This Row],[poweradd]]</f>
        <v>181.63070600000009</v>
      </c>
      <c r="V176" s="52">
        <f t="shared" si="57"/>
        <v>180.24566300000009</v>
      </c>
      <c r="W176" s="35">
        <f t="shared" si="58"/>
        <v>2</v>
      </c>
      <c r="X176" s="52">
        <f t="shared" si="52"/>
        <v>38.504337</v>
      </c>
      <c r="Y176" s="52">
        <f t="shared" si="63"/>
        <v>38.119293999999996</v>
      </c>
      <c r="Z176" s="52">
        <f t="shared" si="49"/>
        <v>0.38504300000000002</v>
      </c>
      <c r="AA176" s="45"/>
      <c r="AB176" s="45"/>
      <c r="AE176" s="35">
        <f>AF176+AJ176+Tabelle21268202223[[#This Row],[w]]/2+Tabelle21268202223[[#This Row],[poweradd]]</f>
        <v>177.18894700000007</v>
      </c>
      <c r="AF176" s="52">
        <f t="shared" si="59"/>
        <v>175.17823000000007</v>
      </c>
      <c r="AG176" s="35">
        <f t="shared" si="60"/>
        <v>3</v>
      </c>
      <c r="AH176" s="52">
        <f t="shared" si="53"/>
        <v>51.071770000000022</v>
      </c>
      <c r="AI176" s="52">
        <f t="shared" si="64"/>
        <v>50.561053000000022</v>
      </c>
      <c r="AJ176" s="52">
        <f t="shared" si="50"/>
        <v>0.51071699999999998</v>
      </c>
      <c r="AK176" s="45"/>
      <c r="AL176" s="45"/>
    </row>
    <row r="177" spans="1:39" x14ac:dyDescent="0.25">
      <c r="A177" s="55">
        <v>174</v>
      </c>
      <c r="B177" s="35">
        <f>C177+F177+2/2+Tabelle21261921[[#This Row],[poweradd]]</f>
        <v>14.871485999999988</v>
      </c>
      <c r="C177" s="52">
        <f t="shared" si="54"/>
        <v>12.870187999999988</v>
      </c>
      <c r="D177" s="52">
        <f t="shared" si="66"/>
        <v>100.12981200000013</v>
      </c>
      <c r="E177" s="52">
        <f t="shared" si="61"/>
        <v>99.128514000000123</v>
      </c>
      <c r="F177" s="52">
        <f t="shared" si="47"/>
        <v>1.001298</v>
      </c>
      <c r="G177" s="45"/>
      <c r="H177" s="45"/>
      <c r="K177" s="35">
        <f>L177+P177+Tabelle2126820[[#This Row],[w]]/2+Tabelle2126820[[#This Row],[poweradd]]</f>
        <v>309.18438300000008</v>
      </c>
      <c r="L177" s="52">
        <f t="shared" si="55"/>
        <v>307.78978100000006</v>
      </c>
      <c r="M177" s="35">
        <f t="shared" si="56"/>
        <v>2</v>
      </c>
      <c r="N177" s="52">
        <f t="shared" si="51"/>
        <v>39.460218999999917</v>
      </c>
      <c r="O177" s="52">
        <f t="shared" si="62"/>
        <v>39.065616999999918</v>
      </c>
      <c r="P177" s="52">
        <f t="shared" si="48"/>
        <v>0.39460200000000001</v>
      </c>
      <c r="Q177" s="45"/>
      <c r="R177" s="45"/>
      <c r="U177" s="35">
        <f>V177+Z177+Tabelle212682022[[#This Row],[w]]/2+Tabelle212682022[[#This Row],[poweradd]]</f>
        <v>183.01189800000009</v>
      </c>
      <c r="V177" s="52">
        <f t="shared" si="57"/>
        <v>181.63070600000009</v>
      </c>
      <c r="W177" s="35">
        <f t="shared" si="58"/>
        <v>2</v>
      </c>
      <c r="X177" s="52">
        <f t="shared" si="52"/>
        <v>38.119293999999996</v>
      </c>
      <c r="Y177" s="52">
        <f t="shared" si="63"/>
        <v>37.738101999999998</v>
      </c>
      <c r="Z177" s="52">
        <f t="shared" si="49"/>
        <v>0.38119199999999998</v>
      </c>
      <c r="AA177" s="45"/>
      <c r="AB177" s="45"/>
      <c r="AE177" s="35">
        <f>AF177+AJ177+Tabelle21268202223[[#This Row],[w]]/2+Tabelle21268202223[[#This Row],[poweradd]]</f>
        <v>179.19455700000006</v>
      </c>
      <c r="AF177" s="52">
        <f t="shared" si="59"/>
        <v>177.18894700000007</v>
      </c>
      <c r="AG177" s="35">
        <f t="shared" si="60"/>
        <v>3</v>
      </c>
      <c r="AH177" s="52">
        <f t="shared" si="53"/>
        <v>50.561053000000022</v>
      </c>
      <c r="AI177" s="52">
        <f t="shared" si="64"/>
        <v>50.055443000000025</v>
      </c>
      <c r="AJ177" s="52">
        <f t="shared" si="50"/>
        <v>0.50561</v>
      </c>
      <c r="AK177" s="45"/>
      <c r="AL177" s="45"/>
    </row>
    <row r="178" spans="1:39" x14ac:dyDescent="0.25">
      <c r="A178" s="55">
        <v>175</v>
      </c>
      <c r="B178" s="35">
        <f>C178+F178+2/2+Tabelle21261921[[#This Row],[poweradd]]</f>
        <v>16.862770999999988</v>
      </c>
      <c r="C178" s="150">
        <f t="shared" si="54"/>
        <v>14.871485999999988</v>
      </c>
      <c r="D178" s="52">
        <f t="shared" si="66"/>
        <v>99.128514000000123</v>
      </c>
      <c r="E178" s="52">
        <f t="shared" si="61"/>
        <v>98.137229000000119</v>
      </c>
      <c r="F178" s="52">
        <f t="shared" si="47"/>
        <v>0.99128499999999997</v>
      </c>
      <c r="G178" s="45"/>
      <c r="H178" s="45"/>
      <c r="K178" s="35">
        <f>L178+P178+Tabelle2126820[[#This Row],[w]]/2+Tabelle2126820[[#This Row],[poweradd]]</f>
        <v>310.57503900000006</v>
      </c>
      <c r="L178" s="150">
        <f t="shared" si="55"/>
        <v>309.18438300000008</v>
      </c>
      <c r="M178" s="35">
        <f t="shared" si="56"/>
        <v>2</v>
      </c>
      <c r="N178" s="52">
        <f t="shared" si="51"/>
        <v>39.065616999999918</v>
      </c>
      <c r="O178" s="52">
        <f t="shared" si="62"/>
        <v>38.674960999999918</v>
      </c>
      <c r="P178" s="52">
        <f t="shared" si="48"/>
        <v>0.390656</v>
      </c>
      <c r="Q178" s="151"/>
      <c r="R178" s="151"/>
      <c r="U178" s="35">
        <f>V178+Z178+Tabelle212682022[[#This Row],[w]]/2+Tabelle212682022[[#This Row],[poweradd]]</f>
        <v>184.3892790000001</v>
      </c>
      <c r="V178" s="150">
        <f t="shared" si="57"/>
        <v>183.01189800000009</v>
      </c>
      <c r="W178" s="35">
        <f t="shared" si="58"/>
        <v>2</v>
      </c>
      <c r="X178" s="52">
        <f t="shared" si="52"/>
        <v>37.738101999999998</v>
      </c>
      <c r="Y178" s="52">
        <f t="shared" si="63"/>
        <v>37.360720999999998</v>
      </c>
      <c r="Z178" s="52">
        <f t="shared" si="49"/>
        <v>0.37738100000000002</v>
      </c>
      <c r="AA178" s="151"/>
      <c r="AB178" s="151"/>
      <c r="AE178" s="35">
        <f>AF178+AJ178+Tabelle21268202223[[#This Row],[w]]/2+Tabelle21268202223[[#This Row],[poweradd]]</f>
        <v>181.19511100000005</v>
      </c>
      <c r="AF178" s="150">
        <f t="shared" si="59"/>
        <v>179.19455700000006</v>
      </c>
      <c r="AG178" s="35">
        <f t="shared" si="60"/>
        <v>3</v>
      </c>
      <c r="AH178" s="52">
        <f t="shared" si="53"/>
        <v>50.055443000000025</v>
      </c>
      <c r="AI178" s="52">
        <f t="shared" si="64"/>
        <v>49.554889000000024</v>
      </c>
      <c r="AJ178" s="52">
        <f t="shared" si="50"/>
        <v>0.50055400000000005</v>
      </c>
      <c r="AK178" s="151"/>
      <c r="AL178" s="151"/>
    </row>
    <row r="179" spans="1:39" x14ac:dyDescent="0.25">
      <c r="A179" s="55">
        <v>176</v>
      </c>
      <c r="B179" s="35">
        <f>C179+F179+2/2+Tabelle21261921[[#This Row],[poweradd]]</f>
        <v>18.844142999999988</v>
      </c>
      <c r="C179" s="150">
        <f t="shared" si="54"/>
        <v>16.862770999999988</v>
      </c>
      <c r="D179" s="52">
        <f t="shared" si="66"/>
        <v>98.137229000000119</v>
      </c>
      <c r="E179" s="52">
        <f t="shared" si="61"/>
        <v>97.155857000000125</v>
      </c>
      <c r="F179" s="52">
        <f t="shared" si="47"/>
        <v>0.98137200000000002</v>
      </c>
      <c r="G179" s="45"/>
      <c r="H179" s="45"/>
      <c r="K179" s="35">
        <f>L179+P179+Tabelle2126820[[#This Row],[w]]/2+Tabelle2126820[[#This Row],[poweradd]]</f>
        <v>311.96178800000007</v>
      </c>
      <c r="L179" s="150">
        <f t="shared" si="55"/>
        <v>310.57503900000006</v>
      </c>
      <c r="M179" s="35">
        <f t="shared" si="56"/>
        <v>2</v>
      </c>
      <c r="N179" s="52">
        <f t="shared" si="51"/>
        <v>38.674960999999918</v>
      </c>
      <c r="O179" s="52">
        <f t="shared" si="62"/>
        <v>38.288211999999916</v>
      </c>
      <c r="P179" s="52">
        <f t="shared" si="48"/>
        <v>0.38674900000000001</v>
      </c>
      <c r="Q179" s="151"/>
      <c r="R179" s="151"/>
      <c r="U179" s="35">
        <f>V179+Z179+Tabelle212682022[[#This Row],[w]]/2+Tabelle212682022[[#This Row],[poweradd]]</f>
        <v>185.76288600000009</v>
      </c>
      <c r="V179" s="150">
        <f t="shared" si="57"/>
        <v>184.3892790000001</v>
      </c>
      <c r="W179" s="35">
        <f t="shared" si="58"/>
        <v>2</v>
      </c>
      <c r="X179" s="52">
        <f t="shared" si="52"/>
        <v>37.360720999999998</v>
      </c>
      <c r="Y179" s="52">
        <f t="shared" si="63"/>
        <v>36.987113999999998</v>
      </c>
      <c r="Z179" s="52">
        <f t="shared" si="49"/>
        <v>0.37360700000000002</v>
      </c>
      <c r="AA179" s="151"/>
      <c r="AB179" s="151"/>
      <c r="AE179" s="35">
        <f>AF179+AJ179+Tabelle21268202223[[#This Row],[w]]/2+Tabelle21268202223[[#This Row],[poweradd]]</f>
        <v>183.19065900000007</v>
      </c>
      <c r="AF179" s="150">
        <f t="shared" si="59"/>
        <v>181.19511100000005</v>
      </c>
      <c r="AG179" s="35">
        <f t="shared" si="60"/>
        <v>3</v>
      </c>
      <c r="AH179" s="52">
        <f t="shared" si="53"/>
        <v>49.554889000000024</v>
      </c>
      <c r="AI179" s="52">
        <f t="shared" si="64"/>
        <v>49.059341000000025</v>
      </c>
      <c r="AJ179" s="52">
        <f t="shared" si="50"/>
        <v>0.49554799999999999</v>
      </c>
      <c r="AK179" s="151"/>
      <c r="AL179" s="151"/>
    </row>
    <row r="180" spans="1:39" x14ac:dyDescent="0.25">
      <c r="A180" s="55">
        <v>177</v>
      </c>
      <c r="B180" s="35">
        <f>C180+F180+2/2+Tabelle21261921[[#This Row],[poweradd]]</f>
        <v>20.81570099999999</v>
      </c>
      <c r="C180" s="150">
        <f t="shared" si="54"/>
        <v>18.844142999999988</v>
      </c>
      <c r="D180" s="52">
        <f t="shared" si="66"/>
        <v>97.155857000000125</v>
      </c>
      <c r="E180" s="52">
        <f t="shared" si="61"/>
        <v>96.184299000000124</v>
      </c>
      <c r="F180" s="52">
        <f t="shared" si="47"/>
        <v>0.97155800000000003</v>
      </c>
      <c r="G180" s="45"/>
      <c r="H180" s="45"/>
      <c r="K180" s="35">
        <f>L180+P180+Tabelle2126820[[#This Row],[w]]/2+Tabelle2126820[[#This Row],[poweradd]]</f>
        <v>313.34467000000006</v>
      </c>
      <c r="L180" s="150">
        <f t="shared" si="55"/>
        <v>311.96178800000007</v>
      </c>
      <c r="M180" s="35">
        <f t="shared" si="56"/>
        <v>2</v>
      </c>
      <c r="N180" s="52">
        <f t="shared" si="51"/>
        <v>38.288211999999916</v>
      </c>
      <c r="O180" s="52">
        <f t="shared" si="62"/>
        <v>37.905329999999914</v>
      </c>
      <c r="P180" s="52">
        <f t="shared" si="48"/>
        <v>0.382882</v>
      </c>
      <c r="Q180" s="151"/>
      <c r="R180" s="151"/>
      <c r="U180" s="35">
        <f>V180+Z180+Tabelle212682022[[#This Row],[w]]/2+Tabelle212682022[[#This Row],[poweradd]]</f>
        <v>187.13275700000008</v>
      </c>
      <c r="V180" s="150">
        <f t="shared" si="57"/>
        <v>185.76288600000009</v>
      </c>
      <c r="W180" s="35">
        <f t="shared" si="58"/>
        <v>2</v>
      </c>
      <c r="X180" s="52">
        <f t="shared" si="52"/>
        <v>36.987113999999998</v>
      </c>
      <c r="Y180" s="52">
        <f t="shared" si="63"/>
        <v>36.617242999999995</v>
      </c>
      <c r="Z180" s="52">
        <f t="shared" si="49"/>
        <v>0.36987100000000001</v>
      </c>
      <c r="AA180" s="151"/>
      <c r="AB180" s="151"/>
      <c r="AE180" s="35">
        <f>AF180+AJ180+Tabelle21268202223[[#This Row],[w]]/2+Tabelle21268202223[[#This Row],[poweradd]]</f>
        <v>185.18125200000006</v>
      </c>
      <c r="AF180" s="150">
        <f t="shared" si="59"/>
        <v>183.19065900000007</v>
      </c>
      <c r="AG180" s="35">
        <f t="shared" si="60"/>
        <v>3</v>
      </c>
      <c r="AH180" s="52">
        <f t="shared" si="53"/>
        <v>49.059341000000025</v>
      </c>
      <c r="AI180" s="52">
        <f t="shared" si="64"/>
        <v>48.568748000000028</v>
      </c>
      <c r="AJ180" s="52">
        <f t="shared" si="50"/>
        <v>0.490593</v>
      </c>
      <c r="AK180" s="151"/>
      <c r="AL180" s="151"/>
    </row>
    <row r="181" spans="1:39" x14ac:dyDescent="0.25">
      <c r="A181" s="55">
        <v>178</v>
      </c>
      <c r="B181" s="35">
        <f>C181+F181+2/2+Tabelle21261921[[#This Row],[poweradd]]</f>
        <v>22.777542999999991</v>
      </c>
      <c r="C181" s="150">
        <f t="shared" si="54"/>
        <v>20.81570099999999</v>
      </c>
      <c r="D181" s="52">
        <f t="shared" si="66"/>
        <v>96.184299000000124</v>
      </c>
      <c r="E181" s="52">
        <f t="shared" si="61"/>
        <v>95.222457000000119</v>
      </c>
      <c r="F181" s="52">
        <f t="shared" si="47"/>
        <v>0.96184199999999997</v>
      </c>
      <c r="G181" s="45"/>
      <c r="H181" s="45"/>
      <c r="K181" s="35">
        <f>L181+P181+Tabelle2126820[[#This Row],[w]]/2+Tabelle2126820[[#This Row],[poweradd]]</f>
        <v>264.72372300000006</v>
      </c>
      <c r="L181" s="150">
        <f t="shared" si="55"/>
        <v>313.34467000000006</v>
      </c>
      <c r="M181" s="35">
        <f t="shared" si="56"/>
        <v>2</v>
      </c>
      <c r="N181" s="52">
        <f t="shared" si="51"/>
        <v>37.905329999999914</v>
      </c>
      <c r="O181" s="52">
        <f t="shared" si="62"/>
        <v>37.526276999999915</v>
      </c>
      <c r="P181" s="52">
        <f t="shared" si="48"/>
        <v>0.37905299999999997</v>
      </c>
      <c r="Q181" s="151">
        <v>-50</v>
      </c>
      <c r="R181" s="151"/>
      <c r="S181" t="s">
        <v>167</v>
      </c>
      <c r="U181" s="35">
        <f>V181+Z181+Tabelle212682022[[#This Row],[w]]/2+Tabelle212682022[[#This Row],[poweradd]]</f>
        <v>188.49892900000009</v>
      </c>
      <c r="V181" s="150">
        <f t="shared" si="57"/>
        <v>187.13275700000008</v>
      </c>
      <c r="W181" s="35">
        <f t="shared" si="58"/>
        <v>2</v>
      </c>
      <c r="X181" s="52">
        <f t="shared" si="52"/>
        <v>36.617242999999995</v>
      </c>
      <c r="Y181" s="52">
        <f t="shared" si="63"/>
        <v>36.251070999999996</v>
      </c>
      <c r="Z181" s="52">
        <f t="shared" si="49"/>
        <v>0.366172</v>
      </c>
      <c r="AA181" s="151"/>
      <c r="AB181" s="151"/>
      <c r="AE181" s="35">
        <f>AF181+AJ181+Tabelle21268202223[[#This Row],[w]]/2+Tabelle21268202223[[#This Row],[poweradd]]</f>
        <v>187.16693900000007</v>
      </c>
      <c r="AF181" s="150">
        <f t="shared" si="59"/>
        <v>185.18125200000006</v>
      </c>
      <c r="AG181" s="35">
        <f t="shared" si="60"/>
        <v>3</v>
      </c>
      <c r="AH181" s="52">
        <f t="shared" si="53"/>
        <v>48.568748000000028</v>
      </c>
      <c r="AI181" s="52">
        <f t="shared" si="64"/>
        <v>48.083061000000029</v>
      </c>
      <c r="AJ181" s="52">
        <f t="shared" si="50"/>
        <v>0.48568699999999998</v>
      </c>
      <c r="AK181" s="151"/>
      <c r="AL181" s="151"/>
    </row>
    <row r="182" spans="1:39" x14ac:dyDescent="0.25">
      <c r="A182" s="55">
        <v>179</v>
      </c>
      <c r="B182" s="35">
        <f>C182+F182+2/2+Tabelle21261921[[#This Row],[poweradd]]</f>
        <v>24.729766999999992</v>
      </c>
      <c r="C182" s="150">
        <f t="shared" si="54"/>
        <v>22.777542999999991</v>
      </c>
      <c r="D182" s="52">
        <f t="shared" si="66"/>
        <v>95.222457000000119</v>
      </c>
      <c r="E182" s="52">
        <f t="shared" si="61"/>
        <v>94.270233000000118</v>
      </c>
      <c r="F182" s="52">
        <f t="shared" si="47"/>
        <v>0.95222399999999996</v>
      </c>
      <c r="G182" s="45"/>
      <c r="H182" s="45"/>
      <c r="K182" s="35">
        <f>L182+P182+Tabelle2126820[[#This Row],[w]]/2+Tabelle2126820[[#This Row],[poweradd]]</f>
        <v>216.09898500000008</v>
      </c>
      <c r="L182" s="150">
        <f t="shared" si="55"/>
        <v>264.72372300000006</v>
      </c>
      <c r="M182" s="35">
        <f t="shared" si="56"/>
        <v>2</v>
      </c>
      <c r="N182" s="52">
        <f t="shared" si="51"/>
        <v>37.526276999999915</v>
      </c>
      <c r="O182" s="52">
        <f t="shared" si="62"/>
        <v>37.151014999999916</v>
      </c>
      <c r="P182" s="52">
        <f t="shared" si="48"/>
        <v>0.37526199999999998</v>
      </c>
      <c r="Q182" s="151">
        <v>-50</v>
      </c>
      <c r="R182" s="151"/>
      <c r="S182" t="s">
        <v>168</v>
      </c>
      <c r="U182" s="35">
        <f>V182+Z182+Tabelle212682022[[#This Row],[w]]/2+Tabelle212682022[[#This Row],[poweradd]]</f>
        <v>189.86143900000008</v>
      </c>
      <c r="V182" s="150">
        <f t="shared" si="57"/>
        <v>188.49892900000009</v>
      </c>
      <c r="W182" s="35">
        <f t="shared" si="58"/>
        <v>2</v>
      </c>
      <c r="X182" s="52">
        <f t="shared" si="52"/>
        <v>36.251070999999996</v>
      </c>
      <c r="Y182" s="52">
        <f t="shared" si="63"/>
        <v>35.888560999999996</v>
      </c>
      <c r="Z182" s="52">
        <f t="shared" si="49"/>
        <v>0.36251</v>
      </c>
      <c r="AA182" s="151"/>
      <c r="AB182" s="151"/>
      <c r="AE182" s="35">
        <f>AF182+AJ182+Tabelle21268202223[[#This Row],[w]]/2+Tabelle21268202223[[#This Row],[poweradd]]</f>
        <v>189.14776900000007</v>
      </c>
      <c r="AF182" s="150">
        <f t="shared" si="59"/>
        <v>187.16693900000007</v>
      </c>
      <c r="AG182" s="35">
        <f t="shared" si="60"/>
        <v>3</v>
      </c>
      <c r="AH182" s="52">
        <f t="shared" si="53"/>
        <v>48.083061000000029</v>
      </c>
      <c r="AI182" s="52">
        <f t="shared" si="64"/>
        <v>47.602231000000032</v>
      </c>
      <c r="AJ182" s="52">
        <f t="shared" si="50"/>
        <v>0.48082999999999998</v>
      </c>
      <c r="AK182" s="151"/>
      <c r="AL182" s="151"/>
    </row>
    <row r="183" spans="1:39" x14ac:dyDescent="0.25">
      <c r="A183" s="55">
        <v>180</v>
      </c>
      <c r="B183" s="35">
        <f>C183+F183+2/2+Tabelle21261921[[#This Row],[poweradd]]</f>
        <v>26.672468999999992</v>
      </c>
      <c r="C183" s="52">
        <f t="shared" si="54"/>
        <v>24.729766999999992</v>
      </c>
      <c r="D183" s="52">
        <f t="shared" si="66"/>
        <v>94.270233000000118</v>
      </c>
      <c r="E183" s="52">
        <f t="shared" si="61"/>
        <v>93.327531000000121</v>
      </c>
      <c r="F183" s="52">
        <f t="shared" si="47"/>
        <v>0.94270200000000004</v>
      </c>
      <c r="K183" s="35">
        <f>L183+P183+Tabelle2126820[[#This Row],[w]]/2+Tabelle2126820[[#This Row],[poweradd]]</f>
        <v>217.47049500000008</v>
      </c>
      <c r="L183" s="52">
        <f t="shared" si="55"/>
        <v>216.09898500000008</v>
      </c>
      <c r="M183" s="35">
        <f t="shared" si="56"/>
        <v>2</v>
      </c>
      <c r="N183" s="52">
        <f t="shared" si="51"/>
        <v>37.151014999999916</v>
      </c>
      <c r="O183" s="52">
        <f t="shared" si="62"/>
        <v>36.779504999999915</v>
      </c>
      <c r="P183" s="52">
        <f t="shared" si="48"/>
        <v>0.37151000000000001</v>
      </c>
      <c r="Q183" s="45"/>
      <c r="R183" s="45"/>
      <c r="U183" s="35">
        <f>V183+Z183+Tabelle212682022[[#This Row],[w]]/2+Tabelle212682022[[#This Row],[poweradd]]</f>
        <v>191.22032400000006</v>
      </c>
      <c r="V183" s="52">
        <f t="shared" si="57"/>
        <v>189.86143900000008</v>
      </c>
      <c r="W183" s="35">
        <f t="shared" si="58"/>
        <v>2</v>
      </c>
      <c r="X183" s="52">
        <f t="shared" si="52"/>
        <v>35.888560999999996</v>
      </c>
      <c r="Y183" s="52">
        <f t="shared" si="63"/>
        <v>35.529675999999995</v>
      </c>
      <c r="Z183" s="52">
        <f t="shared" si="49"/>
        <v>0.35888500000000001</v>
      </c>
      <c r="AA183" s="45"/>
      <c r="AB183" s="45"/>
      <c r="AE183" s="35">
        <f>AF183+AJ183+Tabelle21268202223[[#This Row],[w]]/2+Tabelle21268202223[[#This Row],[poweradd]]</f>
        <v>191.12379100000007</v>
      </c>
      <c r="AF183" s="52">
        <f t="shared" si="59"/>
        <v>189.14776900000007</v>
      </c>
      <c r="AG183" s="35">
        <f t="shared" si="60"/>
        <v>3</v>
      </c>
      <c r="AH183" s="52">
        <f t="shared" si="53"/>
        <v>47.602231000000032</v>
      </c>
      <c r="AI183" s="52">
        <f t="shared" si="64"/>
        <v>47.126209000000031</v>
      </c>
      <c r="AJ183" s="52">
        <f t="shared" si="50"/>
        <v>0.476022</v>
      </c>
      <c r="AK183" s="45"/>
      <c r="AL183" s="45"/>
    </row>
    <row r="184" spans="1:39" x14ac:dyDescent="0.25">
      <c r="A184" s="55">
        <v>181</v>
      </c>
      <c r="B184" s="35">
        <f>C184+F184+2/2+Tabelle21261921[[#This Row],[poweradd]]</f>
        <v>28.605743999999991</v>
      </c>
      <c r="C184" s="52">
        <f t="shared" si="54"/>
        <v>26.672468999999992</v>
      </c>
      <c r="D184" s="52">
        <f t="shared" si="66"/>
        <v>93.327531000000121</v>
      </c>
      <c r="E184" s="52">
        <f t="shared" si="61"/>
        <v>92.394256000000127</v>
      </c>
      <c r="F184" s="52">
        <f t="shared" si="47"/>
        <v>0.93327499999999997</v>
      </c>
      <c r="K184" s="35">
        <f>L184+P184+Tabelle2126820[[#This Row],[w]]/2+Tabelle2126820[[#This Row],[poweradd]]</f>
        <v>218.83829000000009</v>
      </c>
      <c r="L184" s="52">
        <f t="shared" si="55"/>
        <v>217.47049500000008</v>
      </c>
      <c r="M184" s="35">
        <f t="shared" si="56"/>
        <v>2</v>
      </c>
      <c r="N184" s="52">
        <f t="shared" si="51"/>
        <v>36.779504999999915</v>
      </c>
      <c r="O184" s="52">
        <f t="shared" si="62"/>
        <v>36.411709999999914</v>
      </c>
      <c r="P184" s="52">
        <f t="shared" si="48"/>
        <v>0.36779499999999998</v>
      </c>
      <c r="Q184" s="45"/>
      <c r="R184" s="45"/>
      <c r="U184" s="35">
        <f>V184+Z184+Tabelle212682022[[#This Row],[w]]/2+Tabelle212682022[[#This Row],[poweradd]]</f>
        <v>192.57562000000007</v>
      </c>
      <c r="V184" s="52">
        <f t="shared" si="57"/>
        <v>191.22032400000006</v>
      </c>
      <c r="W184" s="35">
        <f t="shared" si="58"/>
        <v>2</v>
      </c>
      <c r="X184" s="52">
        <f t="shared" si="52"/>
        <v>35.529675999999995</v>
      </c>
      <c r="Y184" s="52">
        <f t="shared" si="63"/>
        <v>35.174379999999992</v>
      </c>
      <c r="Z184" s="52">
        <f t="shared" si="49"/>
        <v>0.355296</v>
      </c>
      <c r="AA184" s="45"/>
      <c r="AB184" s="45"/>
      <c r="AE184" s="35">
        <f>AF184+AJ184+Tabelle21268202223[[#This Row],[w]]/2+Tabelle21268202223[[#This Row],[poweradd]]</f>
        <v>193.09505300000006</v>
      </c>
      <c r="AF184" s="52">
        <f t="shared" si="59"/>
        <v>191.12379100000007</v>
      </c>
      <c r="AG184" s="35">
        <f t="shared" si="60"/>
        <v>3</v>
      </c>
      <c r="AH184" s="52">
        <f t="shared" si="53"/>
        <v>47.126209000000031</v>
      </c>
      <c r="AI184" s="52">
        <f t="shared" si="64"/>
        <v>46.654947000000028</v>
      </c>
      <c r="AJ184" s="52">
        <f t="shared" si="50"/>
        <v>0.47126200000000001</v>
      </c>
      <c r="AK184" s="45"/>
      <c r="AL184" s="45"/>
    </row>
    <row r="185" spans="1:39" x14ac:dyDescent="0.25">
      <c r="A185" s="55">
        <v>182</v>
      </c>
      <c r="B185" s="35">
        <f>C185+F185+2/2+Tabelle21261921[[#This Row],[poweradd]]</f>
        <v>30.529685999999991</v>
      </c>
      <c r="C185" s="150">
        <f t="shared" si="54"/>
        <v>28.605743999999991</v>
      </c>
      <c r="D185" s="52">
        <f t="shared" si="66"/>
        <v>92.394256000000127</v>
      </c>
      <c r="E185" s="52">
        <f t="shared" si="61"/>
        <v>91.47031400000013</v>
      </c>
      <c r="F185" s="52">
        <f t="shared" si="47"/>
        <v>0.92394200000000004</v>
      </c>
      <c r="K185" s="35">
        <f>L185+P185+Tabelle2126820[[#This Row],[w]]/2+Tabelle2126820[[#This Row],[poweradd]]</f>
        <v>220.20240700000008</v>
      </c>
      <c r="L185" s="150">
        <f t="shared" si="55"/>
        <v>218.83829000000009</v>
      </c>
      <c r="M185" s="35">
        <f t="shared" si="56"/>
        <v>2</v>
      </c>
      <c r="N185" s="52">
        <f t="shared" si="51"/>
        <v>36.411709999999914</v>
      </c>
      <c r="O185" s="52">
        <f t="shared" si="62"/>
        <v>36.047592999999914</v>
      </c>
      <c r="P185" s="52">
        <f t="shared" si="48"/>
        <v>0.36411700000000002</v>
      </c>
      <c r="Q185" s="151"/>
      <c r="R185" s="151"/>
      <c r="U185" s="35">
        <f>V185+Z185+Tabelle212682022[[#This Row],[w]]/2+Tabelle212682022[[#This Row],[poweradd]]</f>
        <v>193.92736300000007</v>
      </c>
      <c r="V185" s="150">
        <f t="shared" si="57"/>
        <v>192.57562000000007</v>
      </c>
      <c r="W185" s="35">
        <f t="shared" si="58"/>
        <v>2</v>
      </c>
      <c r="X185" s="52">
        <f t="shared" si="52"/>
        <v>35.174379999999992</v>
      </c>
      <c r="Y185" s="52">
        <f t="shared" si="63"/>
        <v>34.822636999999993</v>
      </c>
      <c r="Z185" s="52">
        <f t="shared" si="49"/>
        <v>0.35174299999999997</v>
      </c>
      <c r="AA185" s="151"/>
      <c r="AB185" s="151"/>
      <c r="AE185" s="35">
        <f>AF185+AJ185+Tabelle21268202223[[#This Row],[w]]/2+Tabelle21268202223[[#This Row],[poweradd]]</f>
        <v>195.06160200000005</v>
      </c>
      <c r="AF185" s="150">
        <f t="shared" si="59"/>
        <v>193.09505300000006</v>
      </c>
      <c r="AG185" s="35">
        <f t="shared" si="60"/>
        <v>3</v>
      </c>
      <c r="AH185" s="52">
        <f t="shared" si="53"/>
        <v>46.654947000000028</v>
      </c>
      <c r="AI185" s="52">
        <f t="shared" si="64"/>
        <v>46.188398000000028</v>
      </c>
      <c r="AJ185" s="52">
        <f t="shared" si="50"/>
        <v>0.46654899999999999</v>
      </c>
      <c r="AK185" s="151"/>
      <c r="AL185" s="151"/>
    </row>
    <row r="186" spans="1:39" x14ac:dyDescent="0.25">
      <c r="A186" s="55">
        <v>183</v>
      </c>
      <c r="B186" s="35">
        <f>C186+F186+2/2+Tabelle21261921[[#This Row],[poweradd]]</f>
        <v>32.444388999999987</v>
      </c>
      <c r="C186" s="150">
        <f t="shared" si="54"/>
        <v>30.529685999999991</v>
      </c>
      <c r="D186" s="52">
        <f t="shared" si="66"/>
        <v>91.47031400000013</v>
      </c>
      <c r="E186" s="52">
        <f t="shared" si="61"/>
        <v>90.555611000000127</v>
      </c>
      <c r="F186" s="52">
        <f t="shared" si="47"/>
        <v>0.91470300000000004</v>
      </c>
      <c r="K186" s="35">
        <f>L186+P186+Tabelle2126820[[#This Row],[w]]/2+Tabelle2126820[[#This Row],[poweradd]]</f>
        <v>221.56288200000009</v>
      </c>
      <c r="L186" s="150">
        <f t="shared" si="55"/>
        <v>220.20240700000008</v>
      </c>
      <c r="M186" s="35">
        <f t="shared" si="56"/>
        <v>2</v>
      </c>
      <c r="N186" s="52">
        <f t="shared" si="51"/>
        <v>36.047592999999914</v>
      </c>
      <c r="O186" s="52">
        <f t="shared" si="62"/>
        <v>35.687117999999913</v>
      </c>
      <c r="P186" s="52">
        <f t="shared" si="48"/>
        <v>0.36047499999999999</v>
      </c>
      <c r="Q186" s="151"/>
      <c r="R186" s="151"/>
      <c r="U186" s="35">
        <f>V186+Z186+Tabelle212682022[[#This Row],[w]]/2+Tabelle212682022[[#This Row],[poweradd]]</f>
        <v>195.27558900000008</v>
      </c>
      <c r="V186" s="150">
        <f t="shared" si="57"/>
        <v>193.92736300000007</v>
      </c>
      <c r="W186" s="35">
        <f t="shared" si="58"/>
        <v>2</v>
      </c>
      <c r="X186" s="52">
        <f t="shared" si="52"/>
        <v>34.822636999999993</v>
      </c>
      <c r="Y186" s="52">
        <f t="shared" si="63"/>
        <v>34.474410999999996</v>
      </c>
      <c r="Z186" s="52">
        <f t="shared" si="49"/>
        <v>0.34822599999999998</v>
      </c>
      <c r="AA186" s="151"/>
      <c r="AB186" s="151"/>
      <c r="AE186" s="35">
        <f>AF186+AJ186+Tabelle21268202223[[#This Row],[w]]/2+Tabelle21268202223[[#This Row],[poweradd]]</f>
        <v>197.02348500000005</v>
      </c>
      <c r="AF186" s="150">
        <f t="shared" si="59"/>
        <v>195.06160200000005</v>
      </c>
      <c r="AG186" s="35">
        <f t="shared" si="60"/>
        <v>3</v>
      </c>
      <c r="AH186" s="52">
        <f t="shared" si="53"/>
        <v>46.188398000000028</v>
      </c>
      <c r="AI186" s="52">
        <f t="shared" si="64"/>
        <v>45.726515000000028</v>
      </c>
      <c r="AJ186" s="52">
        <f t="shared" si="50"/>
        <v>0.46188299999999999</v>
      </c>
      <c r="AK186" s="151"/>
      <c r="AL186" s="151"/>
    </row>
    <row r="187" spans="1:39" x14ac:dyDescent="0.25">
      <c r="A187" s="55">
        <v>184</v>
      </c>
      <c r="B187" s="35">
        <f>C187+F187+2/2+Tabelle21261921[[#This Row],[poweradd]]</f>
        <v>34.349944999999984</v>
      </c>
      <c r="C187" s="150">
        <f t="shared" si="54"/>
        <v>32.444388999999987</v>
      </c>
      <c r="D187" s="52">
        <f t="shared" si="66"/>
        <v>90.555611000000127</v>
      </c>
      <c r="E187" s="52">
        <f t="shared" si="61"/>
        <v>89.650055000000123</v>
      </c>
      <c r="F187" s="52">
        <f t="shared" si="47"/>
        <v>0.90555600000000003</v>
      </c>
      <c r="K187" s="35">
        <f>L187+P187+Tabelle2126820[[#This Row],[w]]/2+Tabelle2126820[[#This Row],[poweradd]]</f>
        <v>222.9197530000001</v>
      </c>
      <c r="L187" s="150">
        <f t="shared" si="55"/>
        <v>221.56288200000009</v>
      </c>
      <c r="M187" s="35">
        <f t="shared" si="56"/>
        <v>2</v>
      </c>
      <c r="N187" s="52">
        <f t="shared" si="51"/>
        <v>35.687117999999913</v>
      </c>
      <c r="O187" s="52">
        <f t="shared" si="62"/>
        <v>35.330246999999915</v>
      </c>
      <c r="P187" s="52">
        <f t="shared" si="48"/>
        <v>0.35687099999999999</v>
      </c>
      <c r="Q187" s="151"/>
      <c r="R187" s="151"/>
      <c r="U187" s="35">
        <f>V187+Z187+Tabelle212682022[[#This Row],[w]]/2+Tabelle212682022[[#This Row],[poweradd]]</f>
        <v>196.62033300000007</v>
      </c>
      <c r="V187" s="150">
        <f t="shared" si="57"/>
        <v>195.27558900000008</v>
      </c>
      <c r="W187" s="35">
        <f t="shared" si="58"/>
        <v>2</v>
      </c>
      <c r="X187" s="52">
        <f t="shared" si="52"/>
        <v>34.474410999999996</v>
      </c>
      <c r="Y187" s="52">
        <f t="shared" si="63"/>
        <v>34.129666999999998</v>
      </c>
      <c r="Z187" s="52">
        <f t="shared" si="49"/>
        <v>0.34474399999999999</v>
      </c>
      <c r="AA187" s="151"/>
      <c r="AB187" s="151"/>
      <c r="AE187" s="35">
        <f>AF187+AJ187+Tabelle21268202223[[#This Row],[w]]/2+Tabelle21268202223[[#This Row],[poweradd]]</f>
        <v>198.98075000000006</v>
      </c>
      <c r="AF187" s="150">
        <f t="shared" si="59"/>
        <v>197.02348500000005</v>
      </c>
      <c r="AG187" s="35">
        <f t="shared" si="60"/>
        <v>3</v>
      </c>
      <c r="AH187" s="52">
        <f t="shared" si="53"/>
        <v>45.726515000000028</v>
      </c>
      <c r="AI187" s="52">
        <f t="shared" si="64"/>
        <v>45.269250000000028</v>
      </c>
      <c r="AJ187" s="52">
        <f t="shared" si="50"/>
        <v>0.45726499999999998</v>
      </c>
      <c r="AK187" s="151"/>
      <c r="AL187" s="151"/>
    </row>
    <row r="188" spans="1:39" x14ac:dyDescent="0.25">
      <c r="A188" s="55">
        <v>185</v>
      </c>
      <c r="B188" s="35">
        <f>C188+F188+2/2+Tabelle21261921[[#This Row],[poweradd]]</f>
        <v>36.246444999999987</v>
      </c>
      <c r="C188" s="150">
        <f t="shared" si="54"/>
        <v>34.349944999999984</v>
      </c>
      <c r="D188" s="52">
        <f t="shared" si="66"/>
        <v>89.650055000000123</v>
      </c>
      <c r="E188" s="52">
        <f t="shared" si="61"/>
        <v>88.753555000000119</v>
      </c>
      <c r="F188" s="52">
        <f t="shared" si="47"/>
        <v>0.89649999999999996</v>
      </c>
      <c r="K188" s="35">
        <f>L188+P188+Tabelle2126820[[#This Row],[w]]/2+Tabelle2126820[[#This Row],[poweradd]]</f>
        <v>224.27305500000011</v>
      </c>
      <c r="L188" s="150">
        <f t="shared" si="55"/>
        <v>222.9197530000001</v>
      </c>
      <c r="M188" s="35">
        <f t="shared" si="56"/>
        <v>2</v>
      </c>
      <c r="N188" s="52">
        <f t="shared" si="51"/>
        <v>35.330246999999915</v>
      </c>
      <c r="O188" s="52">
        <f t="shared" si="62"/>
        <v>34.976944999999915</v>
      </c>
      <c r="P188" s="52">
        <f t="shared" si="48"/>
        <v>0.353302</v>
      </c>
      <c r="Q188" s="151"/>
      <c r="R188" s="151"/>
      <c r="U188" s="35">
        <f>V188+Z188+Tabelle212682022[[#This Row],[w]]/2+Tabelle212682022[[#This Row],[poweradd]]</f>
        <v>197.96162900000007</v>
      </c>
      <c r="V188" s="150">
        <f t="shared" si="57"/>
        <v>196.62033300000007</v>
      </c>
      <c r="W188" s="35">
        <f t="shared" si="58"/>
        <v>2</v>
      </c>
      <c r="X188" s="52">
        <f t="shared" si="52"/>
        <v>34.129666999999998</v>
      </c>
      <c r="Y188" s="52">
        <f t="shared" si="63"/>
        <v>33.788370999999998</v>
      </c>
      <c r="Z188" s="52">
        <f t="shared" si="49"/>
        <v>0.34129599999999999</v>
      </c>
      <c r="AA188" s="151"/>
      <c r="AB188" s="151"/>
      <c r="AE188" s="35">
        <f>AF188+AJ188+Tabelle21268202223[[#This Row],[w]]/2+Tabelle21268202223[[#This Row],[poweradd]]</f>
        <v>200.93344200000007</v>
      </c>
      <c r="AF188" s="150">
        <f t="shared" si="59"/>
        <v>198.98075000000006</v>
      </c>
      <c r="AG188" s="35">
        <f t="shared" si="60"/>
        <v>3</v>
      </c>
      <c r="AH188" s="52">
        <f t="shared" si="53"/>
        <v>45.269250000000028</v>
      </c>
      <c r="AI188" s="52">
        <f t="shared" si="64"/>
        <v>44.816558000000029</v>
      </c>
      <c r="AJ188" s="52">
        <f t="shared" si="50"/>
        <v>0.45269199999999998</v>
      </c>
      <c r="AK188" s="151"/>
      <c r="AL188" s="151"/>
    </row>
    <row r="189" spans="1:39" x14ac:dyDescent="0.25">
      <c r="A189" s="55">
        <v>186</v>
      </c>
      <c r="B189" s="35">
        <f>C189+F189+2/2+Tabelle21261921[[#This Row],[poweradd]]</f>
        <v>38.133979999999987</v>
      </c>
      <c r="C189" s="150">
        <f t="shared" si="54"/>
        <v>36.246444999999987</v>
      </c>
      <c r="D189" s="52">
        <f t="shared" si="66"/>
        <v>88.753555000000119</v>
      </c>
      <c r="E189" s="52">
        <f t="shared" si="61"/>
        <v>87.86602000000012</v>
      </c>
      <c r="F189" s="52">
        <f t="shared" si="47"/>
        <v>0.88753499999999996</v>
      </c>
      <c r="K189" s="35">
        <f>L189+P189+Tabelle2126820[[#This Row],[w]]/2+Tabelle2126820[[#This Row],[poweradd]]</f>
        <v>225.62282400000012</v>
      </c>
      <c r="L189" s="150">
        <f t="shared" si="55"/>
        <v>224.27305500000011</v>
      </c>
      <c r="M189" s="35">
        <f t="shared" si="56"/>
        <v>2</v>
      </c>
      <c r="N189" s="52">
        <f t="shared" si="51"/>
        <v>34.976944999999915</v>
      </c>
      <c r="O189" s="52">
        <f t="shared" si="62"/>
        <v>34.627175999999913</v>
      </c>
      <c r="P189" s="52">
        <f t="shared" si="48"/>
        <v>0.349769</v>
      </c>
      <c r="Q189" s="151"/>
      <c r="R189" s="151"/>
      <c r="U189" s="35">
        <f>V189+Z189+Tabelle212682022[[#This Row],[w]]/2+Tabelle212682022[[#This Row],[poweradd]]</f>
        <v>199.29951200000008</v>
      </c>
      <c r="V189" s="150">
        <f t="shared" si="57"/>
        <v>197.96162900000007</v>
      </c>
      <c r="W189" s="35">
        <f t="shared" si="58"/>
        <v>2</v>
      </c>
      <c r="X189" s="52">
        <f t="shared" si="52"/>
        <v>33.788370999999998</v>
      </c>
      <c r="Y189" s="52">
        <f t="shared" si="63"/>
        <v>33.450488</v>
      </c>
      <c r="Z189" s="52">
        <f t="shared" si="49"/>
        <v>0.33788299999999999</v>
      </c>
      <c r="AA189" s="151"/>
      <c r="AB189" s="151"/>
      <c r="AC189" s="153"/>
      <c r="AE189" s="35">
        <f>AF189+AJ189+Tabelle21268202223[[#This Row],[w]]/2+Tabelle21268202223[[#This Row],[poweradd]]</f>
        <v>202.88160700000006</v>
      </c>
      <c r="AF189" s="150">
        <f t="shared" si="59"/>
        <v>200.93344200000007</v>
      </c>
      <c r="AG189" s="35">
        <f t="shared" si="60"/>
        <v>3</v>
      </c>
      <c r="AH189" s="52">
        <f t="shared" si="53"/>
        <v>44.816558000000029</v>
      </c>
      <c r="AI189" s="52">
        <f t="shared" si="64"/>
        <v>44.368393000000026</v>
      </c>
      <c r="AJ189" s="52">
        <f t="shared" si="50"/>
        <v>0.44816499999999998</v>
      </c>
      <c r="AK189" s="151"/>
      <c r="AL189" s="151"/>
      <c r="AM189" s="153"/>
    </row>
    <row r="190" spans="1:39" x14ac:dyDescent="0.25">
      <c r="A190" s="55">
        <v>187</v>
      </c>
      <c r="B190" s="35">
        <f>C190+F190+2/2+Tabelle21261921[[#This Row],[poweradd]]</f>
        <v>40.01263999999999</v>
      </c>
      <c r="C190" s="52">
        <f t="shared" si="54"/>
        <v>38.133979999999987</v>
      </c>
      <c r="D190" s="52">
        <f t="shared" si="66"/>
        <v>87.86602000000012</v>
      </c>
      <c r="E190" s="52">
        <f t="shared" si="61"/>
        <v>86.987360000000123</v>
      </c>
      <c r="F190" s="52">
        <f t="shared" si="47"/>
        <v>0.87866</v>
      </c>
      <c r="K190" s="35">
        <f>L190+P190+Tabelle2126820[[#This Row],[w]]/2+Tabelle2126820[[#This Row],[poweradd]]</f>
        <v>226.96909500000012</v>
      </c>
      <c r="L190" s="52">
        <f t="shared" si="55"/>
        <v>225.62282400000012</v>
      </c>
      <c r="M190" s="35">
        <f t="shared" si="56"/>
        <v>2</v>
      </c>
      <c r="N190" s="52">
        <f t="shared" si="51"/>
        <v>34.627175999999913</v>
      </c>
      <c r="O190" s="52">
        <f t="shared" si="62"/>
        <v>34.280904999999912</v>
      </c>
      <c r="P190" s="52">
        <f t="shared" si="48"/>
        <v>0.346271</v>
      </c>
      <c r="Q190" s="45"/>
      <c r="R190" s="45"/>
      <c r="U190" s="35">
        <f>V190+Z190+Tabelle212682022[[#This Row],[w]]/2+Tabelle212682022[[#This Row],[poweradd]]</f>
        <v>200.63401600000009</v>
      </c>
      <c r="V190" s="52">
        <f t="shared" si="57"/>
        <v>199.29951200000008</v>
      </c>
      <c r="W190" s="35">
        <f t="shared" si="58"/>
        <v>2</v>
      </c>
      <c r="X190" s="52">
        <f t="shared" si="52"/>
        <v>33.450488</v>
      </c>
      <c r="Y190" s="52">
        <f t="shared" si="63"/>
        <v>33.115983999999997</v>
      </c>
      <c r="Z190" s="52">
        <f t="shared" si="49"/>
        <v>0.33450400000000002</v>
      </c>
      <c r="AA190" s="45"/>
      <c r="AB190" s="45"/>
      <c r="AC190" s="153" t="s">
        <v>197</v>
      </c>
      <c r="AE190" s="35">
        <f>AF190+AJ190+Tabelle21268202223[[#This Row],[w]]/2+Tabelle21268202223[[#This Row],[poweradd]]</f>
        <v>204.82529000000005</v>
      </c>
      <c r="AF190" s="52">
        <f t="shared" si="59"/>
        <v>202.88160700000006</v>
      </c>
      <c r="AG190" s="35">
        <f t="shared" si="60"/>
        <v>3</v>
      </c>
      <c r="AH190" s="52">
        <f t="shared" si="53"/>
        <v>44.368393000000026</v>
      </c>
      <c r="AI190" s="52">
        <f t="shared" si="64"/>
        <v>43.924710000000026</v>
      </c>
      <c r="AJ190" s="52">
        <f t="shared" si="50"/>
        <v>0.44368299999999999</v>
      </c>
      <c r="AK190" s="45"/>
      <c r="AL190" s="45"/>
      <c r="AM190" s="154"/>
    </row>
    <row r="191" spans="1:39" x14ac:dyDescent="0.25">
      <c r="A191" s="55">
        <v>188</v>
      </c>
      <c r="B191" s="35">
        <f>C191+F191+2/2+Tabelle21261921[[#This Row],[poweradd]]</f>
        <v>41.882512999999989</v>
      </c>
      <c r="C191" s="52">
        <f t="shared" si="54"/>
        <v>40.01263999999999</v>
      </c>
      <c r="D191" s="52">
        <f t="shared" si="66"/>
        <v>86.987360000000123</v>
      </c>
      <c r="E191" s="52">
        <f t="shared" si="61"/>
        <v>86.117487000000125</v>
      </c>
      <c r="F191" s="52">
        <f t="shared" si="47"/>
        <v>0.86987300000000001</v>
      </c>
      <c r="K191" s="35">
        <f>L191+P191+Tabelle2126820[[#This Row],[w]]/2+Tabelle2126820[[#This Row],[poweradd]]</f>
        <v>228.31190400000011</v>
      </c>
      <c r="L191" s="52">
        <f t="shared" si="55"/>
        <v>226.96909500000012</v>
      </c>
      <c r="M191" s="35">
        <f t="shared" si="56"/>
        <v>2</v>
      </c>
      <c r="N191" s="52">
        <f t="shared" si="51"/>
        <v>34.280904999999912</v>
      </c>
      <c r="O191" s="52">
        <f t="shared" si="62"/>
        <v>33.938095999999909</v>
      </c>
      <c r="P191" s="52">
        <f t="shared" si="48"/>
        <v>0.34280899999999997</v>
      </c>
      <c r="Q191" s="45"/>
      <c r="R191" s="45"/>
      <c r="U191" s="35">
        <f>V191+Z191+Tabelle212682022[[#This Row],[w]]/2+Tabelle212682022[[#This Row],[poweradd]]</f>
        <v>201.9651750000001</v>
      </c>
      <c r="V191" s="52">
        <f t="shared" si="57"/>
        <v>200.63401600000009</v>
      </c>
      <c r="W191" s="35">
        <f t="shared" si="58"/>
        <v>2</v>
      </c>
      <c r="X191" s="52">
        <f t="shared" si="52"/>
        <v>33.115983999999997</v>
      </c>
      <c r="Y191" s="52">
        <f t="shared" si="63"/>
        <v>32.784824999999998</v>
      </c>
      <c r="Z191" s="52">
        <f t="shared" si="49"/>
        <v>0.33115899999999998</v>
      </c>
      <c r="AA191" s="45"/>
      <c r="AB191" s="45"/>
      <c r="AC191" s="154" t="s">
        <v>198</v>
      </c>
      <c r="AE191" s="35">
        <f>AF191+AJ191+Tabelle21268202223[[#This Row],[w]]/2+Tabelle21268202223[[#This Row],[poweradd]]</f>
        <v>206.76453700000005</v>
      </c>
      <c r="AF191" s="52">
        <f t="shared" si="59"/>
        <v>204.82529000000005</v>
      </c>
      <c r="AG191" s="35">
        <f t="shared" si="60"/>
        <v>3</v>
      </c>
      <c r="AH191" s="52">
        <f t="shared" si="53"/>
        <v>43.924710000000026</v>
      </c>
      <c r="AI191" s="52">
        <f t="shared" si="64"/>
        <v>43.485463000000024</v>
      </c>
      <c r="AJ191" s="52">
        <f t="shared" si="50"/>
        <v>0.439247</v>
      </c>
      <c r="AK191" s="45"/>
      <c r="AL191" s="45"/>
    </row>
    <row r="192" spans="1:39" x14ac:dyDescent="0.25">
      <c r="A192" s="55">
        <v>189</v>
      </c>
      <c r="B192" s="35">
        <f>C192+F192+2/2+Tabelle21261921[[#This Row],[poweradd]]</f>
        <v>43.743686999999987</v>
      </c>
      <c r="C192" s="150">
        <f t="shared" si="54"/>
        <v>41.882512999999989</v>
      </c>
      <c r="D192" s="52">
        <f t="shared" si="66"/>
        <v>86.117487000000125</v>
      </c>
      <c r="E192" s="52">
        <f t="shared" si="61"/>
        <v>85.256313000000119</v>
      </c>
      <c r="F192" s="52">
        <f t="shared" si="47"/>
        <v>0.861174</v>
      </c>
      <c r="K192" s="35">
        <f>L192+P192+Tabelle2126820[[#This Row],[w]]/2+Tabelle2126820[[#This Row],[poweradd]]</f>
        <v>229.65128400000012</v>
      </c>
      <c r="L192" s="150">
        <f t="shared" si="55"/>
        <v>228.31190400000011</v>
      </c>
      <c r="M192" s="35">
        <f t="shared" si="56"/>
        <v>2</v>
      </c>
      <c r="N192" s="52">
        <f t="shared" si="51"/>
        <v>33.938095999999909</v>
      </c>
      <c r="O192" s="52">
        <f t="shared" si="62"/>
        <v>33.598715999999911</v>
      </c>
      <c r="P192" s="52">
        <f t="shared" si="48"/>
        <v>0.33938000000000001</v>
      </c>
      <c r="Q192" s="151"/>
      <c r="R192" s="151"/>
      <c r="U192" s="35">
        <f>V192+Z192+Tabelle212682022[[#This Row],[w]]/2+Tabelle212682022[[#This Row],[poweradd]]</f>
        <v>203.29302300000009</v>
      </c>
      <c r="V192" s="150">
        <f t="shared" si="57"/>
        <v>201.9651750000001</v>
      </c>
      <c r="W192" s="35">
        <f t="shared" si="58"/>
        <v>2</v>
      </c>
      <c r="X192" s="52">
        <f t="shared" si="52"/>
        <v>32.784824999999998</v>
      </c>
      <c r="Y192" s="52">
        <f t="shared" si="63"/>
        <v>32.456976999999995</v>
      </c>
      <c r="Z192" s="52">
        <f t="shared" si="49"/>
        <v>0.32784799999999997</v>
      </c>
      <c r="AA192" s="151"/>
      <c r="AB192" s="151"/>
      <c r="AE192" s="35">
        <f>AF192+AJ192+Tabelle21268202223[[#This Row],[w]]/2+Tabelle21268202223[[#This Row],[poweradd]]</f>
        <v>208.69939100000005</v>
      </c>
      <c r="AF192" s="150">
        <f t="shared" si="59"/>
        <v>206.76453700000005</v>
      </c>
      <c r="AG192" s="35">
        <f t="shared" si="60"/>
        <v>3</v>
      </c>
      <c r="AH192" s="52">
        <f t="shared" si="53"/>
        <v>43.485463000000024</v>
      </c>
      <c r="AI192" s="52">
        <f t="shared" si="64"/>
        <v>43.050609000000023</v>
      </c>
      <c r="AJ192" s="52">
        <f t="shared" si="50"/>
        <v>0.43485400000000002</v>
      </c>
      <c r="AK192" s="151"/>
      <c r="AL192" s="151"/>
    </row>
    <row r="193" spans="1:39" x14ac:dyDescent="0.25">
      <c r="A193" s="55">
        <v>190</v>
      </c>
      <c r="B193" s="35">
        <f>C193+F193+2/2+Tabelle21261921[[#This Row],[poweradd]]</f>
        <v>45.596249999999984</v>
      </c>
      <c r="C193" s="150">
        <f t="shared" si="54"/>
        <v>43.743686999999987</v>
      </c>
      <c r="D193" s="52">
        <f t="shared" si="66"/>
        <v>85.256313000000119</v>
      </c>
      <c r="E193" s="52">
        <f t="shared" si="61"/>
        <v>84.403750000000116</v>
      </c>
      <c r="F193" s="52">
        <f t="shared" si="47"/>
        <v>0.85256299999999996</v>
      </c>
      <c r="K193" s="35">
        <f>L193+P193+Tabelle2126820[[#This Row],[w]]/2+Tabelle2126820[[#This Row],[poweradd]]</f>
        <v>230.98727100000011</v>
      </c>
      <c r="L193" s="150">
        <f t="shared" si="55"/>
        <v>229.65128400000012</v>
      </c>
      <c r="M193" s="35">
        <f t="shared" si="56"/>
        <v>2</v>
      </c>
      <c r="N193" s="52">
        <f t="shared" si="51"/>
        <v>33.598715999999911</v>
      </c>
      <c r="O193" s="52">
        <f t="shared" si="62"/>
        <v>33.262728999999908</v>
      </c>
      <c r="P193" s="52">
        <f t="shared" si="48"/>
        <v>0.33598699999999998</v>
      </c>
      <c r="Q193" s="151"/>
      <c r="R193" s="151"/>
      <c r="U193" s="35">
        <f>V193+Z193+Tabelle212682022[[#This Row],[w]]/2+Tabelle212682022[[#This Row],[poweradd]]</f>
        <v>204.61759200000009</v>
      </c>
      <c r="V193" s="150">
        <f t="shared" si="57"/>
        <v>203.29302300000009</v>
      </c>
      <c r="W193" s="35">
        <f t="shared" si="58"/>
        <v>2</v>
      </c>
      <c r="X193" s="52">
        <f t="shared" si="52"/>
        <v>32.456976999999995</v>
      </c>
      <c r="Y193" s="52">
        <f t="shared" si="63"/>
        <v>32.132407999999998</v>
      </c>
      <c r="Z193" s="52">
        <f t="shared" si="49"/>
        <v>0.324569</v>
      </c>
      <c r="AA193" s="151"/>
      <c r="AB193" s="151"/>
      <c r="AE193" s="35">
        <f>AF193+AJ193+Tabelle21268202223[[#This Row],[w]]/2+Tabelle21268202223[[#This Row],[poweradd]]</f>
        <v>210.62989700000006</v>
      </c>
      <c r="AF193" s="150">
        <f t="shared" si="59"/>
        <v>208.69939100000005</v>
      </c>
      <c r="AG193" s="35">
        <f t="shared" si="60"/>
        <v>3</v>
      </c>
      <c r="AH193" s="52">
        <f t="shared" si="53"/>
        <v>43.050609000000023</v>
      </c>
      <c r="AI193" s="52">
        <f t="shared" si="64"/>
        <v>42.620103000000022</v>
      </c>
      <c r="AJ193" s="52">
        <f t="shared" si="50"/>
        <v>0.430506</v>
      </c>
      <c r="AK193" s="151"/>
      <c r="AL193" s="151"/>
    </row>
    <row r="194" spans="1:39" x14ac:dyDescent="0.25">
      <c r="A194" s="55">
        <v>191</v>
      </c>
      <c r="B194" s="35">
        <f>C194+F194+2/2+Tabelle21261921[[#This Row],[poweradd]]</f>
        <v>47.440286999999984</v>
      </c>
      <c r="C194" s="150">
        <f t="shared" ref="C194:C243" si="67">B193</f>
        <v>45.596249999999984</v>
      </c>
      <c r="D194" s="52">
        <f t="shared" ref="D194:D243" si="68">E193+H193</f>
        <v>84.403750000000116</v>
      </c>
      <c r="E194" s="52">
        <f t="shared" ref="E194:E243" si="69">D194-F194</f>
        <v>83.559713000000116</v>
      </c>
      <c r="F194" s="52">
        <f t="shared" ref="F194:F243" si="70">IF(D194/100&gt;10,10,ROUNDDOWN(D194/100,6))</f>
        <v>0.84403700000000004</v>
      </c>
      <c r="K194" s="35">
        <f>L194+P194+Tabelle2126820[[#This Row],[w]]/2+Tabelle2126820[[#This Row],[poweradd]]</f>
        <v>232.31989800000011</v>
      </c>
      <c r="L194" s="52">
        <f t="shared" ref="L194:L243" si="71">K193</f>
        <v>230.98727100000011</v>
      </c>
      <c r="M194" s="35">
        <f t="shared" ref="M194:M243" si="72">M193</f>
        <v>2</v>
      </c>
      <c r="N194" s="52">
        <f t="shared" si="51"/>
        <v>33.262728999999908</v>
      </c>
      <c r="O194" s="52">
        <f t="shared" ref="O194:O243" si="73">N194-P194</f>
        <v>32.930101999999906</v>
      </c>
      <c r="P194" s="52">
        <f t="shared" ref="P194:P243" si="74">IF(N194/100&gt;10,10,ROUNDDOWN(N194/100,6))</f>
        <v>0.33262700000000001</v>
      </c>
      <c r="Q194" s="45"/>
      <c r="R194" s="45"/>
      <c r="U194" s="35">
        <f>V194+Z194+Tabelle212682022[[#This Row],[w]]/2+Tabelle212682022[[#This Row],[poweradd]]</f>
        <v>205.93891600000009</v>
      </c>
      <c r="V194" s="52">
        <f t="shared" si="57"/>
        <v>204.61759200000009</v>
      </c>
      <c r="W194" s="35">
        <f t="shared" si="58"/>
        <v>2</v>
      </c>
      <c r="X194" s="52">
        <f t="shared" si="52"/>
        <v>32.132407999999998</v>
      </c>
      <c r="Y194" s="52">
        <f t="shared" si="63"/>
        <v>31.811083999999997</v>
      </c>
      <c r="Z194" s="52">
        <f t="shared" si="49"/>
        <v>0.321324</v>
      </c>
      <c r="AA194" s="45"/>
      <c r="AB194" s="45"/>
      <c r="AE194" s="35">
        <f>AF194+AJ194+Tabelle21268202223[[#This Row],[w]]/2+Tabelle21268202223[[#This Row],[poweradd]]</f>
        <v>212.55609800000005</v>
      </c>
      <c r="AF194" s="52">
        <f t="shared" si="59"/>
        <v>210.62989700000006</v>
      </c>
      <c r="AG194" s="35">
        <f t="shared" si="60"/>
        <v>3</v>
      </c>
      <c r="AH194" s="52">
        <f t="shared" si="53"/>
        <v>42.620103000000022</v>
      </c>
      <c r="AI194" s="52">
        <f t="shared" si="64"/>
        <v>42.193902000000023</v>
      </c>
      <c r="AJ194" s="52">
        <f t="shared" si="50"/>
        <v>0.426201</v>
      </c>
      <c r="AK194" s="45"/>
      <c r="AL194" s="45"/>
      <c r="AM194" s="153" t="s">
        <v>197</v>
      </c>
    </row>
    <row r="195" spans="1:39" x14ac:dyDescent="0.25">
      <c r="A195" s="55">
        <v>192</v>
      </c>
      <c r="B195" s="35">
        <f>C195+F195+2/2+Tabelle21261921[[#This Row],[poweradd]]</f>
        <v>49.275883999999984</v>
      </c>
      <c r="C195" s="52">
        <f t="shared" si="67"/>
        <v>47.440286999999984</v>
      </c>
      <c r="D195" s="52">
        <f t="shared" si="68"/>
        <v>83.559713000000116</v>
      </c>
      <c r="E195" s="52">
        <f t="shared" si="69"/>
        <v>82.724116000000109</v>
      </c>
      <c r="F195" s="52">
        <f t="shared" si="70"/>
        <v>0.83559700000000003</v>
      </c>
      <c r="K195" s="35">
        <f>L195+P195+Tabelle2126820[[#This Row],[w]]/2+Tabelle2126820[[#This Row],[poweradd]]</f>
        <v>233.6491990000001</v>
      </c>
      <c r="L195" s="150">
        <f t="shared" si="71"/>
        <v>232.31989800000011</v>
      </c>
      <c r="M195" s="35">
        <f t="shared" si="72"/>
        <v>2</v>
      </c>
      <c r="N195" s="52">
        <f t="shared" si="51"/>
        <v>32.930101999999906</v>
      </c>
      <c r="O195" s="52">
        <f t="shared" si="73"/>
        <v>32.600800999999905</v>
      </c>
      <c r="P195" s="52">
        <f t="shared" si="74"/>
        <v>0.32930100000000001</v>
      </c>
      <c r="Q195" s="151"/>
      <c r="R195" s="151"/>
      <c r="U195" s="35">
        <f>V195+Z195+Tabelle212682022[[#This Row],[w]]/2+Tabelle212682022[[#This Row],[poweradd]]</f>
        <v>207.25702600000008</v>
      </c>
      <c r="V195" s="150">
        <f t="shared" si="57"/>
        <v>205.93891600000009</v>
      </c>
      <c r="W195" s="35">
        <f t="shared" si="58"/>
        <v>2</v>
      </c>
      <c r="X195" s="52">
        <f t="shared" si="52"/>
        <v>31.811083999999997</v>
      </c>
      <c r="Y195" s="52">
        <f t="shared" si="63"/>
        <v>31.492973999999997</v>
      </c>
      <c r="Z195" s="52">
        <f t="shared" si="49"/>
        <v>0.31811</v>
      </c>
      <c r="AA195" s="151"/>
      <c r="AB195" s="151"/>
      <c r="AC195" s="153"/>
      <c r="AE195" s="35">
        <f>AF195+AJ195+Tabelle21268202223[[#This Row],[w]]/2+Tabelle21268202223[[#This Row],[poweradd]]</f>
        <v>214.47803700000006</v>
      </c>
      <c r="AF195" s="150">
        <f t="shared" si="59"/>
        <v>212.55609800000005</v>
      </c>
      <c r="AG195" s="35">
        <f t="shared" si="60"/>
        <v>3</v>
      </c>
      <c r="AH195" s="52">
        <f t="shared" si="53"/>
        <v>42.193902000000023</v>
      </c>
      <c r="AI195" s="52">
        <f t="shared" si="64"/>
        <v>41.771963000000021</v>
      </c>
      <c r="AJ195" s="52">
        <f t="shared" si="50"/>
        <v>0.42193900000000001</v>
      </c>
      <c r="AK195" s="151"/>
      <c r="AL195" s="151"/>
      <c r="AM195" s="154" t="s">
        <v>198</v>
      </c>
    </row>
    <row r="196" spans="1:39" x14ac:dyDescent="0.25">
      <c r="A196" s="55">
        <v>193</v>
      </c>
      <c r="B196" s="35">
        <f>C196+F196+2/2+Tabelle21261921[[#This Row],[poweradd]]</f>
        <v>1.1031249999999844</v>
      </c>
      <c r="C196" s="52">
        <f t="shared" si="67"/>
        <v>49.275883999999984</v>
      </c>
      <c r="D196" s="52">
        <f t="shared" si="68"/>
        <v>82.724116000000109</v>
      </c>
      <c r="E196" s="52">
        <f t="shared" si="69"/>
        <v>81.896875000000108</v>
      </c>
      <c r="F196" s="52">
        <f t="shared" si="70"/>
        <v>0.827241</v>
      </c>
      <c r="G196" s="43">
        <v>-50</v>
      </c>
      <c r="H196" s="43"/>
      <c r="I196" s="38" t="s">
        <v>189</v>
      </c>
      <c r="K196" s="35">
        <f>L196+P196+Tabelle2126820[[#This Row],[w]]/2+Tabelle2126820[[#This Row],[poweradd]]</f>
        <v>234.9752070000001</v>
      </c>
      <c r="L196" s="150">
        <f t="shared" si="71"/>
        <v>233.6491990000001</v>
      </c>
      <c r="M196" s="35">
        <f t="shared" si="72"/>
        <v>2</v>
      </c>
      <c r="N196" s="52">
        <f t="shared" si="51"/>
        <v>32.600800999999905</v>
      </c>
      <c r="O196" s="52">
        <f t="shared" si="73"/>
        <v>32.274792999999903</v>
      </c>
      <c r="P196" s="52">
        <f t="shared" si="74"/>
        <v>0.32600800000000002</v>
      </c>
      <c r="Q196" s="45"/>
      <c r="R196" s="45"/>
      <c r="U196" s="35">
        <f>V196+Z196+Tabelle212682022[[#This Row],[w]]/2+Tabelle212682022[[#This Row],[poweradd]]</f>
        <v>208.57195500000009</v>
      </c>
      <c r="V196" s="150">
        <f t="shared" si="57"/>
        <v>207.25702600000008</v>
      </c>
      <c r="W196" s="35">
        <f t="shared" si="58"/>
        <v>2</v>
      </c>
      <c r="X196" s="52">
        <f t="shared" si="52"/>
        <v>31.492973999999997</v>
      </c>
      <c r="Y196" s="52">
        <f t="shared" si="63"/>
        <v>31.178044999999997</v>
      </c>
      <c r="Z196" s="52">
        <f t="shared" si="49"/>
        <v>0.31492900000000001</v>
      </c>
      <c r="AA196" s="45"/>
      <c r="AB196" s="45"/>
      <c r="AC196" s="154"/>
      <c r="AE196" s="35">
        <f>AF196+AJ196+Tabelle21268202223[[#This Row],[w]]/2+Tabelle21268202223[[#This Row],[poweradd]]</f>
        <v>216.39575600000006</v>
      </c>
      <c r="AF196" s="150">
        <f t="shared" si="59"/>
        <v>214.47803700000006</v>
      </c>
      <c r="AG196" s="35">
        <f t="shared" si="60"/>
        <v>3</v>
      </c>
      <c r="AH196" s="52">
        <f t="shared" si="53"/>
        <v>41.771963000000021</v>
      </c>
      <c r="AI196" s="52">
        <f t="shared" si="64"/>
        <v>41.354244000000023</v>
      </c>
      <c r="AJ196" s="52">
        <f t="shared" si="50"/>
        <v>0.41771900000000001</v>
      </c>
      <c r="AK196" s="45"/>
      <c r="AL196" s="45"/>
    </row>
    <row r="197" spans="1:39" x14ac:dyDescent="0.25">
      <c r="A197" s="55">
        <v>194</v>
      </c>
      <c r="B197" s="35">
        <f>C197+F197+2/2+Tabelle21261921[[#This Row],[poweradd]]</f>
        <v>2.9220929999999843</v>
      </c>
      <c r="C197" s="150">
        <f t="shared" si="67"/>
        <v>1.1031249999999844</v>
      </c>
      <c r="D197" s="52">
        <f t="shared" si="68"/>
        <v>81.896875000000108</v>
      </c>
      <c r="E197" s="52">
        <f t="shared" si="69"/>
        <v>81.07790700000011</v>
      </c>
      <c r="F197" s="52">
        <f t="shared" si="70"/>
        <v>0.81896800000000003</v>
      </c>
      <c r="K197" s="35">
        <f>L197+P197+Tabelle2126820[[#This Row],[w]]/2+Tabelle2126820[[#This Row],[poweradd]]</f>
        <v>258.79795400000012</v>
      </c>
      <c r="L197" s="150">
        <f t="shared" si="71"/>
        <v>234.9752070000001</v>
      </c>
      <c r="M197" s="35">
        <f t="shared" si="72"/>
        <v>2</v>
      </c>
      <c r="N197" s="52">
        <f t="shared" si="51"/>
        <v>32.274792999999903</v>
      </c>
      <c r="O197" s="52">
        <f t="shared" si="73"/>
        <v>31.952045999999903</v>
      </c>
      <c r="P197" s="52">
        <f t="shared" si="74"/>
        <v>0.32274700000000001</v>
      </c>
      <c r="Q197" s="45">
        <f>50*0.45</f>
        <v>22.5</v>
      </c>
      <c r="R197" s="45">
        <f>50*0.45</f>
        <v>22.5</v>
      </c>
      <c r="S197" t="s">
        <v>193</v>
      </c>
      <c r="U197" s="35">
        <f>V197+Z197+Tabelle212682022[[#This Row],[w]]/2+Tabelle212682022[[#This Row],[poweradd]]</f>
        <v>232.38373500000009</v>
      </c>
      <c r="V197" s="150">
        <f t="shared" si="57"/>
        <v>208.57195500000009</v>
      </c>
      <c r="W197" s="35">
        <f t="shared" si="58"/>
        <v>2</v>
      </c>
      <c r="X197" s="52">
        <f t="shared" si="52"/>
        <v>31.178044999999997</v>
      </c>
      <c r="Y197" s="52">
        <f t="shared" si="63"/>
        <v>30.866264999999999</v>
      </c>
      <c r="Z197" s="52">
        <f t="shared" ref="Z197:Z243" si="75">IF(X197/100&gt;10,10,ROUNDDOWN(X197/100,6))</f>
        <v>0.31178</v>
      </c>
      <c r="AA197" s="45">
        <f>50*0.45</f>
        <v>22.5</v>
      </c>
      <c r="AB197" s="45">
        <f>50*0.45</f>
        <v>22.5</v>
      </c>
      <c r="AC197" s="38" t="s">
        <v>189</v>
      </c>
      <c r="AE197" s="35">
        <f>AF197+AJ197+Tabelle21268202223[[#This Row],[w]]/2+Tabelle21268202223[[#This Row],[poweradd]]</f>
        <v>240.80929800000007</v>
      </c>
      <c r="AF197" s="150">
        <f t="shared" si="59"/>
        <v>216.39575600000006</v>
      </c>
      <c r="AG197" s="35">
        <f t="shared" si="60"/>
        <v>3</v>
      </c>
      <c r="AH197" s="52">
        <f t="shared" si="53"/>
        <v>41.354244000000023</v>
      </c>
      <c r="AI197" s="52">
        <f t="shared" si="64"/>
        <v>40.940702000000023</v>
      </c>
      <c r="AJ197" s="52">
        <f t="shared" ref="AJ197:AJ243" si="76">IF(AH197/100&gt;10,10,ROUNDDOWN(AH197/100,6))</f>
        <v>0.41354200000000002</v>
      </c>
      <c r="AK197" s="45">
        <f>50*0.45</f>
        <v>22.5</v>
      </c>
      <c r="AL197" s="45">
        <f>50*0.45</f>
        <v>22.5</v>
      </c>
      <c r="AM197" t="s">
        <v>193</v>
      </c>
    </row>
    <row r="198" spans="1:39" x14ac:dyDescent="0.25">
      <c r="A198" s="55">
        <v>195</v>
      </c>
      <c r="B198" s="35">
        <f>C198+F198+2/2+Tabelle21261921[[#This Row],[poweradd]]</f>
        <v>4.7328719999999844</v>
      </c>
      <c r="C198" s="150">
        <f t="shared" si="67"/>
        <v>2.9220929999999843</v>
      </c>
      <c r="D198" s="52">
        <f t="shared" si="68"/>
        <v>81.07790700000011</v>
      </c>
      <c r="E198" s="52">
        <f t="shared" si="69"/>
        <v>80.267128000000113</v>
      </c>
      <c r="F198" s="52">
        <f t="shared" si="70"/>
        <v>0.81077900000000003</v>
      </c>
      <c r="K198" s="35">
        <f>L198+P198+Tabelle2126820[[#This Row],[w]]/2+Tabelle2126820[[#This Row],[poweradd]]</f>
        <v>296.3424740000001</v>
      </c>
      <c r="L198" s="150">
        <f t="shared" si="71"/>
        <v>258.79795400000012</v>
      </c>
      <c r="M198" s="35">
        <f t="shared" si="72"/>
        <v>2</v>
      </c>
      <c r="N198" s="52">
        <f t="shared" ref="N198:N243" si="77">IF(O197+R197&lt;0,0,O197+R197)</f>
        <v>54.452045999999903</v>
      </c>
      <c r="O198" s="52">
        <f t="shared" si="73"/>
        <v>53.907525999999905</v>
      </c>
      <c r="P198" s="52">
        <f t="shared" si="74"/>
        <v>0.54452</v>
      </c>
      <c r="Q198" s="45">
        <f>720*5%</f>
        <v>36</v>
      </c>
      <c r="R198" s="45">
        <f>-Tabelle2126820[[#This Row],[poweradd]]</f>
        <v>-36</v>
      </c>
      <c r="S198" t="s">
        <v>190</v>
      </c>
      <c r="U198" s="35">
        <f>V198+Z198+Tabelle212682022[[#This Row],[w]]/2+Tabelle212682022[[#This Row],[poweradd]]</f>
        <v>269.91739700000005</v>
      </c>
      <c r="V198" s="150">
        <f t="shared" si="57"/>
        <v>232.38373500000009</v>
      </c>
      <c r="W198" s="35">
        <f t="shared" si="58"/>
        <v>2</v>
      </c>
      <c r="X198" s="52">
        <f t="shared" ref="X198:X243" si="78">IF(Y197+AB197&lt;0,0,Y197+AB197)</f>
        <v>53.366264999999999</v>
      </c>
      <c r="Y198" s="52">
        <f t="shared" si="63"/>
        <v>52.832602999999999</v>
      </c>
      <c r="Z198" s="52">
        <f t="shared" si="75"/>
        <v>0.53366199999999997</v>
      </c>
      <c r="AA198" s="45">
        <f>720*5%</f>
        <v>36</v>
      </c>
      <c r="AB198" s="45">
        <f>-Tabelle212682022[[#This Row],[poweradd]]</f>
        <v>-36</v>
      </c>
      <c r="AC198" t="s">
        <v>190</v>
      </c>
      <c r="AE198" s="35">
        <f>AF198+AJ198+Tabelle21268202223[[#This Row],[w]]/2+Tabelle21268202223[[#This Row],[poweradd]]</f>
        <v>278.94370500000008</v>
      </c>
      <c r="AF198" s="150">
        <f t="shared" si="59"/>
        <v>240.80929800000007</v>
      </c>
      <c r="AG198" s="35">
        <f t="shared" si="60"/>
        <v>3</v>
      </c>
      <c r="AH198" s="52">
        <f t="shared" ref="AH198:AH243" si="79">IF(AI197+AL197&lt;0,0,AI197+AL197)</f>
        <v>63.440702000000023</v>
      </c>
      <c r="AI198" s="52">
        <f t="shared" si="64"/>
        <v>62.80629500000002</v>
      </c>
      <c r="AJ198" s="52">
        <f t="shared" si="76"/>
        <v>0.63440700000000005</v>
      </c>
      <c r="AK198" s="45">
        <f>720*5%</f>
        <v>36</v>
      </c>
      <c r="AL198" s="45">
        <f>-Tabelle21268202223[[#This Row],[poweradd]]</f>
        <v>-36</v>
      </c>
      <c r="AM198" t="s">
        <v>190</v>
      </c>
    </row>
    <row r="199" spans="1:39" x14ac:dyDescent="0.25">
      <c r="A199" s="55">
        <v>196</v>
      </c>
      <c r="B199" s="35">
        <f>C199+F199+2/2+Tabelle21261921[[#This Row],[poweradd]]</f>
        <v>6.5355429999999846</v>
      </c>
      <c r="C199" s="150">
        <f t="shared" si="67"/>
        <v>4.7328719999999844</v>
      </c>
      <c r="D199" s="52">
        <f t="shared" si="68"/>
        <v>80.267128000000113</v>
      </c>
      <c r="E199" s="52">
        <f t="shared" si="69"/>
        <v>79.46445700000011</v>
      </c>
      <c r="F199" s="52">
        <f t="shared" si="70"/>
        <v>0.80267100000000002</v>
      </c>
      <c r="K199" s="35">
        <f>L199+P199+Tabelle2126820[[#This Row],[w]]/2+Tabelle2126820[[#This Row],[poweradd]]</f>
        <v>37.521549000000107</v>
      </c>
      <c r="L199" s="150">
        <f t="shared" si="71"/>
        <v>296.3424740000001</v>
      </c>
      <c r="M199" s="35">
        <f t="shared" si="72"/>
        <v>2</v>
      </c>
      <c r="N199" s="52">
        <f t="shared" si="77"/>
        <v>17.907525999999905</v>
      </c>
      <c r="O199" s="52">
        <f t="shared" si="73"/>
        <v>17.728450999999904</v>
      </c>
      <c r="P199" s="52">
        <f t="shared" si="74"/>
        <v>0.17907500000000001</v>
      </c>
      <c r="Q199" s="151">
        <v>-260</v>
      </c>
      <c r="R199" s="151"/>
      <c r="S199" t="s">
        <v>45</v>
      </c>
      <c r="U199" s="35">
        <f>V199+Z199+Tabelle212682022[[#This Row],[w]]/2+Tabelle212682022[[#This Row],[poweradd]]</f>
        <v>11.08572300000003</v>
      </c>
      <c r="V199" s="150">
        <f t="shared" ref="V199:V243" si="80">U198</f>
        <v>269.91739700000005</v>
      </c>
      <c r="W199" s="35">
        <f t="shared" ref="W199:W243" si="81">W198</f>
        <v>2</v>
      </c>
      <c r="X199" s="52">
        <f t="shared" si="78"/>
        <v>16.832602999999999</v>
      </c>
      <c r="Y199" s="52">
        <f t="shared" si="63"/>
        <v>16.664276999999998</v>
      </c>
      <c r="Z199" s="52">
        <f t="shared" si="75"/>
        <v>0.168326</v>
      </c>
      <c r="AA199" s="151">
        <v>-260</v>
      </c>
      <c r="AB199" s="151"/>
      <c r="AC199" t="s">
        <v>45</v>
      </c>
      <c r="AE199" s="35">
        <f>AF199+AJ199+Tabelle21268202223[[#This Row],[w]]/2+Tabelle21268202223[[#This Row],[poweradd]]</f>
        <v>20.711767000000066</v>
      </c>
      <c r="AF199" s="150">
        <f t="shared" ref="AF199:AF243" si="82">AE198</f>
        <v>278.94370500000008</v>
      </c>
      <c r="AG199" s="35">
        <f t="shared" ref="AG199:AG243" si="83">AG198</f>
        <v>3</v>
      </c>
      <c r="AH199" s="52">
        <f t="shared" si="79"/>
        <v>26.80629500000002</v>
      </c>
      <c r="AI199" s="52">
        <f t="shared" si="64"/>
        <v>26.53823300000002</v>
      </c>
      <c r="AJ199" s="52">
        <f t="shared" si="76"/>
        <v>0.26806200000000002</v>
      </c>
      <c r="AK199" s="151">
        <v>-260</v>
      </c>
      <c r="AL199" s="151"/>
      <c r="AM199" t="s">
        <v>45</v>
      </c>
    </row>
    <row r="200" spans="1:39" x14ac:dyDescent="0.25">
      <c r="A200" s="55">
        <v>197</v>
      </c>
      <c r="B200" s="35">
        <f>C200+F200+2/2+Tabelle21261921[[#This Row],[poweradd]]</f>
        <v>8.3301869999999845</v>
      </c>
      <c r="C200" s="52">
        <f t="shared" si="67"/>
        <v>6.5355429999999846</v>
      </c>
      <c r="D200" s="52">
        <f t="shared" si="68"/>
        <v>79.46445700000011</v>
      </c>
      <c r="E200" s="52">
        <f t="shared" si="69"/>
        <v>78.669813000000104</v>
      </c>
      <c r="F200" s="52">
        <f t="shared" si="70"/>
        <v>0.79464400000000002</v>
      </c>
      <c r="K200" s="35">
        <f>L200+P200+Tabelle2126820[[#This Row],[w]]/2+Tabelle2126820[[#This Row],[poweradd]]</f>
        <v>103.69883300000011</v>
      </c>
      <c r="L200" s="52">
        <f t="shared" si="71"/>
        <v>37.521549000000107</v>
      </c>
      <c r="M200" s="35">
        <f t="shared" si="72"/>
        <v>2</v>
      </c>
      <c r="N200" s="52">
        <f t="shared" si="77"/>
        <v>17.728450999999904</v>
      </c>
      <c r="O200" s="52">
        <f t="shared" si="73"/>
        <v>17.551166999999904</v>
      </c>
      <c r="P200" s="52">
        <f t="shared" si="74"/>
        <v>0.177284</v>
      </c>
      <c r="Q200" s="151">
        <f>-Q199*0.25</f>
        <v>65</v>
      </c>
      <c r="R200" s="151"/>
      <c r="S200" s="94" t="s">
        <v>175</v>
      </c>
      <c r="U200" s="35">
        <f>V200+Z200+Tabelle212682022[[#This Row],[w]]/2+Tabelle212682022[[#This Row],[poweradd]]</f>
        <v>77.252365000000026</v>
      </c>
      <c r="V200" s="52">
        <f t="shared" si="80"/>
        <v>11.08572300000003</v>
      </c>
      <c r="W200" s="35">
        <f t="shared" si="81"/>
        <v>2</v>
      </c>
      <c r="X200" s="52">
        <f t="shared" si="78"/>
        <v>16.664276999999998</v>
      </c>
      <c r="Y200" s="52">
        <f t="shared" ref="Y200:Y243" si="84">X200-Z200</f>
        <v>16.497634999999999</v>
      </c>
      <c r="Z200" s="52">
        <f t="shared" si="75"/>
        <v>0.16664200000000001</v>
      </c>
      <c r="AA200" s="45">
        <v>65</v>
      </c>
      <c r="AB200" s="45"/>
      <c r="AC200" s="124" t="s">
        <v>175</v>
      </c>
      <c r="AE200" s="35">
        <f>AF200+AJ200+Tabelle21268202223[[#This Row],[w]]/2+Tabelle21268202223[[#This Row],[poweradd]]</f>
        <v>87.477149000000068</v>
      </c>
      <c r="AF200" s="52">
        <f t="shared" si="82"/>
        <v>20.711767000000066</v>
      </c>
      <c r="AG200" s="35">
        <f t="shared" si="83"/>
        <v>3</v>
      </c>
      <c r="AH200" s="52">
        <f t="shared" si="79"/>
        <v>26.53823300000002</v>
      </c>
      <c r="AI200" s="52">
        <f t="shared" ref="AI200:AI243" si="85">AH200-AJ200</f>
        <v>26.272851000000021</v>
      </c>
      <c r="AJ200" s="52">
        <f t="shared" si="76"/>
        <v>0.26538200000000001</v>
      </c>
      <c r="AK200" s="45">
        <v>65</v>
      </c>
      <c r="AL200" s="45"/>
      <c r="AM200" s="124" t="s">
        <v>175</v>
      </c>
    </row>
    <row r="201" spans="1:39" x14ac:dyDescent="0.25">
      <c r="A201" s="55">
        <v>198</v>
      </c>
      <c r="B201" s="35">
        <f>C201+F201+2/2+Tabelle21261921[[#This Row],[poweradd]]</f>
        <v>10.116884999999984</v>
      </c>
      <c r="C201" s="52">
        <f t="shared" si="67"/>
        <v>8.3301869999999845</v>
      </c>
      <c r="D201" s="52">
        <f t="shared" si="68"/>
        <v>78.669813000000104</v>
      </c>
      <c r="E201" s="52">
        <f t="shared" si="69"/>
        <v>77.883115000000103</v>
      </c>
      <c r="F201" s="52">
        <f t="shared" si="70"/>
        <v>0.78669800000000001</v>
      </c>
      <c r="K201" s="35">
        <f>L201+P201+Tabelle2126820[[#This Row],[w]]/2+Tabelle2126820[[#This Row],[poweradd]]</f>
        <v>104.87434400000011</v>
      </c>
      <c r="L201" s="52">
        <f t="shared" si="71"/>
        <v>103.69883300000011</v>
      </c>
      <c r="M201" s="35">
        <f t="shared" si="72"/>
        <v>2</v>
      </c>
      <c r="N201" s="52">
        <f t="shared" si="77"/>
        <v>17.551166999999904</v>
      </c>
      <c r="O201" s="52">
        <f t="shared" si="73"/>
        <v>17.375655999999903</v>
      </c>
      <c r="P201" s="52">
        <f t="shared" si="74"/>
        <v>0.175511</v>
      </c>
      <c r="Q201" s="45"/>
      <c r="R201" s="45"/>
      <c r="S201" s="153"/>
      <c r="U201" s="35">
        <f>V201+Z201+Tabelle212682022[[#This Row],[w]]/2+Tabelle212682022[[#This Row],[poweradd]]</f>
        <v>48.417341000000022</v>
      </c>
      <c r="V201" s="52">
        <f t="shared" si="80"/>
        <v>77.252365000000026</v>
      </c>
      <c r="W201" s="35">
        <f t="shared" si="81"/>
        <v>2</v>
      </c>
      <c r="X201" s="52">
        <f t="shared" si="78"/>
        <v>16.497634999999999</v>
      </c>
      <c r="Y201" s="52">
        <f t="shared" si="84"/>
        <v>16.332659</v>
      </c>
      <c r="Z201" s="52">
        <f t="shared" si="75"/>
        <v>0.16497600000000001</v>
      </c>
      <c r="AA201" s="45">
        <v>-30</v>
      </c>
      <c r="AB201" s="45"/>
      <c r="AC201" t="s">
        <v>199</v>
      </c>
      <c r="AE201" s="35">
        <f>AF201+AJ201+Tabelle21268202223[[#This Row],[w]]/2+Tabelle21268202223[[#This Row],[poweradd]]</f>
        <v>59.239877000000064</v>
      </c>
      <c r="AF201" s="52">
        <f t="shared" si="82"/>
        <v>87.477149000000068</v>
      </c>
      <c r="AG201" s="35">
        <f t="shared" si="83"/>
        <v>3</v>
      </c>
      <c r="AH201" s="52">
        <f t="shared" si="79"/>
        <v>26.272851000000021</v>
      </c>
      <c r="AI201" s="52">
        <f t="shared" si="85"/>
        <v>26.010123000000021</v>
      </c>
      <c r="AJ201" s="52">
        <f t="shared" si="76"/>
        <v>0.26272800000000002</v>
      </c>
      <c r="AK201" s="45">
        <v>-30</v>
      </c>
      <c r="AL201" s="45"/>
      <c r="AM201" t="s">
        <v>199</v>
      </c>
    </row>
    <row r="202" spans="1:39" x14ac:dyDescent="0.25">
      <c r="A202" s="55">
        <v>199</v>
      </c>
      <c r="B202" s="35">
        <f>C202+F202+2/2+Tabelle21261921[[#This Row],[poweradd]]</f>
        <v>11.895715999999984</v>
      </c>
      <c r="C202" s="150">
        <f t="shared" si="67"/>
        <v>10.116884999999984</v>
      </c>
      <c r="D202" s="52">
        <f t="shared" si="68"/>
        <v>77.883115000000103</v>
      </c>
      <c r="E202" s="52">
        <f t="shared" si="69"/>
        <v>77.104284000000106</v>
      </c>
      <c r="F202" s="52">
        <f t="shared" si="70"/>
        <v>0.77883100000000005</v>
      </c>
      <c r="K202" s="35">
        <f>L202+P202+Tabelle2126820[[#This Row],[w]]/2+Tabelle2126820[[#This Row],[poweradd]]</f>
        <v>106.0481000000001</v>
      </c>
      <c r="L202" s="150">
        <f t="shared" si="71"/>
        <v>104.87434400000011</v>
      </c>
      <c r="M202" s="35">
        <f t="shared" si="72"/>
        <v>2</v>
      </c>
      <c r="N202" s="52">
        <f t="shared" si="77"/>
        <v>17.375655999999903</v>
      </c>
      <c r="O202" s="52">
        <f t="shared" si="73"/>
        <v>17.201899999999902</v>
      </c>
      <c r="P202" s="52">
        <f t="shared" si="74"/>
        <v>0.17375599999999999</v>
      </c>
      <c r="Q202" s="45"/>
      <c r="R202" s="45"/>
      <c r="S202" s="154"/>
      <c r="U202" s="35">
        <f>V202+Z202+Tabelle212682022[[#This Row],[w]]/2+Tabelle212682022[[#This Row],[poweradd]]</f>
        <v>49.58066700000002</v>
      </c>
      <c r="V202" s="150">
        <f t="shared" si="80"/>
        <v>48.417341000000022</v>
      </c>
      <c r="W202" s="35">
        <f t="shared" si="81"/>
        <v>2</v>
      </c>
      <c r="X202" s="52">
        <f t="shared" si="78"/>
        <v>16.332659</v>
      </c>
      <c r="Y202" s="52">
        <f t="shared" si="84"/>
        <v>16.169332999999998</v>
      </c>
      <c r="Z202" s="52">
        <f t="shared" si="75"/>
        <v>0.163326</v>
      </c>
      <c r="AA202" s="45"/>
      <c r="AB202" s="45"/>
      <c r="AC202" s="153"/>
      <c r="AE202" s="35">
        <f>AF202+AJ202+Tabelle21268202223[[#This Row],[w]]/2+Tabelle21268202223[[#This Row],[poweradd]]</f>
        <v>60.999978000000063</v>
      </c>
      <c r="AF202" s="150">
        <f t="shared" si="82"/>
        <v>59.239877000000064</v>
      </c>
      <c r="AG202" s="35">
        <f t="shared" si="83"/>
        <v>3</v>
      </c>
      <c r="AH202" s="52">
        <f t="shared" si="79"/>
        <v>26.010123000000021</v>
      </c>
      <c r="AI202" s="52">
        <f t="shared" si="85"/>
        <v>25.750022000000023</v>
      </c>
      <c r="AJ202" s="52">
        <f t="shared" si="76"/>
        <v>0.26010100000000003</v>
      </c>
      <c r="AK202" s="45"/>
      <c r="AL202" s="45"/>
    </row>
    <row r="203" spans="1:39" x14ac:dyDescent="0.25">
      <c r="A203" s="55">
        <v>200</v>
      </c>
      <c r="B203" s="35">
        <f>C203+F203+2/2+Tabelle21261921[[#This Row],[poweradd]]</f>
        <v>13.666757999999984</v>
      </c>
      <c r="C203" s="150">
        <f t="shared" si="67"/>
        <v>11.895715999999984</v>
      </c>
      <c r="D203" s="52">
        <f t="shared" si="68"/>
        <v>77.104284000000106</v>
      </c>
      <c r="E203" s="52">
        <f t="shared" si="69"/>
        <v>76.333242000000112</v>
      </c>
      <c r="F203" s="52">
        <f t="shared" si="70"/>
        <v>0.77104200000000001</v>
      </c>
      <c r="K203" s="35">
        <f>L203+P203+Tabelle2126820[[#This Row],[w]]/2+Tabelle2126820[[#This Row],[poweradd]]</f>
        <v>107.2201180000001</v>
      </c>
      <c r="L203" s="150">
        <f t="shared" si="71"/>
        <v>106.0481000000001</v>
      </c>
      <c r="M203" s="35">
        <f t="shared" si="72"/>
        <v>2</v>
      </c>
      <c r="N203" s="52">
        <f t="shared" si="77"/>
        <v>17.201899999999902</v>
      </c>
      <c r="O203" s="52">
        <f t="shared" si="73"/>
        <v>17.029881999999901</v>
      </c>
      <c r="P203" s="52">
        <f t="shared" si="74"/>
        <v>0.172018</v>
      </c>
      <c r="Q203" s="151"/>
      <c r="R203" s="151"/>
      <c r="U203" s="35">
        <f>V203+Z203+Tabelle212682022[[#This Row],[w]]/2+Tabelle212682022[[#This Row],[poweradd]]</f>
        <v>20.742360000000019</v>
      </c>
      <c r="V203" s="150">
        <f t="shared" si="80"/>
        <v>49.58066700000002</v>
      </c>
      <c r="W203" s="35">
        <f t="shared" si="81"/>
        <v>2</v>
      </c>
      <c r="X203" s="52">
        <f t="shared" si="78"/>
        <v>16.169332999999998</v>
      </c>
      <c r="Y203" s="52">
        <f t="shared" si="84"/>
        <v>16.007639999999999</v>
      </c>
      <c r="Z203" s="52">
        <f t="shared" si="75"/>
        <v>0.161693</v>
      </c>
      <c r="AA203" s="45">
        <v>-30</v>
      </c>
      <c r="AB203" s="45"/>
      <c r="AC203" t="s">
        <v>200</v>
      </c>
      <c r="AE203" s="35">
        <f>AF203+AJ203+Tabelle21268202223[[#This Row],[w]]/2+Tabelle21268202223[[#This Row],[poweradd]]</f>
        <v>32.757478000000063</v>
      </c>
      <c r="AF203" s="150">
        <f t="shared" si="82"/>
        <v>60.999978000000063</v>
      </c>
      <c r="AG203" s="35">
        <f t="shared" si="83"/>
        <v>3</v>
      </c>
      <c r="AH203" s="52">
        <f t="shared" si="79"/>
        <v>25.750022000000023</v>
      </c>
      <c r="AI203" s="52">
        <f t="shared" si="85"/>
        <v>25.492522000000022</v>
      </c>
      <c r="AJ203" s="52">
        <f t="shared" si="76"/>
        <v>0.25750000000000001</v>
      </c>
      <c r="AK203" s="45">
        <v>-30</v>
      </c>
      <c r="AL203" s="45"/>
      <c r="AM203" t="s">
        <v>200</v>
      </c>
    </row>
    <row r="204" spans="1:39" x14ac:dyDescent="0.25">
      <c r="A204" s="55">
        <v>201</v>
      </c>
      <c r="B204" s="35">
        <f>C204+F204+2/2+Tabelle21261921[[#This Row],[poweradd]]</f>
        <v>15.430089999999984</v>
      </c>
      <c r="C204" s="150">
        <f t="shared" si="67"/>
        <v>13.666757999999984</v>
      </c>
      <c r="D204" s="52">
        <f t="shared" si="68"/>
        <v>76.333242000000112</v>
      </c>
      <c r="E204" s="52">
        <f t="shared" si="69"/>
        <v>75.569910000000107</v>
      </c>
      <c r="F204" s="52">
        <f t="shared" si="70"/>
        <v>0.76333200000000001</v>
      </c>
      <c r="K204" s="35">
        <f>L204+P204+Tabelle2126820[[#This Row],[w]]/2+Tabelle2126820[[#This Row],[poweradd]]</f>
        <v>108.3904160000001</v>
      </c>
      <c r="L204" s="52">
        <f t="shared" si="71"/>
        <v>107.2201180000001</v>
      </c>
      <c r="M204" s="35">
        <f t="shared" si="72"/>
        <v>2</v>
      </c>
      <c r="N204" s="52">
        <f t="shared" si="77"/>
        <v>17.029881999999901</v>
      </c>
      <c r="O204" s="52">
        <f t="shared" si="73"/>
        <v>16.859583999999902</v>
      </c>
      <c r="P204" s="52">
        <f t="shared" si="74"/>
        <v>0.170298</v>
      </c>
      <c r="Q204" s="45"/>
      <c r="R204" s="45"/>
      <c r="U204" s="35">
        <f>V204+Z204+Tabelle212682022[[#This Row],[w]]/2+Tabelle212682022[[#This Row],[poweradd]]</f>
        <v>21.902436000000019</v>
      </c>
      <c r="V204" s="52">
        <f t="shared" si="80"/>
        <v>20.742360000000019</v>
      </c>
      <c r="W204" s="35">
        <f t="shared" si="81"/>
        <v>2</v>
      </c>
      <c r="X204" s="52">
        <f t="shared" si="78"/>
        <v>16.007639999999999</v>
      </c>
      <c r="Y204" s="52">
        <f t="shared" si="84"/>
        <v>15.847563999999998</v>
      </c>
      <c r="Z204" s="52">
        <f t="shared" si="75"/>
        <v>0.160076</v>
      </c>
      <c r="AA204" s="151"/>
      <c r="AB204" s="151"/>
      <c r="AC204" s="94"/>
      <c r="AE204" s="35">
        <f>AF204+AJ204+Tabelle21268202223[[#This Row],[w]]/2+Tabelle21268202223[[#This Row],[poweradd]]</f>
        <v>34.512403000000063</v>
      </c>
      <c r="AF204" s="52">
        <f t="shared" si="82"/>
        <v>32.757478000000063</v>
      </c>
      <c r="AG204" s="35">
        <f t="shared" si="83"/>
        <v>3</v>
      </c>
      <c r="AH204" s="52">
        <f t="shared" si="79"/>
        <v>25.492522000000022</v>
      </c>
      <c r="AI204" s="52">
        <f t="shared" si="85"/>
        <v>25.237597000000022</v>
      </c>
      <c r="AJ204" s="52">
        <f t="shared" si="76"/>
        <v>0.25492500000000001</v>
      </c>
      <c r="AK204" s="151"/>
      <c r="AL204" s="151"/>
    </row>
    <row r="205" spans="1:39" x14ac:dyDescent="0.25">
      <c r="A205" s="55">
        <v>202</v>
      </c>
      <c r="B205" s="35">
        <f>C205+F205+2/2+Tabelle21261921[[#This Row],[poweradd]]</f>
        <v>17.185788999999986</v>
      </c>
      <c r="C205" s="52">
        <f t="shared" si="67"/>
        <v>15.430089999999984</v>
      </c>
      <c r="D205" s="52">
        <f t="shared" si="68"/>
        <v>75.569910000000107</v>
      </c>
      <c r="E205" s="52">
        <f t="shared" si="69"/>
        <v>74.8142110000001</v>
      </c>
      <c r="F205" s="52">
        <f t="shared" si="70"/>
        <v>0.75569900000000001</v>
      </c>
      <c r="K205" s="35">
        <f>L205+P205+Tabelle2126820[[#This Row],[w]]/2+Tabelle2126820[[#This Row],[poweradd]]</f>
        <v>109.5590110000001</v>
      </c>
      <c r="L205" s="150">
        <f t="shared" si="71"/>
        <v>108.3904160000001</v>
      </c>
      <c r="M205" s="35">
        <f t="shared" si="72"/>
        <v>2</v>
      </c>
      <c r="N205" s="52">
        <f t="shared" si="77"/>
        <v>16.859583999999902</v>
      </c>
      <c r="O205" s="52">
        <f t="shared" si="73"/>
        <v>16.690988999999902</v>
      </c>
      <c r="P205" s="52">
        <f t="shared" si="74"/>
        <v>0.16859499999999999</v>
      </c>
      <c r="Q205" s="151"/>
      <c r="R205" s="151"/>
      <c r="U205" s="35">
        <f>V205+Z205+Tabelle212682022[[#This Row],[w]]/2+Tabelle212682022[[#This Row],[poweradd]]</f>
        <v>-6.9390889999999814</v>
      </c>
      <c r="V205" s="150">
        <f t="shared" si="80"/>
        <v>21.902436000000019</v>
      </c>
      <c r="W205" s="35">
        <f t="shared" si="81"/>
        <v>2</v>
      </c>
      <c r="X205" s="52">
        <f t="shared" si="78"/>
        <v>15.847563999999998</v>
      </c>
      <c r="Y205" s="52">
        <f t="shared" si="84"/>
        <v>15.689088999999999</v>
      </c>
      <c r="Z205" s="52">
        <f t="shared" si="75"/>
        <v>0.158475</v>
      </c>
      <c r="AA205" s="45">
        <v>-30</v>
      </c>
      <c r="AB205" s="45"/>
      <c r="AC205" t="s">
        <v>202</v>
      </c>
      <c r="AE205" s="35">
        <f>AF205+AJ205+Tabelle21268202223[[#This Row],[w]]/2+Tabelle21268202223[[#This Row],[poweradd]]</f>
        <v>6.2647780000000637</v>
      </c>
      <c r="AF205" s="150">
        <f t="shared" si="82"/>
        <v>34.512403000000063</v>
      </c>
      <c r="AG205" s="35">
        <f t="shared" si="83"/>
        <v>3</v>
      </c>
      <c r="AH205" s="52">
        <f t="shared" si="79"/>
        <v>25.237597000000022</v>
      </c>
      <c r="AI205" s="52">
        <f t="shared" si="85"/>
        <v>24.985222000000022</v>
      </c>
      <c r="AJ205" s="52">
        <f t="shared" si="76"/>
        <v>0.25237500000000002</v>
      </c>
      <c r="AK205" s="45">
        <v>-30</v>
      </c>
      <c r="AL205" s="45"/>
      <c r="AM205" t="s">
        <v>202</v>
      </c>
    </row>
    <row r="206" spans="1:39" x14ac:dyDescent="0.25">
      <c r="A206" s="55">
        <v>203</v>
      </c>
      <c r="B206" s="35">
        <f>C206+F206+2/2+Tabelle21261921[[#This Row],[poweradd]]</f>
        <v>18.933930999999987</v>
      </c>
      <c r="C206" s="52">
        <f t="shared" si="67"/>
        <v>17.185788999999986</v>
      </c>
      <c r="D206" s="52">
        <f t="shared" si="68"/>
        <v>74.8142110000001</v>
      </c>
      <c r="E206" s="52">
        <f t="shared" si="69"/>
        <v>74.066069000000098</v>
      </c>
      <c r="F206" s="52">
        <f t="shared" si="70"/>
        <v>0.74814199999999997</v>
      </c>
      <c r="K206" s="35">
        <f>L206+P206+Tabelle2126820[[#This Row],[w]]/2+Tabelle2126820[[#This Row],[poweradd]]</f>
        <v>110.7259200000001</v>
      </c>
      <c r="L206" s="150">
        <f t="shared" si="71"/>
        <v>109.5590110000001</v>
      </c>
      <c r="M206" s="35">
        <f t="shared" si="72"/>
        <v>2</v>
      </c>
      <c r="N206" s="52">
        <f t="shared" si="77"/>
        <v>16.690988999999902</v>
      </c>
      <c r="O206" s="52">
        <f t="shared" si="73"/>
        <v>16.524079999999902</v>
      </c>
      <c r="P206" s="52">
        <f t="shared" si="74"/>
        <v>0.166909</v>
      </c>
      <c r="Q206" s="151"/>
      <c r="R206" s="151"/>
      <c r="U206" s="35">
        <f>V206+Z206+Tabelle212682022[[#This Row],[w]]/2+Tabelle212682022[[#This Row],[poweradd]]</f>
        <v>-5.7821989999999817</v>
      </c>
      <c r="V206" s="150">
        <f t="shared" si="80"/>
        <v>-6.9390889999999814</v>
      </c>
      <c r="W206" s="35">
        <f t="shared" si="81"/>
        <v>2</v>
      </c>
      <c r="X206" s="52">
        <f t="shared" si="78"/>
        <v>15.689088999999999</v>
      </c>
      <c r="Y206" s="52">
        <f t="shared" si="84"/>
        <v>15.532198999999999</v>
      </c>
      <c r="Z206" s="52">
        <f t="shared" si="75"/>
        <v>0.15689</v>
      </c>
      <c r="AA206" s="45"/>
      <c r="AB206" s="45"/>
      <c r="AE206" s="35">
        <f>AF206+AJ206+Tabelle21268202223[[#This Row],[w]]/2+Tabelle21268202223[[#This Row],[poweradd]]</f>
        <v>8.0146300000000643</v>
      </c>
      <c r="AF206" s="150">
        <f t="shared" si="82"/>
        <v>6.2647780000000637</v>
      </c>
      <c r="AG206" s="35">
        <f t="shared" si="83"/>
        <v>3</v>
      </c>
      <c r="AH206" s="52">
        <f t="shared" si="79"/>
        <v>24.985222000000022</v>
      </c>
      <c r="AI206" s="52">
        <f t="shared" si="85"/>
        <v>24.735370000000021</v>
      </c>
      <c r="AJ206" s="52">
        <f t="shared" si="76"/>
        <v>0.24985199999999999</v>
      </c>
      <c r="AK206" s="151"/>
      <c r="AL206" s="151"/>
    </row>
    <row r="207" spans="1:39" x14ac:dyDescent="0.25">
      <c r="A207" s="55">
        <v>204</v>
      </c>
      <c r="B207" s="35">
        <f>C207+F207+2/2+Tabelle21261921[[#This Row],[poweradd]]</f>
        <v>0.67459099999998529</v>
      </c>
      <c r="C207" s="150">
        <f t="shared" si="67"/>
        <v>18.933930999999987</v>
      </c>
      <c r="D207" s="52">
        <f t="shared" si="68"/>
        <v>74.066069000000098</v>
      </c>
      <c r="E207" s="52">
        <f t="shared" si="69"/>
        <v>73.325409000000093</v>
      </c>
      <c r="F207" s="52">
        <f t="shared" si="70"/>
        <v>0.74065999999999999</v>
      </c>
      <c r="G207">
        <v>-20</v>
      </c>
      <c r="I207" t="s">
        <v>194</v>
      </c>
      <c r="K207" s="35">
        <f>L207+P207+Tabelle2126820[[#This Row],[w]]/2+Tabelle2126820[[#This Row],[poweradd]]</f>
        <v>111.8911600000001</v>
      </c>
      <c r="L207" s="150">
        <f t="shared" si="71"/>
        <v>110.7259200000001</v>
      </c>
      <c r="M207" s="35">
        <f t="shared" si="72"/>
        <v>2</v>
      </c>
      <c r="N207" s="52">
        <f t="shared" si="77"/>
        <v>16.524079999999902</v>
      </c>
      <c r="O207" s="52">
        <f t="shared" si="73"/>
        <v>16.358839999999901</v>
      </c>
      <c r="P207" s="52">
        <f t="shared" si="74"/>
        <v>0.16524</v>
      </c>
      <c r="Q207" s="151"/>
      <c r="R207" s="151"/>
      <c r="U207" s="35">
        <f>V207+Z207+Tabelle212682022[[#This Row],[w]]/2+Tabelle212682022[[#This Row],[poweradd]]</f>
        <v>-4.6268779999999818</v>
      </c>
      <c r="V207" s="150">
        <f t="shared" si="80"/>
        <v>-5.7821989999999817</v>
      </c>
      <c r="W207" s="35">
        <f t="shared" si="81"/>
        <v>2</v>
      </c>
      <c r="X207" s="52">
        <f t="shared" si="78"/>
        <v>15.532198999999999</v>
      </c>
      <c r="Y207" s="52">
        <f t="shared" si="84"/>
        <v>15.376877999999998</v>
      </c>
      <c r="Z207" s="52">
        <f t="shared" si="75"/>
        <v>0.15532099999999999</v>
      </c>
      <c r="AA207" s="45"/>
      <c r="AB207" s="45"/>
      <c r="AC207" s="153"/>
      <c r="AE207" s="35">
        <f>AF207+AJ207+Tabelle21268202223[[#This Row],[w]]/2+Tabelle21268202223[[#This Row],[poweradd]]</f>
        <v>9.7619830000000647</v>
      </c>
      <c r="AF207" s="150">
        <f t="shared" si="82"/>
        <v>8.0146300000000643</v>
      </c>
      <c r="AG207" s="35">
        <f t="shared" si="83"/>
        <v>3</v>
      </c>
      <c r="AH207" s="52">
        <f t="shared" si="79"/>
        <v>24.735370000000021</v>
      </c>
      <c r="AI207" s="52">
        <f t="shared" si="85"/>
        <v>24.488017000000021</v>
      </c>
      <c r="AJ207" s="52">
        <f t="shared" si="76"/>
        <v>0.24735299999999999</v>
      </c>
      <c r="AK207" s="45"/>
      <c r="AL207" s="45"/>
    </row>
    <row r="208" spans="1:39" x14ac:dyDescent="0.25">
      <c r="A208" s="55">
        <v>205</v>
      </c>
      <c r="B208" s="35">
        <f>C208+F208+2/2+Tabelle21261921[[#This Row],[poweradd]]</f>
        <v>2.4078449999999854</v>
      </c>
      <c r="C208" s="150">
        <f t="shared" si="67"/>
        <v>0.67459099999998529</v>
      </c>
      <c r="D208" s="52">
        <f t="shared" si="68"/>
        <v>73.325409000000093</v>
      </c>
      <c r="E208" s="52">
        <f t="shared" si="69"/>
        <v>72.592155000000091</v>
      </c>
      <c r="F208" s="52">
        <f t="shared" si="70"/>
        <v>0.73325399999999996</v>
      </c>
      <c r="K208" s="35">
        <f>L208+P208+Tabelle2126820[[#This Row],[w]]/2+Tabelle2126820[[#This Row],[poweradd]]</f>
        <v>113.0547480000001</v>
      </c>
      <c r="L208" s="150">
        <f t="shared" si="71"/>
        <v>111.8911600000001</v>
      </c>
      <c r="M208" s="35">
        <f t="shared" si="72"/>
        <v>2</v>
      </c>
      <c r="N208" s="52">
        <f t="shared" si="77"/>
        <v>16.358839999999901</v>
      </c>
      <c r="O208" s="52">
        <f t="shared" si="73"/>
        <v>16.195251999999901</v>
      </c>
      <c r="P208" s="52">
        <f t="shared" si="74"/>
        <v>0.16358800000000001</v>
      </c>
      <c r="Q208" s="151"/>
      <c r="R208" s="151"/>
      <c r="U208" s="35">
        <f>V208+Z208+Tabelle212682022[[#This Row],[w]]/2+Tabelle212682022[[#This Row],[poweradd]]</f>
        <v>-3.4731099999999815</v>
      </c>
      <c r="V208" s="150">
        <f t="shared" si="80"/>
        <v>-4.6268779999999818</v>
      </c>
      <c r="W208" s="35">
        <f t="shared" si="81"/>
        <v>2</v>
      </c>
      <c r="X208" s="52">
        <f t="shared" si="78"/>
        <v>15.376877999999998</v>
      </c>
      <c r="Y208" s="52">
        <f t="shared" si="84"/>
        <v>15.223109999999998</v>
      </c>
      <c r="Z208" s="52">
        <f t="shared" si="75"/>
        <v>0.15376799999999999</v>
      </c>
      <c r="AA208" s="45"/>
      <c r="AB208" s="45"/>
      <c r="AE208" s="35">
        <f>AF208+AJ208+Tabelle21268202223[[#This Row],[w]]/2+Tabelle21268202223[[#This Row],[poweradd]]</f>
        <v>11.506863000000065</v>
      </c>
      <c r="AF208" s="150">
        <f t="shared" si="82"/>
        <v>9.7619830000000647</v>
      </c>
      <c r="AG208" s="35">
        <f t="shared" si="83"/>
        <v>3</v>
      </c>
      <c r="AH208" s="52">
        <f t="shared" si="79"/>
        <v>24.488017000000021</v>
      </c>
      <c r="AI208" s="52">
        <f t="shared" si="85"/>
        <v>24.243137000000022</v>
      </c>
      <c r="AJ208" s="52">
        <f t="shared" si="76"/>
        <v>0.24487999999999999</v>
      </c>
      <c r="AK208" s="151"/>
      <c r="AL208" s="151"/>
    </row>
    <row r="209" spans="1:39" x14ac:dyDescent="0.25">
      <c r="A209" s="55">
        <v>206</v>
      </c>
      <c r="B209" s="35">
        <f>C209+F209+2/2+Tabelle21261921[[#This Row],[poweradd]]</f>
        <v>4.1337659999999854</v>
      </c>
      <c r="C209" s="150">
        <f t="shared" si="67"/>
        <v>2.4078449999999854</v>
      </c>
      <c r="D209" s="52">
        <f t="shared" si="68"/>
        <v>72.592155000000091</v>
      </c>
      <c r="E209" s="52">
        <f t="shared" si="69"/>
        <v>71.866234000000091</v>
      </c>
      <c r="F209" s="52">
        <f t="shared" si="70"/>
        <v>0.72592100000000004</v>
      </c>
      <c r="K209" s="35">
        <f>L209+P209+Tabelle2126820[[#This Row],[w]]/2+Tabelle2126820[[#This Row],[poweradd]]</f>
        <v>114.2167000000001</v>
      </c>
      <c r="L209" s="150">
        <f t="shared" si="71"/>
        <v>113.0547480000001</v>
      </c>
      <c r="M209" s="35">
        <f t="shared" si="72"/>
        <v>2</v>
      </c>
      <c r="N209" s="52">
        <f t="shared" si="77"/>
        <v>16.195251999999901</v>
      </c>
      <c r="O209" s="52">
        <f t="shared" si="73"/>
        <v>16.033299999999901</v>
      </c>
      <c r="P209" s="52">
        <f t="shared" si="74"/>
        <v>0.16195200000000001</v>
      </c>
      <c r="Q209" s="151"/>
      <c r="R209" s="151"/>
      <c r="U209" s="35">
        <f>V209+Z209+Tabelle212682022[[#This Row],[w]]/2+Tabelle212682022[[#This Row],[poweradd]]</f>
        <v>-2.3208789999999815</v>
      </c>
      <c r="V209" s="150">
        <f t="shared" si="80"/>
        <v>-3.4731099999999815</v>
      </c>
      <c r="W209" s="35">
        <f t="shared" si="81"/>
        <v>2</v>
      </c>
      <c r="X209" s="52">
        <f t="shared" si="78"/>
        <v>15.223109999999998</v>
      </c>
      <c r="Y209" s="52">
        <f t="shared" si="84"/>
        <v>15.070878999999998</v>
      </c>
      <c r="Z209" s="52">
        <f t="shared" si="75"/>
        <v>0.15223100000000001</v>
      </c>
      <c r="AA209" s="151"/>
      <c r="AB209" s="151"/>
      <c r="AC209" s="154"/>
      <c r="AE209" s="35">
        <f>AF209+AJ209+Tabelle21268202223[[#This Row],[w]]/2+Tabelle21268202223[[#This Row],[poweradd]]</f>
        <v>13.249294000000065</v>
      </c>
      <c r="AF209" s="150">
        <f t="shared" si="82"/>
        <v>11.506863000000065</v>
      </c>
      <c r="AG209" s="35">
        <f t="shared" si="83"/>
        <v>3</v>
      </c>
      <c r="AH209" s="52">
        <f t="shared" si="79"/>
        <v>24.243137000000022</v>
      </c>
      <c r="AI209" s="52">
        <f t="shared" si="85"/>
        <v>24.000706000000022</v>
      </c>
      <c r="AJ209" s="52">
        <f t="shared" si="76"/>
        <v>0.24243100000000001</v>
      </c>
      <c r="AK209" s="151"/>
      <c r="AL209" s="151"/>
    </row>
    <row r="210" spans="1:39" x14ac:dyDescent="0.25">
      <c r="A210" s="55">
        <v>207</v>
      </c>
      <c r="B210" s="35">
        <f>C210+F210+2/2+Tabelle21261921[[#This Row],[poweradd]]</f>
        <v>5.8524279999999855</v>
      </c>
      <c r="C210" s="52">
        <f t="shared" si="67"/>
        <v>4.1337659999999854</v>
      </c>
      <c r="D210" s="52">
        <f t="shared" si="68"/>
        <v>71.866234000000091</v>
      </c>
      <c r="E210" s="52">
        <f t="shared" si="69"/>
        <v>71.147572000000096</v>
      </c>
      <c r="F210" s="52">
        <f t="shared" si="70"/>
        <v>0.71866200000000002</v>
      </c>
      <c r="K210" s="35">
        <f>L210+P210+Tabelle2126820[[#This Row],[w]]/2+Tabelle2126820[[#This Row],[poweradd]]</f>
        <v>115.3770320000001</v>
      </c>
      <c r="L210" s="52">
        <f t="shared" si="71"/>
        <v>114.2167000000001</v>
      </c>
      <c r="M210" s="35">
        <f t="shared" si="72"/>
        <v>2</v>
      </c>
      <c r="N210" s="52">
        <f t="shared" si="77"/>
        <v>16.033299999999901</v>
      </c>
      <c r="O210" s="52">
        <f t="shared" si="73"/>
        <v>15.872967999999901</v>
      </c>
      <c r="P210" s="52">
        <f t="shared" si="74"/>
        <v>0.160332</v>
      </c>
      <c r="Q210" s="45"/>
      <c r="R210" s="45"/>
      <c r="U210" s="35">
        <f>V210+Z210+Tabelle212682022[[#This Row],[w]]/2+Tabelle212682022[[#This Row],[poweradd]]</f>
        <v>-1.1701709999999816</v>
      </c>
      <c r="V210" s="52">
        <f t="shared" si="80"/>
        <v>-2.3208789999999815</v>
      </c>
      <c r="W210" s="35">
        <f t="shared" si="81"/>
        <v>2</v>
      </c>
      <c r="X210" s="52">
        <f t="shared" si="78"/>
        <v>15.070878999999998</v>
      </c>
      <c r="Y210" s="52">
        <f t="shared" si="84"/>
        <v>14.920170999999998</v>
      </c>
      <c r="Z210" s="52">
        <f t="shared" si="75"/>
        <v>0.15070800000000001</v>
      </c>
      <c r="AA210" s="45"/>
      <c r="AB210" s="45"/>
      <c r="AC210" s="154" t="s">
        <v>45</v>
      </c>
      <c r="AE210" s="35">
        <f>AF210+AJ210+Tabelle21268202223[[#This Row],[w]]/2+Tabelle21268202223[[#This Row],[poweradd]]</f>
        <v>14.989301000000065</v>
      </c>
      <c r="AF210" s="52">
        <f t="shared" si="82"/>
        <v>13.249294000000065</v>
      </c>
      <c r="AG210" s="35">
        <f t="shared" si="83"/>
        <v>3</v>
      </c>
      <c r="AH210" s="52">
        <f t="shared" si="79"/>
        <v>24.000706000000022</v>
      </c>
      <c r="AI210" s="52">
        <f t="shared" si="85"/>
        <v>23.760699000000024</v>
      </c>
      <c r="AJ210" s="52">
        <f t="shared" si="76"/>
        <v>0.240007</v>
      </c>
      <c r="AK210" s="45"/>
      <c r="AL210" s="45"/>
    </row>
    <row r="211" spans="1:39" x14ac:dyDescent="0.25">
      <c r="A211" s="55">
        <v>208</v>
      </c>
      <c r="B211" s="35">
        <f>C211+F211+2/2+Tabelle21261921[[#This Row],[poweradd]]</f>
        <v>7.5639029999999856</v>
      </c>
      <c r="C211" s="52">
        <f t="shared" si="67"/>
        <v>5.8524279999999855</v>
      </c>
      <c r="D211" s="52">
        <f t="shared" si="68"/>
        <v>71.147572000000096</v>
      </c>
      <c r="E211" s="52">
        <f t="shared" si="69"/>
        <v>70.436097000000103</v>
      </c>
      <c r="F211" s="52">
        <f t="shared" si="70"/>
        <v>0.71147499999999997</v>
      </c>
      <c r="K211" s="35">
        <f>L211+P211+Tabelle2126820[[#This Row],[w]]/2+Tabelle2126820[[#This Row],[poweradd]]</f>
        <v>116.53576100000009</v>
      </c>
      <c r="L211" s="52">
        <f t="shared" si="71"/>
        <v>115.3770320000001</v>
      </c>
      <c r="M211" s="35">
        <f t="shared" si="72"/>
        <v>2</v>
      </c>
      <c r="N211" s="52">
        <f t="shared" si="77"/>
        <v>15.872967999999901</v>
      </c>
      <c r="O211" s="52">
        <f t="shared" si="73"/>
        <v>15.714238999999901</v>
      </c>
      <c r="P211" s="52">
        <f t="shared" si="74"/>
        <v>0.15872900000000001</v>
      </c>
      <c r="Q211" s="45"/>
      <c r="R211" s="45"/>
      <c r="S211" s="153" t="s">
        <v>197</v>
      </c>
      <c r="U211" s="35">
        <f>V211+Z211+Tabelle212682022[[#This Row],[w]]/2+Tabelle212682022[[#This Row],[poweradd]]</f>
        <v>-2.0969999999981725E-2</v>
      </c>
      <c r="V211" s="52">
        <f t="shared" si="80"/>
        <v>-1.1701709999999816</v>
      </c>
      <c r="W211" s="35">
        <f t="shared" si="81"/>
        <v>2</v>
      </c>
      <c r="X211" s="52">
        <f t="shared" si="78"/>
        <v>14.920170999999998</v>
      </c>
      <c r="Y211" s="52">
        <f t="shared" si="84"/>
        <v>14.770969999999998</v>
      </c>
      <c r="Z211" s="52">
        <f t="shared" si="75"/>
        <v>0.149201</v>
      </c>
      <c r="AA211" s="45"/>
      <c r="AB211" s="45"/>
      <c r="AE211" s="35">
        <f>AF211+AJ211+Tabelle21268202223[[#This Row],[w]]/2+Tabelle21268202223[[#This Row],[poweradd]]</f>
        <v>16.726907000000065</v>
      </c>
      <c r="AF211" s="52">
        <f t="shared" si="82"/>
        <v>14.989301000000065</v>
      </c>
      <c r="AG211" s="35">
        <f t="shared" si="83"/>
        <v>3</v>
      </c>
      <c r="AH211" s="52">
        <f t="shared" si="79"/>
        <v>23.760699000000024</v>
      </c>
      <c r="AI211" s="52">
        <f t="shared" si="85"/>
        <v>23.523093000000024</v>
      </c>
      <c r="AJ211" s="52">
        <f t="shared" si="76"/>
        <v>0.23760600000000001</v>
      </c>
      <c r="AK211" s="45"/>
      <c r="AL211" s="45"/>
    </row>
    <row r="212" spans="1:39" x14ac:dyDescent="0.25">
      <c r="A212" s="55">
        <v>209</v>
      </c>
      <c r="B212" s="35">
        <f>C212+F212+2/2+Tabelle21261921[[#This Row],[poweradd]]</f>
        <v>9.268262999999985</v>
      </c>
      <c r="C212" s="150">
        <f t="shared" si="67"/>
        <v>7.5639029999999856</v>
      </c>
      <c r="D212" s="52">
        <f t="shared" si="68"/>
        <v>70.436097000000103</v>
      </c>
      <c r="E212" s="52">
        <f t="shared" si="69"/>
        <v>69.731737000000109</v>
      </c>
      <c r="F212" s="52">
        <f t="shared" si="70"/>
        <v>0.70435999999999999</v>
      </c>
      <c r="K212" s="35">
        <f>L212+P212+Tabelle2126820[[#This Row],[w]]/2+Tabelle2126820[[#This Row],[poweradd]]</f>
        <v>117.69290300000009</v>
      </c>
      <c r="L212" s="150">
        <f t="shared" si="71"/>
        <v>116.53576100000009</v>
      </c>
      <c r="M212" s="35">
        <f t="shared" si="72"/>
        <v>2</v>
      </c>
      <c r="N212" s="52">
        <f t="shared" si="77"/>
        <v>15.714238999999901</v>
      </c>
      <c r="O212" s="52">
        <f t="shared" si="73"/>
        <v>15.557096999999901</v>
      </c>
      <c r="P212" s="52">
        <f t="shared" si="74"/>
        <v>0.157142</v>
      </c>
      <c r="Q212" s="151"/>
      <c r="R212" s="151"/>
      <c r="S212" s="154" t="s">
        <v>198</v>
      </c>
      <c r="U212" s="35">
        <f>V212+Z212+Tabelle212682022[[#This Row],[w]]/2+Tabelle212682022[[#This Row],[poweradd]]</f>
        <v>1.1267390000000184</v>
      </c>
      <c r="V212" s="150">
        <f t="shared" si="80"/>
        <v>-2.0969999999981725E-2</v>
      </c>
      <c r="W212" s="35">
        <f t="shared" si="81"/>
        <v>2</v>
      </c>
      <c r="X212" s="52">
        <f t="shared" si="78"/>
        <v>14.770969999999998</v>
      </c>
      <c r="Y212" s="52">
        <f t="shared" si="84"/>
        <v>14.623260999999998</v>
      </c>
      <c r="Z212" s="52">
        <f t="shared" si="75"/>
        <v>0.14770900000000001</v>
      </c>
      <c r="AA212" s="45"/>
      <c r="AB212" s="45"/>
      <c r="AC212" s="154"/>
      <c r="AE212" s="35">
        <f>AF212+AJ212+Tabelle21268202223[[#This Row],[w]]/2+Tabelle21268202223[[#This Row],[poweradd]]</f>
        <v>18.462137000000066</v>
      </c>
      <c r="AF212" s="150">
        <f t="shared" si="82"/>
        <v>16.726907000000065</v>
      </c>
      <c r="AG212" s="35">
        <f t="shared" si="83"/>
        <v>3</v>
      </c>
      <c r="AH212" s="52">
        <f t="shared" si="79"/>
        <v>23.523093000000024</v>
      </c>
      <c r="AI212" s="52">
        <f t="shared" si="85"/>
        <v>23.287863000000023</v>
      </c>
      <c r="AJ212" s="52">
        <f t="shared" si="76"/>
        <v>0.23522999999999999</v>
      </c>
      <c r="AK212" s="151"/>
      <c r="AL212" s="151"/>
    </row>
    <row r="213" spans="1:39" x14ac:dyDescent="0.25">
      <c r="A213" s="55">
        <v>210</v>
      </c>
      <c r="B213" s="35">
        <f>C213+F213+2/2+Tabelle21261921[[#This Row],[poweradd]]</f>
        <v>10.965579999999985</v>
      </c>
      <c r="C213" s="150">
        <f t="shared" si="67"/>
        <v>9.268262999999985</v>
      </c>
      <c r="D213" s="52">
        <f t="shared" si="68"/>
        <v>69.731737000000109</v>
      </c>
      <c r="E213" s="52">
        <f t="shared" si="69"/>
        <v>69.034420000000111</v>
      </c>
      <c r="F213" s="52">
        <f t="shared" si="70"/>
        <v>0.69731699999999996</v>
      </c>
      <c r="K213" s="35">
        <f>L213+P213+Tabelle2126820[[#This Row],[w]]/2+Tabelle2126820[[#This Row],[poweradd]]</f>
        <v>118.84847300000008</v>
      </c>
      <c r="L213" s="150">
        <f t="shared" si="71"/>
        <v>117.69290300000009</v>
      </c>
      <c r="M213" s="35">
        <f t="shared" si="72"/>
        <v>2</v>
      </c>
      <c r="N213" s="52">
        <f t="shared" si="77"/>
        <v>15.557096999999901</v>
      </c>
      <c r="O213" s="52">
        <f t="shared" si="73"/>
        <v>15.4015269999999</v>
      </c>
      <c r="P213" s="52">
        <f t="shared" si="74"/>
        <v>0.15557000000000001</v>
      </c>
      <c r="Q213" s="151"/>
      <c r="R213" s="151"/>
      <c r="U213" s="35">
        <f>V213+Z213+Tabelle212682022[[#This Row],[w]]/2+Tabelle212682022[[#This Row],[poweradd]]</f>
        <v>2.2729710000000183</v>
      </c>
      <c r="V213" s="150">
        <f t="shared" si="80"/>
        <v>1.1267390000000184</v>
      </c>
      <c r="W213" s="35">
        <f t="shared" si="81"/>
        <v>2</v>
      </c>
      <c r="X213" s="52">
        <f t="shared" si="78"/>
        <v>14.623260999999998</v>
      </c>
      <c r="Y213" s="52">
        <f t="shared" si="84"/>
        <v>14.477028999999998</v>
      </c>
      <c r="Z213" s="52">
        <f t="shared" si="75"/>
        <v>0.146232</v>
      </c>
      <c r="AA213" s="151"/>
      <c r="AB213" s="151"/>
      <c r="AE213" s="35">
        <f>AF213+AJ213+Tabelle21268202223[[#This Row],[w]]/2+Tabelle21268202223[[#This Row],[poweradd]]</f>
        <v>20.195015000000065</v>
      </c>
      <c r="AF213" s="150">
        <f t="shared" si="82"/>
        <v>18.462137000000066</v>
      </c>
      <c r="AG213" s="35">
        <f t="shared" si="83"/>
        <v>3</v>
      </c>
      <c r="AH213" s="52">
        <f t="shared" si="79"/>
        <v>23.287863000000023</v>
      </c>
      <c r="AI213" s="52">
        <f t="shared" si="85"/>
        <v>23.054985000000023</v>
      </c>
      <c r="AJ213" s="52">
        <f t="shared" si="76"/>
        <v>0.232878</v>
      </c>
      <c r="AK213" s="151"/>
      <c r="AL213" s="151"/>
    </row>
    <row r="214" spans="1:39" x14ac:dyDescent="0.25">
      <c r="A214" s="55">
        <v>211</v>
      </c>
      <c r="B214" s="35">
        <f>C214+F214+2/2+Tabelle21261921[[#This Row],[poweradd]]</f>
        <v>12.655923999999985</v>
      </c>
      <c r="C214" s="150">
        <f t="shared" si="67"/>
        <v>10.965579999999985</v>
      </c>
      <c r="D214" s="52">
        <f t="shared" si="68"/>
        <v>69.034420000000111</v>
      </c>
      <c r="E214" s="52">
        <f t="shared" si="69"/>
        <v>68.344076000000115</v>
      </c>
      <c r="F214" s="52">
        <f t="shared" si="70"/>
        <v>0.69034399999999996</v>
      </c>
      <c r="K214" s="35">
        <f>L214+P214+Tabelle2126820[[#This Row],[w]]/2+Tabelle2126820[[#This Row],[poweradd]]</f>
        <v>120.00248800000008</v>
      </c>
      <c r="L214" s="52">
        <f t="shared" si="71"/>
        <v>118.84847300000008</v>
      </c>
      <c r="M214" s="35">
        <f t="shared" si="72"/>
        <v>2</v>
      </c>
      <c r="N214" s="52">
        <f t="shared" si="77"/>
        <v>15.4015269999999</v>
      </c>
      <c r="O214" s="52">
        <f t="shared" si="73"/>
        <v>15.247511999999901</v>
      </c>
      <c r="P214" s="52">
        <f t="shared" si="74"/>
        <v>0.15401500000000001</v>
      </c>
      <c r="Q214" s="45"/>
      <c r="R214" s="45"/>
      <c r="U214" s="35">
        <f>V214+Z214+Tabelle212682022[[#This Row],[w]]/2+Tabelle212682022[[#This Row],[poweradd]]</f>
        <v>3.4177410000000181</v>
      </c>
      <c r="V214" s="52">
        <f t="shared" si="80"/>
        <v>2.2729710000000183</v>
      </c>
      <c r="W214" s="35">
        <f t="shared" si="81"/>
        <v>2</v>
      </c>
      <c r="X214" s="52">
        <f t="shared" si="78"/>
        <v>14.477028999999998</v>
      </c>
      <c r="Y214" s="52">
        <f t="shared" si="84"/>
        <v>14.332258999999999</v>
      </c>
      <c r="Z214" s="52">
        <f t="shared" si="75"/>
        <v>0.14477000000000001</v>
      </c>
      <c r="AA214" s="151"/>
      <c r="AB214" s="151"/>
      <c r="AE214" s="35">
        <f>AF214+AJ214+Tabelle21268202223[[#This Row],[w]]/2+Tabelle21268202223[[#This Row],[poweradd]]</f>
        <v>21.925564000000065</v>
      </c>
      <c r="AF214" s="52">
        <f t="shared" si="82"/>
        <v>20.195015000000065</v>
      </c>
      <c r="AG214" s="35">
        <f t="shared" si="83"/>
        <v>3</v>
      </c>
      <c r="AH214" s="52">
        <f t="shared" si="79"/>
        <v>23.054985000000023</v>
      </c>
      <c r="AI214" s="52">
        <f t="shared" si="85"/>
        <v>22.824436000000023</v>
      </c>
      <c r="AJ214" s="52">
        <f t="shared" si="76"/>
        <v>0.230549</v>
      </c>
      <c r="AK214" s="45"/>
      <c r="AL214" s="45"/>
    </row>
    <row r="215" spans="1:39" x14ac:dyDescent="0.25">
      <c r="A215" s="55">
        <v>212</v>
      </c>
      <c r="B215" s="35">
        <f>C215+F215+2/2+Tabelle21261921[[#This Row],[poweradd]]</f>
        <v>14.339363999999986</v>
      </c>
      <c r="C215" s="52">
        <f t="shared" si="67"/>
        <v>12.655923999999985</v>
      </c>
      <c r="D215" s="52">
        <f t="shared" si="68"/>
        <v>68.344076000000115</v>
      </c>
      <c r="E215" s="52">
        <f t="shared" si="69"/>
        <v>67.66063600000011</v>
      </c>
      <c r="F215" s="52">
        <f t="shared" si="70"/>
        <v>0.68344000000000005</v>
      </c>
      <c r="K215" s="35">
        <f>L215+P215+Tabelle2126820[[#This Row],[w]]/2+Tabelle2126820[[#This Row],[poweradd]]</f>
        <v>121.15496300000008</v>
      </c>
      <c r="L215" s="150">
        <f t="shared" si="71"/>
        <v>120.00248800000008</v>
      </c>
      <c r="M215" s="35">
        <f t="shared" si="72"/>
        <v>2</v>
      </c>
      <c r="N215" s="52">
        <f t="shared" si="77"/>
        <v>15.247511999999901</v>
      </c>
      <c r="O215" s="52">
        <f t="shared" si="73"/>
        <v>15.0950369999999</v>
      </c>
      <c r="P215" s="52">
        <f t="shared" si="74"/>
        <v>0.152475</v>
      </c>
      <c r="Q215" s="151"/>
      <c r="R215" s="151"/>
      <c r="U215" s="35">
        <f>V215+Z215+Tabelle212682022[[#This Row],[w]]/2+Tabelle212682022[[#This Row],[poweradd]]</f>
        <v>4.5610630000000185</v>
      </c>
      <c r="V215" s="150">
        <f t="shared" si="80"/>
        <v>3.4177410000000181</v>
      </c>
      <c r="W215" s="35">
        <f t="shared" si="81"/>
        <v>2</v>
      </c>
      <c r="X215" s="52">
        <f t="shared" si="78"/>
        <v>14.332258999999999</v>
      </c>
      <c r="Y215" s="52">
        <f t="shared" si="84"/>
        <v>14.188936999999999</v>
      </c>
      <c r="Z215" s="52">
        <f t="shared" si="75"/>
        <v>0.143322</v>
      </c>
      <c r="AA215" s="45"/>
      <c r="AB215" s="45"/>
      <c r="AE215" s="35">
        <f>AF215+AJ215+Tabelle21268202223[[#This Row],[w]]/2+Tabelle21268202223[[#This Row],[poweradd]]</f>
        <v>23.653808000000065</v>
      </c>
      <c r="AF215" s="150">
        <f t="shared" si="82"/>
        <v>21.925564000000065</v>
      </c>
      <c r="AG215" s="35">
        <f t="shared" si="83"/>
        <v>3</v>
      </c>
      <c r="AH215" s="52">
        <f t="shared" si="79"/>
        <v>22.824436000000023</v>
      </c>
      <c r="AI215" s="52">
        <f t="shared" si="85"/>
        <v>22.596192000000023</v>
      </c>
      <c r="AJ215" s="52">
        <f t="shared" si="76"/>
        <v>0.228244</v>
      </c>
      <c r="AK215" s="151"/>
      <c r="AL215" s="151"/>
    </row>
    <row r="216" spans="1:39" x14ac:dyDescent="0.25">
      <c r="A216" s="55">
        <v>213</v>
      </c>
      <c r="B216" s="35">
        <f>C216+F216+2/2+Tabelle21261921[[#This Row],[poweradd]]</f>
        <v>16.015969999999985</v>
      </c>
      <c r="C216" s="52">
        <f t="shared" si="67"/>
        <v>14.339363999999986</v>
      </c>
      <c r="D216" s="52">
        <f t="shared" si="68"/>
        <v>67.66063600000011</v>
      </c>
      <c r="E216" s="52">
        <f t="shared" si="69"/>
        <v>66.984030000000104</v>
      </c>
      <c r="F216" s="52">
        <f t="shared" si="70"/>
        <v>0.67660600000000004</v>
      </c>
      <c r="K216" s="35">
        <f>L216+P216+Tabelle2126820[[#This Row],[w]]/2+Tabelle2126820[[#This Row],[poweradd]]</f>
        <v>122.30591300000007</v>
      </c>
      <c r="L216" s="150">
        <f t="shared" si="71"/>
        <v>121.15496300000008</v>
      </c>
      <c r="M216" s="35">
        <f t="shared" si="72"/>
        <v>2</v>
      </c>
      <c r="N216" s="52">
        <f t="shared" si="77"/>
        <v>15.0950369999999</v>
      </c>
      <c r="O216" s="52">
        <f t="shared" si="73"/>
        <v>14.9440869999999</v>
      </c>
      <c r="P216" s="52">
        <f t="shared" si="74"/>
        <v>0.15095</v>
      </c>
      <c r="Q216" s="151"/>
      <c r="R216" s="151"/>
      <c r="U216" s="35">
        <f>V216+Z216+Tabelle212682022[[#This Row],[w]]/2+Tabelle212682022[[#This Row],[poweradd]]</f>
        <v>5.7029520000000185</v>
      </c>
      <c r="V216" s="150">
        <f t="shared" si="80"/>
        <v>4.5610630000000185</v>
      </c>
      <c r="W216" s="35">
        <f t="shared" si="81"/>
        <v>2</v>
      </c>
      <c r="X216" s="52">
        <f t="shared" si="78"/>
        <v>14.188936999999999</v>
      </c>
      <c r="Y216" s="52">
        <f t="shared" si="84"/>
        <v>14.047047999999998</v>
      </c>
      <c r="Z216" s="52">
        <f t="shared" si="75"/>
        <v>0.14188899999999999</v>
      </c>
      <c r="AA216" s="151"/>
      <c r="AB216" s="151"/>
      <c r="AE216" s="35">
        <f>AF216+AJ216+Tabelle21268202223[[#This Row],[w]]/2+Tabelle21268202223[[#This Row],[poweradd]]</f>
        <v>25.379769000000067</v>
      </c>
      <c r="AF216" s="150">
        <f t="shared" si="82"/>
        <v>23.653808000000065</v>
      </c>
      <c r="AG216" s="35">
        <f t="shared" si="83"/>
        <v>3</v>
      </c>
      <c r="AH216" s="52">
        <f t="shared" si="79"/>
        <v>22.596192000000023</v>
      </c>
      <c r="AI216" s="52">
        <f t="shared" si="85"/>
        <v>22.370231000000022</v>
      </c>
      <c r="AJ216" s="52">
        <f t="shared" si="76"/>
        <v>0.225961</v>
      </c>
      <c r="AK216" s="45"/>
      <c r="AL216" s="45"/>
    </row>
    <row r="217" spans="1:39" x14ac:dyDescent="0.25">
      <c r="A217" s="55">
        <v>214</v>
      </c>
      <c r="B217" s="35">
        <f>C217+F217+2/2+Tabelle21261921[[#This Row],[poweradd]]</f>
        <v>17.685809999999986</v>
      </c>
      <c r="C217" s="150">
        <f t="shared" si="67"/>
        <v>16.015969999999985</v>
      </c>
      <c r="D217" s="52">
        <f t="shared" si="68"/>
        <v>66.984030000000104</v>
      </c>
      <c r="E217" s="52">
        <f t="shared" si="69"/>
        <v>66.31419000000011</v>
      </c>
      <c r="F217" s="52">
        <f t="shared" si="70"/>
        <v>0.66983999999999999</v>
      </c>
      <c r="K217" s="35">
        <f>L217+P217+Tabelle2126820[[#This Row],[w]]/2+Tabelle2126820[[#This Row],[poweradd]]</f>
        <v>123.45535300000007</v>
      </c>
      <c r="L217" s="150">
        <f t="shared" si="71"/>
        <v>122.30591300000007</v>
      </c>
      <c r="M217" s="35">
        <f t="shared" si="72"/>
        <v>2</v>
      </c>
      <c r="N217" s="52">
        <f t="shared" si="77"/>
        <v>14.9440869999999</v>
      </c>
      <c r="O217" s="52">
        <f t="shared" si="73"/>
        <v>14.7946469999999</v>
      </c>
      <c r="P217" s="52">
        <f t="shared" si="74"/>
        <v>0.14943999999999999</v>
      </c>
      <c r="Q217" s="151"/>
      <c r="R217" s="151"/>
      <c r="U217" s="35">
        <f>V217+Z217+Tabelle212682022[[#This Row],[w]]/2+Tabelle212682022[[#This Row],[poweradd]]</f>
        <v>6.8434220000000181</v>
      </c>
      <c r="V217" s="150">
        <f t="shared" si="80"/>
        <v>5.7029520000000185</v>
      </c>
      <c r="W217" s="35">
        <f t="shared" si="81"/>
        <v>2</v>
      </c>
      <c r="X217" s="52">
        <f t="shared" si="78"/>
        <v>14.047047999999998</v>
      </c>
      <c r="Y217" s="52">
        <f t="shared" si="84"/>
        <v>13.906577999999998</v>
      </c>
      <c r="Z217" s="52">
        <f t="shared" si="75"/>
        <v>0.14047000000000001</v>
      </c>
      <c r="AA217" s="45"/>
      <c r="AB217" s="45"/>
      <c r="AE217" s="35">
        <f>AF217+AJ217+Tabelle21268202223[[#This Row],[w]]/2+Tabelle21268202223[[#This Row],[poweradd]]</f>
        <v>27.103471000000066</v>
      </c>
      <c r="AF217" s="150">
        <f t="shared" si="82"/>
        <v>25.379769000000067</v>
      </c>
      <c r="AG217" s="35">
        <f t="shared" si="83"/>
        <v>3</v>
      </c>
      <c r="AH217" s="52">
        <f t="shared" si="79"/>
        <v>22.370231000000022</v>
      </c>
      <c r="AI217" s="52">
        <f t="shared" si="85"/>
        <v>22.146529000000022</v>
      </c>
      <c r="AJ217" s="52">
        <f t="shared" si="76"/>
        <v>0.22370200000000001</v>
      </c>
      <c r="AK217" s="151"/>
      <c r="AL217" s="151"/>
    </row>
    <row r="218" spans="1:39" x14ac:dyDescent="0.25">
      <c r="A218" s="193">
        <v>215</v>
      </c>
      <c r="B218" s="35">
        <f>C218+F218+2/2+Tabelle21261921[[#This Row],[poweradd]]</f>
        <v>19.348950999999985</v>
      </c>
      <c r="C218" s="150">
        <f t="shared" si="67"/>
        <v>17.685809999999986</v>
      </c>
      <c r="D218" s="52">
        <f t="shared" si="68"/>
        <v>66.31419000000011</v>
      </c>
      <c r="E218" s="52">
        <f t="shared" si="69"/>
        <v>65.651049000000114</v>
      </c>
      <c r="F218" s="52">
        <f t="shared" si="70"/>
        <v>0.66314099999999998</v>
      </c>
      <c r="K218" s="35">
        <f>L218+P218+Tabelle2126820[[#This Row],[w]]/2+Tabelle2126820[[#This Row],[poweradd]]</f>
        <v>124.60329900000008</v>
      </c>
      <c r="L218" s="150">
        <f t="shared" si="71"/>
        <v>123.45535300000007</v>
      </c>
      <c r="M218" s="35">
        <f t="shared" si="72"/>
        <v>2</v>
      </c>
      <c r="N218" s="52">
        <f t="shared" si="77"/>
        <v>14.7946469999999</v>
      </c>
      <c r="O218" s="52">
        <f t="shared" si="73"/>
        <v>14.646700999999901</v>
      </c>
      <c r="P218" s="52">
        <f t="shared" si="74"/>
        <v>0.14794599999999999</v>
      </c>
      <c r="Q218" s="151"/>
      <c r="R218" s="151"/>
      <c r="U218" s="35">
        <f>V218+Z218+Tabelle212682022[[#This Row],[w]]/2+Tabelle212682022[[#This Row],[poweradd]]</f>
        <v>7.9824870000000185</v>
      </c>
      <c r="V218" s="150">
        <f t="shared" si="80"/>
        <v>6.8434220000000181</v>
      </c>
      <c r="W218" s="35">
        <f t="shared" si="81"/>
        <v>2</v>
      </c>
      <c r="X218" s="52">
        <f t="shared" si="78"/>
        <v>13.906577999999998</v>
      </c>
      <c r="Y218" s="52">
        <f t="shared" si="84"/>
        <v>13.767512999999997</v>
      </c>
      <c r="Z218" s="52">
        <f t="shared" si="75"/>
        <v>0.13906499999999999</v>
      </c>
      <c r="AA218" s="190"/>
      <c r="AB218" s="190"/>
      <c r="AC218" s="137"/>
      <c r="AE218" s="35">
        <f>AF218+AJ218+Tabelle21268202223[[#This Row],[w]]/2+Tabelle21268202223[[#This Row],[poweradd]]</f>
        <v>28.824936000000065</v>
      </c>
      <c r="AF218" s="150">
        <f t="shared" si="82"/>
        <v>27.103471000000066</v>
      </c>
      <c r="AG218" s="35">
        <f t="shared" si="83"/>
        <v>3</v>
      </c>
      <c r="AH218" s="52">
        <f t="shared" si="79"/>
        <v>22.146529000000022</v>
      </c>
      <c r="AI218" s="52">
        <f t="shared" si="85"/>
        <v>21.925064000000024</v>
      </c>
      <c r="AJ218" s="52">
        <f t="shared" si="76"/>
        <v>0.221465</v>
      </c>
      <c r="AK218" s="151"/>
      <c r="AL218" s="151"/>
    </row>
    <row r="219" spans="1:39" x14ac:dyDescent="0.25">
      <c r="A219" s="55">
        <v>216</v>
      </c>
      <c r="B219" s="35">
        <f>C219+F219+2/2+Tabelle21261921[[#This Row],[poweradd]]</f>
        <v>1.0054609999999862</v>
      </c>
      <c r="C219" s="150">
        <f t="shared" si="67"/>
        <v>19.348950999999985</v>
      </c>
      <c r="D219" s="52">
        <f t="shared" si="68"/>
        <v>65.651049000000114</v>
      </c>
      <c r="E219" s="52">
        <f t="shared" si="69"/>
        <v>64.994539000000117</v>
      </c>
      <c r="F219" s="52">
        <f t="shared" si="70"/>
        <v>0.65651000000000004</v>
      </c>
      <c r="G219">
        <v>-20</v>
      </c>
      <c r="I219" t="s">
        <v>195</v>
      </c>
      <c r="K219" s="35">
        <f>L219+P219+Tabelle2126820[[#This Row],[w]]/2+Tabelle2126820[[#This Row],[poweradd]]</f>
        <v>125.74976600000008</v>
      </c>
      <c r="L219" s="150">
        <f t="shared" si="71"/>
        <v>124.60329900000008</v>
      </c>
      <c r="M219" s="35">
        <f t="shared" si="72"/>
        <v>2</v>
      </c>
      <c r="N219" s="52">
        <f t="shared" si="77"/>
        <v>14.646700999999901</v>
      </c>
      <c r="O219" s="52">
        <f t="shared" si="73"/>
        <v>14.500233999999901</v>
      </c>
      <c r="P219" s="52">
        <f t="shared" si="74"/>
        <v>0.14646700000000001</v>
      </c>
      <c r="Q219" s="151"/>
      <c r="R219" s="151"/>
      <c r="U219" s="35">
        <f>V219+Z219+Tabelle212682022[[#This Row],[w]]/2+Tabelle212682022[[#This Row],[poweradd]]</f>
        <v>9.1201620000000183</v>
      </c>
      <c r="V219" s="150">
        <f t="shared" si="80"/>
        <v>7.9824870000000185</v>
      </c>
      <c r="W219" s="35">
        <f t="shared" si="81"/>
        <v>2</v>
      </c>
      <c r="X219" s="52">
        <f t="shared" si="78"/>
        <v>13.767512999999997</v>
      </c>
      <c r="Y219" s="52">
        <f t="shared" si="84"/>
        <v>13.629837999999998</v>
      </c>
      <c r="Z219" s="52">
        <f t="shared" si="75"/>
        <v>0.13767499999999999</v>
      </c>
      <c r="AA219" s="151"/>
      <c r="AB219" s="151"/>
      <c r="AE219" s="35">
        <f>AF219+AJ219+Tabelle21268202223[[#This Row],[w]]/2+Tabelle21268202223[[#This Row],[poweradd]]</f>
        <v>30.544186000000064</v>
      </c>
      <c r="AF219" s="150">
        <f t="shared" si="82"/>
        <v>28.824936000000065</v>
      </c>
      <c r="AG219" s="35">
        <f t="shared" si="83"/>
        <v>3</v>
      </c>
      <c r="AH219" s="52">
        <f t="shared" si="79"/>
        <v>21.925064000000024</v>
      </c>
      <c r="AI219" s="52">
        <f t="shared" si="85"/>
        <v>21.705814000000025</v>
      </c>
      <c r="AJ219" s="52">
        <f t="shared" si="76"/>
        <v>0.21925</v>
      </c>
      <c r="AK219" s="151"/>
      <c r="AL219" s="151"/>
    </row>
    <row r="220" spans="1:39" x14ac:dyDescent="0.25">
      <c r="A220" s="55">
        <v>217</v>
      </c>
      <c r="B220" s="35">
        <f>C220+F220+2/2+Tabelle21261921[[#This Row],[poweradd]]</f>
        <v>2.6554059999999859</v>
      </c>
      <c r="C220" s="52">
        <f t="shared" si="67"/>
        <v>1.0054609999999862</v>
      </c>
      <c r="D220" s="52">
        <f t="shared" si="68"/>
        <v>64.994539000000117</v>
      </c>
      <c r="E220" s="52">
        <f t="shared" si="69"/>
        <v>64.344594000000114</v>
      </c>
      <c r="F220" s="52">
        <f t="shared" si="70"/>
        <v>0.64994499999999999</v>
      </c>
      <c r="K220" s="35">
        <f>L220+P220+Tabelle2126820[[#This Row],[w]]/2+Tabelle2126820[[#This Row],[poweradd]]</f>
        <v>126.89476800000008</v>
      </c>
      <c r="L220" s="52">
        <f t="shared" si="71"/>
        <v>125.74976600000008</v>
      </c>
      <c r="M220" s="35">
        <f t="shared" si="72"/>
        <v>2</v>
      </c>
      <c r="N220" s="52">
        <f t="shared" si="77"/>
        <v>14.500233999999901</v>
      </c>
      <c r="O220" s="52">
        <f t="shared" si="73"/>
        <v>14.355231999999901</v>
      </c>
      <c r="P220" s="52">
        <f t="shared" si="74"/>
        <v>0.14500199999999999</v>
      </c>
      <c r="Q220" s="45"/>
      <c r="R220" s="45"/>
      <c r="U220" s="35">
        <f>V220+Z220+Tabelle212682022[[#This Row],[w]]/2+Tabelle212682022[[#This Row],[poweradd]]</f>
        <v>10.256460000000018</v>
      </c>
      <c r="V220" s="52">
        <f t="shared" si="80"/>
        <v>9.1201620000000183</v>
      </c>
      <c r="W220" s="35">
        <f t="shared" si="81"/>
        <v>2</v>
      </c>
      <c r="X220" s="52">
        <f t="shared" si="78"/>
        <v>13.629837999999998</v>
      </c>
      <c r="Y220" s="52">
        <f t="shared" si="84"/>
        <v>13.493539999999998</v>
      </c>
      <c r="Z220" s="52">
        <f t="shared" si="75"/>
        <v>0.136298</v>
      </c>
      <c r="AA220" s="45"/>
      <c r="AB220" s="45"/>
      <c r="AC220" s="153"/>
      <c r="AE220" s="35">
        <f>AF220+AJ220+Tabelle21268202223[[#This Row],[w]]/2+Tabelle21268202223[[#This Row],[poweradd]]</f>
        <v>32.261244000000062</v>
      </c>
      <c r="AF220" s="52">
        <f t="shared" si="82"/>
        <v>30.544186000000064</v>
      </c>
      <c r="AG220" s="35">
        <f t="shared" si="83"/>
        <v>3</v>
      </c>
      <c r="AH220" s="52">
        <f t="shared" si="79"/>
        <v>21.705814000000025</v>
      </c>
      <c r="AI220" s="52">
        <f t="shared" si="85"/>
        <v>21.488756000000024</v>
      </c>
      <c r="AJ220" s="52">
        <f t="shared" si="76"/>
        <v>0.217058</v>
      </c>
      <c r="AK220" s="45"/>
      <c r="AL220" s="45"/>
      <c r="AM220" s="154" t="s">
        <v>45</v>
      </c>
    </row>
    <row r="221" spans="1:39" x14ac:dyDescent="0.25">
      <c r="A221" s="55">
        <v>218</v>
      </c>
      <c r="B221" s="35">
        <f>C221+F221+2/2+Tabelle21261921[[#This Row],[poweradd]]</f>
        <v>4.2988509999999858</v>
      </c>
      <c r="C221" s="52">
        <f t="shared" si="67"/>
        <v>2.6554059999999859</v>
      </c>
      <c r="D221" s="52">
        <f t="shared" si="68"/>
        <v>64.344594000000114</v>
      </c>
      <c r="E221" s="52">
        <f t="shared" si="69"/>
        <v>63.701149000000115</v>
      </c>
      <c r="F221" s="52">
        <f t="shared" si="70"/>
        <v>0.64344500000000004</v>
      </c>
      <c r="K221" s="35">
        <f>L221+P221+Tabelle2126820[[#This Row],[w]]/2+Tabelle2126820[[#This Row],[poweradd]]</f>
        <v>128.03832000000008</v>
      </c>
      <c r="L221" s="52">
        <f t="shared" si="71"/>
        <v>126.89476800000008</v>
      </c>
      <c r="M221" s="35">
        <f t="shared" si="72"/>
        <v>2</v>
      </c>
      <c r="N221" s="52">
        <f t="shared" si="77"/>
        <v>14.355231999999901</v>
      </c>
      <c r="O221" s="52">
        <f t="shared" si="73"/>
        <v>14.211679999999902</v>
      </c>
      <c r="P221" s="52">
        <f t="shared" si="74"/>
        <v>0.14355200000000001</v>
      </c>
      <c r="Q221" s="45"/>
      <c r="R221" s="45"/>
      <c r="U221" s="35">
        <f>V221+Z221+Tabelle212682022[[#This Row],[w]]/2+Tabelle212682022[[#This Row],[poweradd]]</f>
        <v>11.391395000000019</v>
      </c>
      <c r="V221" s="52">
        <f t="shared" si="80"/>
        <v>10.256460000000018</v>
      </c>
      <c r="W221" s="35">
        <f t="shared" si="81"/>
        <v>2</v>
      </c>
      <c r="X221" s="52">
        <f t="shared" si="78"/>
        <v>13.493539999999998</v>
      </c>
      <c r="Y221" s="52">
        <f t="shared" si="84"/>
        <v>13.358604999999997</v>
      </c>
      <c r="Z221" s="52">
        <f t="shared" si="75"/>
        <v>0.134935</v>
      </c>
      <c r="AA221" s="151"/>
      <c r="AB221" s="151"/>
      <c r="AC221" s="94"/>
      <c r="AE221" s="35">
        <f>AF221+AJ221+Tabelle21268202223[[#This Row],[w]]/2+Tabelle21268202223[[#This Row],[poweradd]]</f>
        <v>33.976131000000059</v>
      </c>
      <c r="AF221" s="52">
        <f t="shared" si="82"/>
        <v>32.261244000000062</v>
      </c>
      <c r="AG221" s="35">
        <f t="shared" si="83"/>
        <v>3</v>
      </c>
      <c r="AH221" s="52">
        <f t="shared" si="79"/>
        <v>21.488756000000024</v>
      </c>
      <c r="AI221" s="52">
        <f t="shared" si="85"/>
        <v>21.273869000000023</v>
      </c>
      <c r="AJ221" s="52">
        <f t="shared" si="76"/>
        <v>0.21488699999999999</v>
      </c>
      <c r="AK221" s="151"/>
      <c r="AL221" s="151"/>
    </row>
    <row r="222" spans="1:39" x14ac:dyDescent="0.25">
      <c r="A222" s="55">
        <v>219</v>
      </c>
      <c r="B222" s="35">
        <f>C222+F222+2/2+Tabelle21261921[[#This Row],[poweradd]]</f>
        <v>5.935861999999986</v>
      </c>
      <c r="C222" s="150">
        <f t="shared" si="67"/>
        <v>4.2988509999999858</v>
      </c>
      <c r="D222" s="52">
        <f t="shared" si="68"/>
        <v>63.701149000000115</v>
      </c>
      <c r="E222" s="52">
        <f t="shared" si="69"/>
        <v>63.064138000000113</v>
      </c>
      <c r="F222" s="52">
        <f t="shared" si="70"/>
        <v>0.63701099999999999</v>
      </c>
      <c r="K222" s="35">
        <f>L222+P222+Tabelle2126820[[#This Row],[w]]/2+Tabelle2126820[[#This Row],[poweradd]]</f>
        <v>129.18043600000007</v>
      </c>
      <c r="L222" s="150">
        <f t="shared" si="71"/>
        <v>128.03832000000008</v>
      </c>
      <c r="M222" s="35">
        <f t="shared" si="72"/>
        <v>2</v>
      </c>
      <c r="N222" s="52">
        <f t="shared" si="77"/>
        <v>14.211679999999902</v>
      </c>
      <c r="O222" s="52">
        <f t="shared" si="73"/>
        <v>14.069563999999902</v>
      </c>
      <c r="P222" s="52">
        <f t="shared" si="74"/>
        <v>0.14211599999999999</v>
      </c>
      <c r="Q222" s="151"/>
      <c r="R222" s="151"/>
      <c r="U222" s="35">
        <f>V222+Z222+Tabelle212682022[[#This Row],[w]]/2+Tabelle212682022[[#This Row],[poweradd]]</f>
        <v>12.524981000000018</v>
      </c>
      <c r="V222" s="150">
        <f t="shared" si="80"/>
        <v>11.391395000000019</v>
      </c>
      <c r="W222" s="35">
        <f t="shared" si="81"/>
        <v>2</v>
      </c>
      <c r="X222" s="52">
        <f t="shared" si="78"/>
        <v>13.358604999999997</v>
      </c>
      <c r="Y222" s="52">
        <f t="shared" si="84"/>
        <v>13.225018999999998</v>
      </c>
      <c r="Z222" s="52">
        <f t="shared" si="75"/>
        <v>0.13358600000000001</v>
      </c>
      <c r="AA222" s="151"/>
      <c r="AB222" s="151"/>
      <c r="AC222" s="94"/>
      <c r="AE222" s="35">
        <f>AF222+AJ222+Tabelle21268202223[[#This Row],[w]]/2+Tabelle21268202223[[#This Row],[poweradd]]</f>
        <v>35.688869000000061</v>
      </c>
      <c r="AF222" s="150">
        <f t="shared" si="82"/>
        <v>33.976131000000059</v>
      </c>
      <c r="AG222" s="35">
        <f t="shared" si="83"/>
        <v>3</v>
      </c>
      <c r="AH222" s="52">
        <f t="shared" si="79"/>
        <v>21.273869000000023</v>
      </c>
      <c r="AI222" s="52">
        <f t="shared" si="85"/>
        <v>21.061131000000021</v>
      </c>
      <c r="AJ222" s="52">
        <f t="shared" si="76"/>
        <v>0.21273800000000001</v>
      </c>
      <c r="AK222" s="151"/>
      <c r="AL222" s="151"/>
    </row>
    <row r="223" spans="1:39" x14ac:dyDescent="0.25">
      <c r="A223" s="55">
        <v>220</v>
      </c>
      <c r="B223" s="35">
        <f>C223+F223+2/2+Tabelle21261921[[#This Row],[poweradd]]</f>
        <v>7.5665029999999858</v>
      </c>
      <c r="C223" s="150">
        <f t="shared" si="67"/>
        <v>5.935861999999986</v>
      </c>
      <c r="D223" s="52">
        <f t="shared" si="68"/>
        <v>63.064138000000113</v>
      </c>
      <c r="E223" s="52">
        <f t="shared" si="69"/>
        <v>62.433497000000116</v>
      </c>
      <c r="F223" s="52">
        <f t="shared" si="70"/>
        <v>0.63064100000000001</v>
      </c>
      <c r="K223" s="35">
        <f>L223+P223+Tabelle2126820[[#This Row],[w]]/2+Tabelle2126820[[#This Row],[poweradd]]</f>
        <v>130.32113100000007</v>
      </c>
      <c r="L223" s="150">
        <f t="shared" si="71"/>
        <v>129.18043600000007</v>
      </c>
      <c r="M223" s="35">
        <f t="shared" si="72"/>
        <v>2</v>
      </c>
      <c r="N223" s="52">
        <f t="shared" si="77"/>
        <v>14.069563999999902</v>
      </c>
      <c r="O223" s="52">
        <f t="shared" si="73"/>
        <v>13.928868999999903</v>
      </c>
      <c r="P223" s="52">
        <f t="shared" si="74"/>
        <v>0.14069499999999999</v>
      </c>
      <c r="Q223" s="151"/>
      <c r="R223" s="151"/>
      <c r="U223" s="35">
        <f>V223+Z223+Tabelle212682022[[#This Row],[w]]/2+Tabelle212682022[[#This Row],[poweradd]]</f>
        <v>13.657231000000019</v>
      </c>
      <c r="V223" s="150">
        <f t="shared" si="80"/>
        <v>12.524981000000018</v>
      </c>
      <c r="W223" s="35">
        <f t="shared" si="81"/>
        <v>2</v>
      </c>
      <c r="X223" s="52">
        <f t="shared" si="78"/>
        <v>13.225018999999998</v>
      </c>
      <c r="Y223" s="52">
        <f t="shared" si="84"/>
        <v>13.092768999999997</v>
      </c>
      <c r="Z223" s="52">
        <f t="shared" si="75"/>
        <v>0.13225000000000001</v>
      </c>
      <c r="AA223" s="45"/>
      <c r="AB223" s="45"/>
      <c r="AC223" s="94"/>
      <c r="AE223" s="35">
        <f>AF223+AJ223+Tabelle21268202223[[#This Row],[w]]/2+Tabelle21268202223[[#This Row],[poweradd]]</f>
        <v>37.399480000000061</v>
      </c>
      <c r="AF223" s="150">
        <f t="shared" si="82"/>
        <v>35.688869000000061</v>
      </c>
      <c r="AG223" s="35">
        <f t="shared" si="83"/>
        <v>3</v>
      </c>
      <c r="AH223" s="52">
        <f t="shared" si="79"/>
        <v>21.061131000000021</v>
      </c>
      <c r="AI223" s="52">
        <f t="shared" si="85"/>
        <v>20.850520000000021</v>
      </c>
      <c r="AJ223" s="52">
        <f t="shared" si="76"/>
        <v>0.21061099999999999</v>
      </c>
      <c r="AK223" s="45"/>
      <c r="AL223" s="45"/>
    </row>
    <row r="224" spans="1:39" x14ac:dyDescent="0.25">
      <c r="A224" s="55">
        <v>221</v>
      </c>
      <c r="B224" s="35">
        <f>C224+F224+2/2+Tabelle21261921[[#This Row],[poweradd]]</f>
        <v>9.1908369999999859</v>
      </c>
      <c r="C224" s="150">
        <f t="shared" si="67"/>
        <v>7.5665029999999858</v>
      </c>
      <c r="D224" s="52">
        <f t="shared" si="68"/>
        <v>62.433497000000116</v>
      </c>
      <c r="E224" s="52">
        <f t="shared" si="69"/>
        <v>61.809163000000119</v>
      </c>
      <c r="F224" s="52">
        <f t="shared" si="70"/>
        <v>0.62433399999999994</v>
      </c>
      <c r="K224" s="35">
        <f>L224+P224+Tabelle2126820[[#This Row],[w]]/2+Tabelle2126820[[#This Row],[poweradd]]</f>
        <v>131.46041900000006</v>
      </c>
      <c r="L224" s="52">
        <f t="shared" si="71"/>
        <v>130.32113100000007</v>
      </c>
      <c r="M224" s="35">
        <f t="shared" si="72"/>
        <v>2</v>
      </c>
      <c r="N224" s="52">
        <f t="shared" si="77"/>
        <v>13.928868999999903</v>
      </c>
      <c r="O224" s="52">
        <f t="shared" si="73"/>
        <v>13.789580999999902</v>
      </c>
      <c r="P224" s="52">
        <f t="shared" si="74"/>
        <v>0.139288</v>
      </c>
      <c r="Q224" s="45"/>
      <c r="R224" s="45"/>
      <c r="U224" s="35">
        <f>V224+Z224+Tabelle212682022[[#This Row],[w]]/2+Tabelle212682022[[#This Row],[poweradd]]</f>
        <v>14.788158000000019</v>
      </c>
      <c r="V224" s="52">
        <f t="shared" si="80"/>
        <v>13.657231000000019</v>
      </c>
      <c r="W224" s="35">
        <f t="shared" si="81"/>
        <v>2</v>
      </c>
      <c r="X224" s="52">
        <f t="shared" si="78"/>
        <v>13.092768999999997</v>
      </c>
      <c r="Y224" s="52">
        <f t="shared" si="84"/>
        <v>12.961841999999997</v>
      </c>
      <c r="Z224" s="52">
        <f t="shared" si="75"/>
        <v>0.13092699999999999</v>
      </c>
      <c r="AA224" s="151"/>
      <c r="AB224" s="151"/>
      <c r="AC224" s="94"/>
      <c r="AE224" s="35">
        <f>AF224+AJ224+Tabelle21268202223[[#This Row],[w]]/2+Tabelle21268202223[[#This Row],[poweradd]]</f>
        <v>39.107985000000063</v>
      </c>
      <c r="AF224" s="52">
        <f t="shared" si="82"/>
        <v>37.399480000000061</v>
      </c>
      <c r="AG224" s="35">
        <f t="shared" si="83"/>
        <v>3</v>
      </c>
      <c r="AH224" s="52">
        <f t="shared" si="79"/>
        <v>20.850520000000021</v>
      </c>
      <c r="AI224" s="52">
        <f t="shared" si="85"/>
        <v>20.642015000000022</v>
      </c>
      <c r="AJ224" s="52">
        <f t="shared" si="76"/>
        <v>0.208505</v>
      </c>
      <c r="AK224" s="151"/>
      <c r="AL224" s="151"/>
    </row>
    <row r="225" spans="1:39" x14ac:dyDescent="0.25">
      <c r="A225" s="55">
        <v>222</v>
      </c>
      <c r="B225" s="35">
        <f>C225+F225+2/2+Tabelle21261921[[#This Row],[poweradd]]</f>
        <v>10.808927999999986</v>
      </c>
      <c r="C225" s="52">
        <f t="shared" si="67"/>
        <v>9.1908369999999859</v>
      </c>
      <c r="D225" s="52">
        <f t="shared" si="68"/>
        <v>61.809163000000119</v>
      </c>
      <c r="E225" s="52">
        <f t="shared" si="69"/>
        <v>61.191072000000119</v>
      </c>
      <c r="F225" s="52">
        <f t="shared" si="70"/>
        <v>0.61809099999999995</v>
      </c>
      <c r="K225" s="35">
        <f>L225+P225+Tabelle2126820[[#This Row],[w]]/2+Tabelle2126820[[#This Row],[poweradd]]</f>
        <v>132.59831400000004</v>
      </c>
      <c r="L225" s="150">
        <f t="shared" si="71"/>
        <v>131.46041900000006</v>
      </c>
      <c r="M225" s="35">
        <f t="shared" si="72"/>
        <v>2</v>
      </c>
      <c r="N225" s="52">
        <f t="shared" si="77"/>
        <v>13.789580999999902</v>
      </c>
      <c r="O225" s="52">
        <f t="shared" si="73"/>
        <v>13.651685999999902</v>
      </c>
      <c r="P225" s="52">
        <f t="shared" si="74"/>
        <v>0.13789499999999999</v>
      </c>
      <c r="Q225" s="151"/>
      <c r="R225" s="151"/>
      <c r="U225" s="35">
        <f>V225+Z225+Tabelle212682022[[#This Row],[w]]/2+Tabelle212682022[[#This Row],[poweradd]]</f>
        <v>15.917776000000019</v>
      </c>
      <c r="V225" s="150">
        <f t="shared" si="80"/>
        <v>14.788158000000019</v>
      </c>
      <c r="W225" s="35">
        <f t="shared" si="81"/>
        <v>2</v>
      </c>
      <c r="X225" s="52">
        <f t="shared" si="78"/>
        <v>12.961841999999997</v>
      </c>
      <c r="Y225" s="52">
        <f t="shared" si="84"/>
        <v>12.832223999999997</v>
      </c>
      <c r="Z225" s="52">
        <f t="shared" si="75"/>
        <v>0.12961800000000001</v>
      </c>
      <c r="AA225" s="151"/>
      <c r="AB225" s="151"/>
      <c r="AC225" s="94"/>
      <c r="AE225" s="35">
        <f>AF225+AJ225+Tabelle21268202223[[#This Row],[w]]/2+Tabelle21268202223[[#This Row],[poweradd]]</f>
        <v>40.814405000000065</v>
      </c>
      <c r="AF225" s="150">
        <f t="shared" si="82"/>
        <v>39.107985000000063</v>
      </c>
      <c r="AG225" s="35">
        <f t="shared" si="83"/>
        <v>3</v>
      </c>
      <c r="AH225" s="52">
        <f t="shared" si="79"/>
        <v>20.642015000000022</v>
      </c>
      <c r="AI225" s="52">
        <f t="shared" si="85"/>
        <v>20.435595000000021</v>
      </c>
      <c r="AJ225" s="52">
        <f t="shared" si="76"/>
        <v>0.20641999999999999</v>
      </c>
      <c r="AK225" s="151"/>
      <c r="AL225" s="151"/>
      <c r="AM225" s="94"/>
    </row>
    <row r="226" spans="1:39" s="94" customFormat="1" x14ac:dyDescent="0.25">
      <c r="A226" s="192">
        <v>223</v>
      </c>
      <c r="B226" s="35">
        <f>C226+F226+2/2+Tabelle21261921[[#This Row],[poweradd]]</f>
        <v>12.420837999999986</v>
      </c>
      <c r="C226" s="52">
        <f t="shared" si="67"/>
        <v>10.808927999999986</v>
      </c>
      <c r="D226" s="52">
        <f t="shared" si="68"/>
        <v>61.191072000000119</v>
      </c>
      <c r="E226" s="52">
        <f t="shared" si="69"/>
        <v>60.579162000000117</v>
      </c>
      <c r="F226" s="52">
        <f t="shared" si="70"/>
        <v>0.61190999999999995</v>
      </c>
      <c r="J226" s="192"/>
      <c r="K226" s="35">
        <f>L226+P226+Tabelle2126820[[#This Row],[w]]/2+Tabelle2126820[[#This Row],[poweradd]]</f>
        <v>133.73483000000004</v>
      </c>
      <c r="L226" s="150">
        <f t="shared" si="71"/>
        <v>132.59831400000004</v>
      </c>
      <c r="M226" s="35">
        <f t="shared" si="72"/>
        <v>2</v>
      </c>
      <c r="N226" s="52">
        <f t="shared" si="77"/>
        <v>13.651685999999902</v>
      </c>
      <c r="O226" s="52">
        <f t="shared" si="73"/>
        <v>13.515169999999902</v>
      </c>
      <c r="P226" s="52">
        <f t="shared" si="74"/>
        <v>0.136516</v>
      </c>
      <c r="Q226" s="151"/>
      <c r="R226" s="151"/>
      <c r="S226"/>
      <c r="T226" s="192"/>
      <c r="U226" s="35">
        <f>V226+Z226+Tabelle212682022[[#This Row],[w]]/2+Tabelle212682022[[#This Row],[poweradd]]</f>
        <v>17.046098000000018</v>
      </c>
      <c r="V226" s="150">
        <f t="shared" si="80"/>
        <v>15.917776000000019</v>
      </c>
      <c r="W226" s="35">
        <f t="shared" si="81"/>
        <v>2</v>
      </c>
      <c r="X226" s="52">
        <f t="shared" si="78"/>
        <v>12.832223999999997</v>
      </c>
      <c r="Y226" s="52">
        <f t="shared" si="84"/>
        <v>12.703901999999996</v>
      </c>
      <c r="Z226" s="52">
        <f t="shared" si="75"/>
        <v>0.12832199999999999</v>
      </c>
      <c r="AA226" s="151"/>
      <c r="AB226" s="151"/>
      <c r="AD226" s="192"/>
      <c r="AE226" s="35">
        <f>AF226+AJ226+Tabelle21268202223[[#This Row],[w]]/2+Tabelle21268202223[[#This Row],[poweradd]]</f>
        <v>42.518760000000064</v>
      </c>
      <c r="AF226" s="150">
        <f t="shared" si="82"/>
        <v>40.814405000000065</v>
      </c>
      <c r="AG226" s="35">
        <f t="shared" si="83"/>
        <v>3</v>
      </c>
      <c r="AH226" s="52">
        <f t="shared" si="79"/>
        <v>20.435595000000021</v>
      </c>
      <c r="AI226" s="52">
        <f t="shared" si="85"/>
        <v>20.231240000000021</v>
      </c>
      <c r="AJ226" s="52">
        <f t="shared" si="76"/>
        <v>0.20435500000000001</v>
      </c>
      <c r="AK226" s="190"/>
      <c r="AL226" s="190"/>
      <c r="AM226" s="137"/>
    </row>
    <row r="227" spans="1:39" x14ac:dyDescent="0.25">
      <c r="A227" s="193">
        <v>224</v>
      </c>
      <c r="B227" s="35">
        <f>C227+F227+2/2+Tabelle21261921[[#This Row],[poweradd]]</f>
        <v>14.026628999999986</v>
      </c>
      <c r="C227" s="150">
        <f t="shared" si="67"/>
        <v>12.420837999999986</v>
      </c>
      <c r="D227" s="52">
        <f t="shared" si="68"/>
        <v>60.579162000000117</v>
      </c>
      <c r="E227" s="52">
        <f t="shared" si="69"/>
        <v>59.973371000000114</v>
      </c>
      <c r="F227" s="52">
        <f t="shared" si="70"/>
        <v>0.60579099999999997</v>
      </c>
      <c r="K227" s="35">
        <f>L227+P227+Tabelle2126820[[#This Row],[w]]/2+Tabelle2126820[[#This Row],[poweradd]]</f>
        <v>134.86998100000005</v>
      </c>
      <c r="L227" s="150">
        <f t="shared" si="71"/>
        <v>133.73483000000004</v>
      </c>
      <c r="M227" s="35">
        <f t="shared" si="72"/>
        <v>2</v>
      </c>
      <c r="N227" s="52">
        <f t="shared" si="77"/>
        <v>13.515169999999902</v>
      </c>
      <c r="O227" s="52">
        <f t="shared" si="73"/>
        <v>13.380018999999901</v>
      </c>
      <c r="P227" s="52">
        <f t="shared" si="74"/>
        <v>0.13515099999999999</v>
      </c>
      <c r="Q227" s="151"/>
      <c r="R227" s="151"/>
      <c r="U227" s="35">
        <f>V227+Z227+Tabelle212682022[[#This Row],[w]]/2+Tabelle212682022[[#This Row],[poweradd]]</f>
        <v>18.173137000000018</v>
      </c>
      <c r="V227" s="150">
        <f t="shared" si="80"/>
        <v>17.046098000000018</v>
      </c>
      <c r="W227" s="35">
        <f t="shared" si="81"/>
        <v>2</v>
      </c>
      <c r="X227" s="52">
        <f t="shared" si="78"/>
        <v>12.703901999999996</v>
      </c>
      <c r="Y227" s="52">
        <f t="shared" si="84"/>
        <v>12.576862999999996</v>
      </c>
      <c r="Z227" s="52">
        <f t="shared" si="75"/>
        <v>0.12703900000000001</v>
      </c>
      <c r="AA227" s="151"/>
      <c r="AB227" s="151"/>
      <c r="AE227" s="35">
        <f>AF227+AJ227+Tabelle21268202223[[#This Row],[w]]/2+Tabelle21268202223[[#This Row],[poweradd]]</f>
        <v>44.221072000000063</v>
      </c>
      <c r="AF227" s="150">
        <f t="shared" si="82"/>
        <v>42.518760000000064</v>
      </c>
      <c r="AG227" s="35">
        <f t="shared" si="83"/>
        <v>3</v>
      </c>
      <c r="AH227" s="52">
        <f t="shared" si="79"/>
        <v>20.231240000000021</v>
      </c>
      <c r="AI227" s="52">
        <f t="shared" si="85"/>
        <v>20.028928000000022</v>
      </c>
      <c r="AJ227" s="52">
        <f t="shared" si="76"/>
        <v>0.20231199999999999</v>
      </c>
      <c r="AK227" s="151"/>
      <c r="AL227" s="151"/>
      <c r="AM227" s="94"/>
    </row>
    <row r="228" spans="1:39" x14ac:dyDescent="0.25">
      <c r="A228" s="55">
        <v>225</v>
      </c>
      <c r="B228" s="35">
        <f>C228+F228+2/2+Tabelle21261921[[#This Row],[poweradd]]</f>
        <v>15.626361999999986</v>
      </c>
      <c r="C228" s="150">
        <f t="shared" si="67"/>
        <v>14.026628999999986</v>
      </c>
      <c r="D228" s="52">
        <f t="shared" si="68"/>
        <v>59.973371000000114</v>
      </c>
      <c r="E228" s="52">
        <f t="shared" si="69"/>
        <v>59.373638000000113</v>
      </c>
      <c r="F228" s="52">
        <f t="shared" si="70"/>
        <v>0.59973299999999996</v>
      </c>
      <c r="K228" s="35">
        <f>L228+P228+Tabelle2126820[[#This Row],[w]]/2+Tabelle2126820[[#This Row],[poweradd]]</f>
        <v>136.00378100000006</v>
      </c>
      <c r="L228" s="150">
        <f t="shared" si="71"/>
        <v>134.86998100000005</v>
      </c>
      <c r="M228" s="35">
        <f t="shared" si="72"/>
        <v>2</v>
      </c>
      <c r="N228" s="52">
        <f t="shared" si="77"/>
        <v>13.380018999999901</v>
      </c>
      <c r="O228" s="52">
        <f t="shared" si="73"/>
        <v>13.2462189999999</v>
      </c>
      <c r="P228" s="52">
        <f t="shared" si="74"/>
        <v>0.1338</v>
      </c>
      <c r="Q228" s="151"/>
      <c r="R228" s="151"/>
      <c r="U228" s="35">
        <f>V228+Z228+Tabelle212682022[[#This Row],[w]]/2+Tabelle212682022[[#This Row],[poweradd]]</f>
        <v>19.298905000000019</v>
      </c>
      <c r="V228" s="150">
        <f t="shared" si="80"/>
        <v>18.173137000000018</v>
      </c>
      <c r="W228" s="35">
        <f t="shared" si="81"/>
        <v>2</v>
      </c>
      <c r="X228" s="52">
        <f t="shared" si="78"/>
        <v>12.576862999999996</v>
      </c>
      <c r="Y228" s="52">
        <f t="shared" si="84"/>
        <v>12.451094999999995</v>
      </c>
      <c r="Z228" s="52">
        <f t="shared" si="75"/>
        <v>0.12576799999999999</v>
      </c>
      <c r="AA228" s="151"/>
      <c r="AB228" s="151"/>
      <c r="AE228" s="35">
        <f>AF228+AJ228+Tabelle21268202223[[#This Row],[w]]/2+Tabelle21268202223[[#This Row],[poweradd]]</f>
        <v>45.921361000000061</v>
      </c>
      <c r="AF228" s="150">
        <f t="shared" si="82"/>
        <v>44.221072000000063</v>
      </c>
      <c r="AG228" s="35">
        <f t="shared" si="83"/>
        <v>3</v>
      </c>
      <c r="AH228" s="52">
        <f t="shared" si="79"/>
        <v>20.028928000000022</v>
      </c>
      <c r="AI228" s="52">
        <f t="shared" si="85"/>
        <v>19.82863900000002</v>
      </c>
      <c r="AJ228" s="52">
        <f t="shared" si="76"/>
        <v>0.20028899999999999</v>
      </c>
      <c r="AK228" s="151"/>
      <c r="AL228" s="151"/>
    </row>
    <row r="229" spans="1:39" x14ac:dyDescent="0.25">
      <c r="A229" s="55">
        <v>226</v>
      </c>
      <c r="B229" s="35">
        <f>C229+F229+2/2+Tabelle21261921[[#This Row],[poweradd]]</f>
        <v>17.220097999999986</v>
      </c>
      <c r="C229" s="150">
        <f t="shared" si="67"/>
        <v>15.626361999999986</v>
      </c>
      <c r="D229" s="52">
        <f t="shared" si="68"/>
        <v>59.373638000000113</v>
      </c>
      <c r="E229" s="52">
        <f t="shared" si="69"/>
        <v>58.779902000000114</v>
      </c>
      <c r="F229" s="52">
        <f t="shared" si="70"/>
        <v>0.59373600000000004</v>
      </c>
      <c r="K229" s="35">
        <f>L229+P229+Tabelle2126820[[#This Row],[w]]/2+Tabelle2126820[[#This Row],[poweradd]]</f>
        <v>137.13624300000006</v>
      </c>
      <c r="L229" s="150">
        <f t="shared" si="71"/>
        <v>136.00378100000006</v>
      </c>
      <c r="M229" s="35">
        <f t="shared" si="72"/>
        <v>2</v>
      </c>
      <c r="N229" s="52">
        <f t="shared" si="77"/>
        <v>13.2462189999999</v>
      </c>
      <c r="O229" s="52">
        <f t="shared" si="73"/>
        <v>13.1137569999999</v>
      </c>
      <c r="P229" s="52">
        <f t="shared" si="74"/>
        <v>0.132462</v>
      </c>
      <c r="Q229" s="151"/>
      <c r="R229" s="151"/>
      <c r="U229" s="35">
        <f>V229+Z229+Tabelle212682022[[#This Row],[w]]/2+Tabelle212682022[[#This Row],[poweradd]]</f>
        <v>20.42341500000002</v>
      </c>
      <c r="V229" s="150">
        <f t="shared" si="80"/>
        <v>19.298905000000019</v>
      </c>
      <c r="W229" s="35">
        <f t="shared" si="81"/>
        <v>2</v>
      </c>
      <c r="X229" s="52">
        <f t="shared" si="78"/>
        <v>12.451094999999995</v>
      </c>
      <c r="Y229" s="52">
        <f t="shared" si="84"/>
        <v>12.326584999999994</v>
      </c>
      <c r="Z229" s="52">
        <f t="shared" si="75"/>
        <v>0.12451</v>
      </c>
      <c r="AA229" s="151"/>
      <c r="AB229" s="151"/>
      <c r="AE229" s="35">
        <f>AF229+AJ229+Tabelle21268202223[[#This Row],[w]]/2+Tabelle21268202223[[#This Row],[poweradd]]</f>
        <v>47.619647000000064</v>
      </c>
      <c r="AF229" s="150">
        <f t="shared" si="82"/>
        <v>45.921361000000061</v>
      </c>
      <c r="AG229" s="35">
        <f t="shared" si="83"/>
        <v>3</v>
      </c>
      <c r="AH229" s="52">
        <f t="shared" si="79"/>
        <v>19.82863900000002</v>
      </c>
      <c r="AI229" s="52">
        <f t="shared" si="85"/>
        <v>19.630353000000021</v>
      </c>
      <c r="AJ229" s="52">
        <f t="shared" si="76"/>
        <v>0.19828599999999999</v>
      </c>
      <c r="AK229" s="151"/>
      <c r="AL229" s="151"/>
    </row>
    <row r="230" spans="1:39" x14ac:dyDescent="0.25">
      <c r="A230" s="55">
        <v>227</v>
      </c>
      <c r="B230" s="35">
        <f>C230+F230+2/2+Tabelle21261921[[#This Row],[poweradd]]</f>
        <v>18.807896999999986</v>
      </c>
      <c r="C230" s="52">
        <f t="shared" si="67"/>
        <v>17.220097999999986</v>
      </c>
      <c r="D230" s="52">
        <f t="shared" si="68"/>
        <v>58.779902000000114</v>
      </c>
      <c r="E230" s="52">
        <f t="shared" si="69"/>
        <v>58.192103000000117</v>
      </c>
      <c r="F230" s="52">
        <f t="shared" si="70"/>
        <v>0.58779899999999996</v>
      </c>
      <c r="K230" s="35">
        <f>L230+P230+Tabelle2126820[[#This Row],[w]]/2+Tabelle2126820[[#This Row],[poweradd]]</f>
        <v>138.26738000000006</v>
      </c>
      <c r="L230" s="52">
        <f t="shared" si="71"/>
        <v>137.13624300000006</v>
      </c>
      <c r="M230" s="35">
        <f t="shared" si="72"/>
        <v>2</v>
      </c>
      <c r="N230" s="52">
        <f t="shared" si="77"/>
        <v>13.1137569999999</v>
      </c>
      <c r="O230" s="52">
        <f t="shared" si="73"/>
        <v>12.982619999999899</v>
      </c>
      <c r="P230" s="52">
        <f t="shared" si="74"/>
        <v>0.131137</v>
      </c>
      <c r="Q230" s="45"/>
      <c r="R230" s="45"/>
      <c r="U230" s="35">
        <f>V230+Z230+Tabelle212682022[[#This Row],[w]]/2+Tabelle212682022[[#This Row],[poweradd]]</f>
        <v>21.54668000000002</v>
      </c>
      <c r="V230" s="52">
        <f t="shared" si="80"/>
        <v>20.42341500000002</v>
      </c>
      <c r="W230" s="35">
        <f t="shared" si="81"/>
        <v>2</v>
      </c>
      <c r="X230" s="52">
        <f t="shared" si="78"/>
        <v>12.326584999999994</v>
      </c>
      <c r="Y230" s="52">
        <f t="shared" si="84"/>
        <v>12.203319999999994</v>
      </c>
      <c r="Z230" s="52">
        <f t="shared" si="75"/>
        <v>0.123265</v>
      </c>
      <c r="AA230" s="45"/>
      <c r="AB230" s="45"/>
      <c r="AE230" s="35">
        <f>AF230+AJ230+Tabelle21268202223[[#This Row],[w]]/2+Tabelle21268202223[[#This Row],[poweradd]]</f>
        <v>49.315950000000065</v>
      </c>
      <c r="AF230" s="52">
        <f t="shared" si="82"/>
        <v>47.619647000000064</v>
      </c>
      <c r="AG230" s="35">
        <f t="shared" si="83"/>
        <v>3</v>
      </c>
      <c r="AH230" s="52">
        <f t="shared" si="79"/>
        <v>19.630353000000021</v>
      </c>
      <c r="AI230" s="52">
        <f t="shared" si="85"/>
        <v>19.43405000000002</v>
      </c>
      <c r="AJ230" s="52">
        <f t="shared" si="76"/>
        <v>0.19630300000000001</v>
      </c>
      <c r="AK230" s="45"/>
      <c r="AL230" s="45"/>
    </row>
    <row r="231" spans="1:39" x14ac:dyDescent="0.25">
      <c r="A231" s="55">
        <v>228</v>
      </c>
      <c r="B231" s="35">
        <f>C231+F231+2/2+Tabelle21261921[[#This Row],[poweradd]]</f>
        <v>0.38981799999998756</v>
      </c>
      <c r="C231" s="52">
        <f t="shared" si="67"/>
        <v>18.807896999999986</v>
      </c>
      <c r="D231" s="52">
        <f t="shared" si="68"/>
        <v>58.192103000000117</v>
      </c>
      <c r="E231" s="52">
        <f t="shared" si="69"/>
        <v>57.610182000000115</v>
      </c>
      <c r="F231" s="52">
        <f t="shared" si="70"/>
        <v>0.58192100000000002</v>
      </c>
      <c r="G231">
        <v>-20</v>
      </c>
      <c r="I231" t="s">
        <v>196</v>
      </c>
      <c r="K231" s="35">
        <f>L231+P231+Tabelle2126820[[#This Row],[w]]/2+Tabelle2126820[[#This Row],[poweradd]]</f>
        <v>139.39720600000007</v>
      </c>
      <c r="L231" s="52">
        <f t="shared" si="71"/>
        <v>138.26738000000006</v>
      </c>
      <c r="M231" s="35">
        <f t="shared" si="72"/>
        <v>2</v>
      </c>
      <c r="N231" s="52">
        <f t="shared" si="77"/>
        <v>12.982619999999899</v>
      </c>
      <c r="O231" s="52">
        <f t="shared" si="73"/>
        <v>12.8527939999999</v>
      </c>
      <c r="P231" s="52">
        <f t="shared" si="74"/>
        <v>0.129826</v>
      </c>
      <c r="Q231" s="45"/>
      <c r="R231" s="45"/>
      <c r="S231" s="154" t="s">
        <v>45</v>
      </c>
      <c r="U231" s="35">
        <f>V231+Z231+Tabelle212682022[[#This Row],[w]]/2+Tabelle212682022[[#This Row],[poweradd]]</f>
        <v>22.668713000000018</v>
      </c>
      <c r="V231" s="52">
        <f t="shared" si="80"/>
        <v>21.54668000000002</v>
      </c>
      <c r="W231" s="35">
        <f t="shared" si="81"/>
        <v>2</v>
      </c>
      <c r="X231" s="52">
        <f t="shared" si="78"/>
        <v>12.203319999999994</v>
      </c>
      <c r="Y231" s="52">
        <f t="shared" si="84"/>
        <v>12.081286999999994</v>
      </c>
      <c r="Z231" s="52">
        <f t="shared" si="75"/>
        <v>0.122033</v>
      </c>
      <c r="AA231" s="45"/>
      <c r="AB231" s="45"/>
      <c r="AE231" s="35">
        <f>AF231+AJ231+Tabelle21268202223[[#This Row],[w]]/2+Tabelle21268202223[[#This Row],[poweradd]]</f>
        <v>51.010290000000062</v>
      </c>
      <c r="AF231" s="52">
        <f t="shared" si="82"/>
        <v>49.315950000000065</v>
      </c>
      <c r="AG231" s="35">
        <f t="shared" si="83"/>
        <v>3</v>
      </c>
      <c r="AH231" s="52">
        <f t="shared" si="79"/>
        <v>19.43405000000002</v>
      </c>
      <c r="AI231" s="52">
        <f t="shared" si="85"/>
        <v>19.23971000000002</v>
      </c>
      <c r="AJ231" s="52">
        <f t="shared" si="76"/>
        <v>0.19434000000000001</v>
      </c>
      <c r="AK231" s="45"/>
      <c r="AL231" s="45"/>
    </row>
    <row r="232" spans="1:39" x14ac:dyDescent="0.25">
      <c r="A232" s="55">
        <v>229</v>
      </c>
      <c r="B232" s="35">
        <f>C232+F232+2/2+Tabelle21261921[[#This Row],[poweradd]]</f>
        <v>1.9659189999999875</v>
      </c>
      <c r="C232" s="150">
        <f t="shared" si="67"/>
        <v>0.38981799999998756</v>
      </c>
      <c r="D232" s="52">
        <f t="shared" si="68"/>
        <v>57.610182000000115</v>
      </c>
      <c r="E232" s="52">
        <f t="shared" si="69"/>
        <v>57.034081000000114</v>
      </c>
      <c r="F232" s="52">
        <f t="shared" si="70"/>
        <v>0.57610099999999997</v>
      </c>
      <c r="K232" s="35">
        <f>L232+P232+Tabelle2126820[[#This Row],[w]]/2+Tabelle2126820[[#This Row],[poweradd]]</f>
        <v>140.52573300000006</v>
      </c>
      <c r="L232" s="150">
        <f t="shared" si="71"/>
        <v>139.39720600000007</v>
      </c>
      <c r="M232" s="35">
        <f t="shared" si="72"/>
        <v>2</v>
      </c>
      <c r="N232" s="52">
        <f t="shared" si="77"/>
        <v>12.8527939999999</v>
      </c>
      <c r="O232" s="52">
        <f t="shared" si="73"/>
        <v>12.7242669999999</v>
      </c>
      <c r="P232" s="52">
        <f t="shared" si="74"/>
        <v>0.128527</v>
      </c>
      <c r="Q232" s="151"/>
      <c r="R232" s="151"/>
      <c r="U232" s="35">
        <f>V232+Z232+Tabelle212682022[[#This Row],[w]]/2+Tabelle212682022[[#This Row],[poweradd]]</f>
        <v>23.789525000000019</v>
      </c>
      <c r="V232" s="150">
        <f t="shared" si="80"/>
        <v>22.668713000000018</v>
      </c>
      <c r="W232" s="35">
        <f t="shared" si="81"/>
        <v>2</v>
      </c>
      <c r="X232" s="52">
        <f t="shared" si="78"/>
        <v>12.081286999999994</v>
      </c>
      <c r="Y232" s="52">
        <f t="shared" si="84"/>
        <v>11.960474999999994</v>
      </c>
      <c r="Z232" s="52">
        <f t="shared" si="75"/>
        <v>0.120812</v>
      </c>
      <c r="AA232" s="151"/>
      <c r="AB232" s="151"/>
      <c r="AE232" s="35">
        <f>AF232+AJ232+Tabelle21268202223[[#This Row],[w]]/2+Tabelle21268202223[[#This Row],[poweradd]]</f>
        <v>52.702687000000061</v>
      </c>
      <c r="AF232" s="150">
        <f t="shared" si="82"/>
        <v>51.010290000000062</v>
      </c>
      <c r="AG232" s="35">
        <f t="shared" si="83"/>
        <v>3</v>
      </c>
      <c r="AH232" s="52">
        <f t="shared" si="79"/>
        <v>19.23971000000002</v>
      </c>
      <c r="AI232" s="52">
        <f t="shared" si="85"/>
        <v>19.04731300000002</v>
      </c>
      <c r="AJ232" s="52">
        <f t="shared" si="76"/>
        <v>0.19239700000000001</v>
      </c>
      <c r="AK232" s="151"/>
      <c r="AL232" s="151"/>
    </row>
    <row r="233" spans="1:39" x14ac:dyDescent="0.25">
      <c r="A233" s="55">
        <v>230</v>
      </c>
      <c r="B233" s="35">
        <f>C233+F233+2/2+Tabelle21261921[[#This Row],[poweradd]]</f>
        <v>3.5362589999999874</v>
      </c>
      <c r="C233" s="150">
        <f t="shared" si="67"/>
        <v>1.9659189999999875</v>
      </c>
      <c r="D233" s="52">
        <f t="shared" si="68"/>
        <v>57.034081000000114</v>
      </c>
      <c r="E233" s="52">
        <f t="shared" si="69"/>
        <v>56.463741000000113</v>
      </c>
      <c r="F233" s="52">
        <f t="shared" si="70"/>
        <v>0.57033999999999996</v>
      </c>
      <c r="K233" s="35">
        <f>L233+P233+Tabelle2126820[[#This Row],[w]]/2+Tabelle2126820[[#This Row],[poweradd]]</f>
        <v>141.65297500000005</v>
      </c>
      <c r="L233" s="150">
        <f t="shared" si="71"/>
        <v>140.52573300000006</v>
      </c>
      <c r="M233" s="35">
        <f t="shared" si="72"/>
        <v>2</v>
      </c>
      <c r="N233" s="52">
        <f t="shared" si="77"/>
        <v>12.7242669999999</v>
      </c>
      <c r="O233" s="52">
        <f t="shared" si="73"/>
        <v>12.597024999999899</v>
      </c>
      <c r="P233" s="52">
        <f t="shared" si="74"/>
        <v>0.12724199999999999</v>
      </c>
      <c r="Q233" s="151"/>
      <c r="R233" s="151"/>
      <c r="U233" s="35">
        <f>V233+Z233+Tabelle212682022[[#This Row],[w]]/2+Tabelle212682022[[#This Row],[poweradd]]</f>
        <v>24.909129000000018</v>
      </c>
      <c r="V233" s="150">
        <f t="shared" si="80"/>
        <v>23.789525000000019</v>
      </c>
      <c r="W233" s="35">
        <f t="shared" si="81"/>
        <v>2</v>
      </c>
      <c r="X233" s="52">
        <f t="shared" si="78"/>
        <v>11.960474999999994</v>
      </c>
      <c r="Y233" s="52">
        <f t="shared" si="84"/>
        <v>11.840870999999993</v>
      </c>
      <c r="Z233" s="52">
        <f t="shared" si="75"/>
        <v>0.119604</v>
      </c>
      <c r="AA233" s="151"/>
      <c r="AB233" s="151"/>
      <c r="AE233" s="35">
        <f>AF233+AJ233+Tabelle21268202223[[#This Row],[w]]/2+Tabelle21268202223[[#This Row],[poweradd]]</f>
        <v>54.393160000000059</v>
      </c>
      <c r="AF233" s="150">
        <f t="shared" si="82"/>
        <v>52.702687000000061</v>
      </c>
      <c r="AG233" s="35">
        <f t="shared" si="83"/>
        <v>3</v>
      </c>
      <c r="AH233" s="52">
        <f t="shared" si="79"/>
        <v>19.04731300000002</v>
      </c>
      <c r="AI233" s="52">
        <f t="shared" si="85"/>
        <v>18.85684000000002</v>
      </c>
      <c r="AJ233" s="52">
        <f t="shared" si="76"/>
        <v>0.190473</v>
      </c>
      <c r="AK233" s="151"/>
      <c r="AL233" s="151"/>
    </row>
    <row r="234" spans="1:39" x14ac:dyDescent="0.25">
      <c r="A234" s="55">
        <v>231</v>
      </c>
      <c r="B234" s="35">
        <f>C234+F234+2/2+Tabelle21261921[[#This Row],[poweradd]]</f>
        <v>5.1008959999999872</v>
      </c>
      <c r="C234" s="150">
        <f t="shared" si="67"/>
        <v>3.5362589999999874</v>
      </c>
      <c r="D234" s="52">
        <f t="shared" si="68"/>
        <v>56.463741000000113</v>
      </c>
      <c r="E234" s="52">
        <f t="shared" si="69"/>
        <v>55.899104000000115</v>
      </c>
      <c r="F234" s="52">
        <f t="shared" si="70"/>
        <v>0.56463700000000006</v>
      </c>
      <c r="K234" s="35">
        <f>L234+P234+Tabelle2126820[[#This Row],[w]]/2+Tabelle2126820[[#This Row],[poweradd]]</f>
        <v>142.77894500000005</v>
      </c>
      <c r="L234" s="52">
        <f t="shared" si="71"/>
        <v>141.65297500000005</v>
      </c>
      <c r="M234" s="35">
        <f t="shared" si="72"/>
        <v>2</v>
      </c>
      <c r="N234" s="52">
        <f t="shared" si="77"/>
        <v>12.597024999999899</v>
      </c>
      <c r="O234" s="52">
        <f t="shared" si="73"/>
        <v>12.471054999999899</v>
      </c>
      <c r="P234" s="52">
        <f t="shared" si="74"/>
        <v>0.12597</v>
      </c>
      <c r="Q234" s="45"/>
      <c r="R234" s="45"/>
      <c r="U234" s="35">
        <f>V234+Z234+Tabelle212682022[[#This Row],[w]]/2+Tabelle212682022[[#This Row],[poweradd]]</f>
        <v>26.027537000000017</v>
      </c>
      <c r="V234" s="52">
        <f t="shared" si="80"/>
        <v>24.909129000000018</v>
      </c>
      <c r="W234" s="35">
        <f t="shared" si="81"/>
        <v>2</v>
      </c>
      <c r="X234" s="52">
        <f t="shared" si="78"/>
        <v>11.840870999999993</v>
      </c>
      <c r="Y234" s="52">
        <f t="shared" si="84"/>
        <v>11.722462999999992</v>
      </c>
      <c r="Z234" s="52">
        <f t="shared" si="75"/>
        <v>0.118408</v>
      </c>
      <c r="AA234" s="45"/>
      <c r="AB234" s="45"/>
      <c r="AE234" s="35">
        <f>AF234+AJ234+Tabelle21268202223[[#This Row],[w]]/2+Tabelle21268202223[[#This Row],[poweradd]]</f>
        <v>56.081728000000055</v>
      </c>
      <c r="AF234" s="52">
        <f t="shared" si="82"/>
        <v>54.393160000000059</v>
      </c>
      <c r="AG234" s="35">
        <f t="shared" si="83"/>
        <v>3</v>
      </c>
      <c r="AH234" s="52">
        <f t="shared" si="79"/>
        <v>18.85684000000002</v>
      </c>
      <c r="AI234" s="52">
        <f t="shared" si="85"/>
        <v>18.66827200000002</v>
      </c>
      <c r="AJ234" s="52">
        <f t="shared" si="76"/>
        <v>0.18856800000000001</v>
      </c>
      <c r="AK234" s="45"/>
      <c r="AL234" s="45"/>
    </row>
    <row r="235" spans="1:39" x14ac:dyDescent="0.25">
      <c r="A235" s="55">
        <v>232</v>
      </c>
      <c r="B235" s="35">
        <f>C235+F235+2/2+Tabelle21261921[[#This Row],[poweradd]]</f>
        <v>6.659886999999987</v>
      </c>
      <c r="C235" s="52">
        <f t="shared" si="67"/>
        <v>5.1008959999999872</v>
      </c>
      <c r="D235" s="52">
        <f t="shared" si="68"/>
        <v>55.899104000000115</v>
      </c>
      <c r="E235" s="52">
        <f t="shared" si="69"/>
        <v>55.340113000000116</v>
      </c>
      <c r="F235" s="52">
        <f t="shared" si="70"/>
        <v>0.55899100000000002</v>
      </c>
      <c r="K235" s="35">
        <f>L235+P235+Tabelle2126820[[#This Row],[w]]/2+Tabelle2126820[[#This Row],[poweradd]]</f>
        <v>143.90365500000004</v>
      </c>
      <c r="L235" s="150">
        <f t="shared" si="71"/>
        <v>142.77894500000005</v>
      </c>
      <c r="M235" s="35">
        <f t="shared" si="72"/>
        <v>2</v>
      </c>
      <c r="N235" s="52">
        <f t="shared" si="77"/>
        <v>12.471054999999899</v>
      </c>
      <c r="O235" s="52">
        <f t="shared" si="73"/>
        <v>12.346344999999898</v>
      </c>
      <c r="P235" s="52">
        <f t="shared" si="74"/>
        <v>0.12471</v>
      </c>
      <c r="Q235" s="151"/>
      <c r="R235" s="151"/>
      <c r="U235" s="35">
        <f>V235+Z235+Tabelle212682022[[#This Row],[w]]/2+Tabelle212682022[[#This Row],[poweradd]]</f>
        <v>27.144761000000017</v>
      </c>
      <c r="V235" s="150">
        <f t="shared" si="80"/>
        <v>26.027537000000017</v>
      </c>
      <c r="W235" s="35">
        <f t="shared" si="81"/>
        <v>2</v>
      </c>
      <c r="X235" s="52">
        <f t="shared" si="78"/>
        <v>11.722462999999992</v>
      </c>
      <c r="Y235" s="52">
        <f t="shared" si="84"/>
        <v>11.605238999999992</v>
      </c>
      <c r="Z235" s="52">
        <f t="shared" si="75"/>
        <v>0.11722399999999999</v>
      </c>
      <c r="AA235" s="151"/>
      <c r="AB235" s="151"/>
      <c r="AE235" s="35">
        <f>AF235+AJ235+Tabelle21268202223[[#This Row],[w]]/2+Tabelle21268202223[[#This Row],[poweradd]]</f>
        <v>57.768410000000053</v>
      </c>
      <c r="AF235" s="150">
        <f t="shared" si="82"/>
        <v>56.081728000000055</v>
      </c>
      <c r="AG235" s="35">
        <f t="shared" si="83"/>
        <v>3</v>
      </c>
      <c r="AH235" s="52">
        <f t="shared" si="79"/>
        <v>18.66827200000002</v>
      </c>
      <c r="AI235" s="52">
        <f t="shared" si="85"/>
        <v>18.481590000000018</v>
      </c>
      <c r="AJ235" s="52">
        <f t="shared" si="76"/>
        <v>0.18668199999999999</v>
      </c>
      <c r="AK235" s="151"/>
      <c r="AL235" s="151"/>
    </row>
    <row r="236" spans="1:39" x14ac:dyDescent="0.25">
      <c r="A236" s="55">
        <v>233</v>
      </c>
      <c r="B236" s="35">
        <f>C236+F236+2/2+Tabelle21261921[[#This Row],[poweradd]]</f>
        <v>8.2132879999999879</v>
      </c>
      <c r="C236" s="52">
        <f t="shared" si="67"/>
        <v>6.659886999999987</v>
      </c>
      <c r="D236" s="52">
        <f t="shared" si="68"/>
        <v>55.340113000000116</v>
      </c>
      <c r="E236" s="52">
        <f t="shared" si="69"/>
        <v>54.786712000000115</v>
      </c>
      <c r="F236" s="52">
        <f t="shared" si="70"/>
        <v>0.55340100000000003</v>
      </c>
      <c r="K236" s="35">
        <f>L236+P236+Tabelle2126820[[#This Row],[w]]/2+Tabelle2126820[[#This Row],[poweradd]]</f>
        <v>145.02711800000003</v>
      </c>
      <c r="L236" s="150">
        <f t="shared" si="71"/>
        <v>143.90365500000004</v>
      </c>
      <c r="M236" s="35">
        <f t="shared" si="72"/>
        <v>2</v>
      </c>
      <c r="N236" s="52">
        <f t="shared" si="77"/>
        <v>12.346344999999898</v>
      </c>
      <c r="O236" s="52">
        <f t="shared" si="73"/>
        <v>12.222881999999899</v>
      </c>
      <c r="P236" s="52">
        <f t="shared" si="74"/>
        <v>0.123463</v>
      </c>
      <c r="Q236" s="151"/>
      <c r="R236" s="151"/>
      <c r="S236" s="94"/>
      <c r="U236" s="35">
        <f>V236+Z236+Tabelle212682022[[#This Row],[w]]/2+Tabelle212682022[[#This Row],[poweradd]]</f>
        <v>28.260813000000017</v>
      </c>
      <c r="V236" s="150">
        <f t="shared" si="80"/>
        <v>27.144761000000017</v>
      </c>
      <c r="W236" s="35">
        <f t="shared" si="81"/>
        <v>2</v>
      </c>
      <c r="X236" s="52">
        <f t="shared" si="78"/>
        <v>11.605238999999992</v>
      </c>
      <c r="Y236" s="52">
        <f t="shared" si="84"/>
        <v>11.489186999999992</v>
      </c>
      <c r="Z236" s="52">
        <f t="shared" si="75"/>
        <v>0.116052</v>
      </c>
      <c r="AA236" s="151"/>
      <c r="AB236" s="151"/>
      <c r="AE236" s="35">
        <f>AF236+AJ236+Tabelle21268202223[[#This Row],[w]]/2+Tabelle21268202223[[#This Row],[poweradd]]</f>
        <v>59.453225000000053</v>
      </c>
      <c r="AF236" s="150">
        <f t="shared" si="82"/>
        <v>57.768410000000053</v>
      </c>
      <c r="AG236" s="35">
        <f t="shared" si="83"/>
        <v>3</v>
      </c>
      <c r="AH236" s="52">
        <f t="shared" si="79"/>
        <v>18.481590000000018</v>
      </c>
      <c r="AI236" s="52">
        <f t="shared" si="85"/>
        <v>18.296775000000018</v>
      </c>
      <c r="AJ236" s="52">
        <f t="shared" si="76"/>
        <v>0.18481500000000001</v>
      </c>
      <c r="AK236" s="151"/>
      <c r="AL236" s="151"/>
    </row>
    <row r="237" spans="1:39" x14ac:dyDescent="0.25">
      <c r="A237" s="193">
        <v>234</v>
      </c>
      <c r="B237" s="35">
        <f>C237+F237+2/2+Tabelle21261921[[#This Row],[poweradd]]</f>
        <v>9.761154999999988</v>
      </c>
      <c r="C237" s="150">
        <f t="shared" si="67"/>
        <v>8.2132879999999879</v>
      </c>
      <c r="D237" s="52">
        <f t="shared" si="68"/>
        <v>54.786712000000115</v>
      </c>
      <c r="E237" s="52">
        <f t="shared" si="69"/>
        <v>54.238845000000119</v>
      </c>
      <c r="F237" s="52">
        <f t="shared" si="70"/>
        <v>0.54786699999999999</v>
      </c>
      <c r="K237" s="35">
        <f>L237+P237+Tabelle2126820[[#This Row],[w]]/2+Tabelle2126820[[#This Row],[poweradd]]</f>
        <v>146.14934600000004</v>
      </c>
      <c r="L237" s="150">
        <f t="shared" si="71"/>
        <v>145.02711800000003</v>
      </c>
      <c r="M237" s="35">
        <f t="shared" si="72"/>
        <v>2</v>
      </c>
      <c r="N237" s="52">
        <f t="shared" si="77"/>
        <v>12.222881999999899</v>
      </c>
      <c r="O237" s="52">
        <f t="shared" si="73"/>
        <v>12.100653999999899</v>
      </c>
      <c r="P237" s="52">
        <f t="shared" si="74"/>
        <v>0.122228</v>
      </c>
      <c r="Q237" s="190"/>
      <c r="R237" s="190"/>
      <c r="S237" s="137"/>
      <c r="U237" s="35">
        <f>V237+Z237+Tabelle212682022[[#This Row],[w]]/2+Tabelle212682022[[#This Row],[poweradd]]</f>
        <v>29.375704000000017</v>
      </c>
      <c r="V237" s="150">
        <f t="shared" si="80"/>
        <v>28.260813000000017</v>
      </c>
      <c r="W237" s="35">
        <f t="shared" si="81"/>
        <v>2</v>
      </c>
      <c r="X237" s="52">
        <f t="shared" si="78"/>
        <v>11.489186999999992</v>
      </c>
      <c r="Y237" s="52">
        <f t="shared" si="84"/>
        <v>11.374295999999992</v>
      </c>
      <c r="Z237" s="52">
        <f t="shared" si="75"/>
        <v>0.11489099999999999</v>
      </c>
      <c r="AA237" s="151"/>
      <c r="AB237" s="151"/>
      <c r="AE237" s="35">
        <f>AF237+AJ237+Tabelle21268202223[[#This Row],[w]]/2+Tabelle21268202223[[#This Row],[poweradd]]</f>
        <v>61.136192000000051</v>
      </c>
      <c r="AF237" s="150">
        <f t="shared" si="82"/>
        <v>59.453225000000053</v>
      </c>
      <c r="AG237" s="35">
        <f t="shared" si="83"/>
        <v>3</v>
      </c>
      <c r="AH237" s="52">
        <f t="shared" si="79"/>
        <v>18.296775000000018</v>
      </c>
      <c r="AI237" s="52">
        <f t="shared" si="85"/>
        <v>18.113808000000017</v>
      </c>
      <c r="AJ237" s="52">
        <f t="shared" si="76"/>
        <v>0.18296699999999999</v>
      </c>
      <c r="AK237" s="151"/>
      <c r="AL237" s="151"/>
    </row>
    <row r="238" spans="1:39" x14ac:dyDescent="0.25">
      <c r="A238" s="55">
        <v>235</v>
      </c>
      <c r="B238" s="35">
        <f>C238+F238+2/2+Tabelle21261921[[#This Row],[poweradd]]</f>
        <v>11.303542999999989</v>
      </c>
      <c r="C238" s="150">
        <f t="shared" si="67"/>
        <v>9.761154999999988</v>
      </c>
      <c r="D238" s="52">
        <f t="shared" si="68"/>
        <v>54.238845000000119</v>
      </c>
      <c r="E238" s="52">
        <f t="shared" si="69"/>
        <v>53.696457000000116</v>
      </c>
      <c r="F238" s="52">
        <f t="shared" si="70"/>
        <v>0.54238799999999998</v>
      </c>
      <c r="K238" s="35">
        <f>L238+P238+Tabelle2126820[[#This Row],[w]]/2+Tabelle2126820[[#This Row],[poweradd]]</f>
        <v>147.27035200000003</v>
      </c>
      <c r="L238" s="150">
        <f t="shared" si="71"/>
        <v>146.14934600000004</v>
      </c>
      <c r="M238" s="35">
        <f t="shared" si="72"/>
        <v>2</v>
      </c>
      <c r="N238" s="52">
        <f t="shared" si="77"/>
        <v>12.100653999999899</v>
      </c>
      <c r="O238" s="52">
        <f t="shared" si="73"/>
        <v>11.9796479999999</v>
      </c>
      <c r="P238" s="52">
        <f t="shared" si="74"/>
        <v>0.121006</v>
      </c>
      <c r="Q238" s="151"/>
      <c r="R238" s="151"/>
      <c r="U238" s="35">
        <f>V238+Z238+Tabelle212682022[[#This Row],[w]]/2+Tabelle212682022[[#This Row],[poweradd]]</f>
        <v>30.489446000000015</v>
      </c>
      <c r="V238" s="150">
        <f t="shared" si="80"/>
        <v>29.375704000000017</v>
      </c>
      <c r="W238" s="35">
        <f t="shared" si="81"/>
        <v>2</v>
      </c>
      <c r="X238" s="52">
        <f t="shared" si="78"/>
        <v>11.374295999999992</v>
      </c>
      <c r="Y238" s="52">
        <f t="shared" si="84"/>
        <v>11.260553999999992</v>
      </c>
      <c r="Z238" s="52">
        <f t="shared" si="75"/>
        <v>0.113742</v>
      </c>
      <c r="AA238" s="151"/>
      <c r="AB238" s="151"/>
      <c r="AE238" s="35">
        <f>AF238+AJ238+Tabelle21268202223[[#This Row],[w]]/2+Tabelle21268202223[[#This Row],[poweradd]]</f>
        <v>62.817330000000048</v>
      </c>
      <c r="AF238" s="150">
        <f t="shared" si="82"/>
        <v>61.136192000000051</v>
      </c>
      <c r="AG238" s="35">
        <f t="shared" si="83"/>
        <v>3</v>
      </c>
      <c r="AH238" s="52">
        <f t="shared" si="79"/>
        <v>18.113808000000017</v>
      </c>
      <c r="AI238" s="52">
        <f t="shared" si="85"/>
        <v>17.932670000000016</v>
      </c>
      <c r="AJ238" s="52">
        <f t="shared" si="76"/>
        <v>0.18113799999999999</v>
      </c>
      <c r="AK238" s="151"/>
      <c r="AL238" s="151"/>
    </row>
    <row r="239" spans="1:39" x14ac:dyDescent="0.25">
      <c r="A239" s="55">
        <v>236</v>
      </c>
      <c r="B239" s="35">
        <f>C239+F239+2/2+Tabelle21261921[[#This Row],[poweradd]]</f>
        <v>12.840506999999988</v>
      </c>
      <c r="C239" s="150">
        <f t="shared" si="67"/>
        <v>11.303542999999989</v>
      </c>
      <c r="D239" s="52">
        <f t="shared" si="68"/>
        <v>53.696457000000116</v>
      </c>
      <c r="E239" s="52">
        <f t="shared" si="69"/>
        <v>53.159493000000118</v>
      </c>
      <c r="F239" s="52">
        <f t="shared" si="70"/>
        <v>0.536964</v>
      </c>
      <c r="K239" s="35">
        <f>L239+P239+Tabelle2126820[[#This Row],[w]]/2+Tabelle2126820[[#This Row],[poweradd]]</f>
        <v>148.39014800000004</v>
      </c>
      <c r="L239" s="150">
        <f t="shared" si="71"/>
        <v>147.27035200000003</v>
      </c>
      <c r="M239" s="35">
        <f t="shared" si="72"/>
        <v>2</v>
      </c>
      <c r="N239" s="52">
        <f t="shared" si="77"/>
        <v>11.9796479999999</v>
      </c>
      <c r="O239" s="52">
        <f t="shared" si="73"/>
        <v>11.859851999999901</v>
      </c>
      <c r="P239" s="52">
        <f t="shared" si="74"/>
        <v>0.119796</v>
      </c>
      <c r="Q239" s="151"/>
      <c r="R239" s="151"/>
      <c r="U239" s="35">
        <f>V239+Z239+Tabelle212682022[[#This Row],[w]]/2+Tabelle212682022[[#This Row],[poweradd]]</f>
        <v>31.602051000000014</v>
      </c>
      <c r="V239" s="150">
        <f t="shared" si="80"/>
        <v>30.489446000000015</v>
      </c>
      <c r="W239" s="35">
        <f t="shared" si="81"/>
        <v>2</v>
      </c>
      <c r="X239" s="52">
        <f t="shared" si="78"/>
        <v>11.260553999999992</v>
      </c>
      <c r="Y239" s="52">
        <f t="shared" si="84"/>
        <v>11.147948999999992</v>
      </c>
      <c r="Z239" s="52">
        <f t="shared" si="75"/>
        <v>0.112605</v>
      </c>
      <c r="AA239" s="151"/>
      <c r="AB239" s="151"/>
      <c r="AE239" s="35">
        <f>AF239+AJ239+Tabelle21268202223[[#This Row],[w]]/2+Tabelle21268202223[[#This Row],[poweradd]]</f>
        <v>64.496656000000058</v>
      </c>
      <c r="AF239" s="150">
        <f t="shared" si="82"/>
        <v>62.817330000000048</v>
      </c>
      <c r="AG239" s="35">
        <f t="shared" si="83"/>
        <v>3</v>
      </c>
      <c r="AH239" s="52">
        <f t="shared" si="79"/>
        <v>17.932670000000016</v>
      </c>
      <c r="AI239" s="52">
        <f t="shared" si="85"/>
        <v>17.753344000000016</v>
      </c>
      <c r="AJ239" s="52">
        <f t="shared" si="76"/>
        <v>0.17932600000000001</v>
      </c>
      <c r="AK239" s="151"/>
      <c r="AL239" s="151"/>
    </row>
    <row r="240" spans="1:39" x14ac:dyDescent="0.25">
      <c r="A240" s="55">
        <v>237</v>
      </c>
      <c r="B240" s="35">
        <f>C240+F240+2/2+Tabelle21261921[[#This Row],[poweradd]]</f>
        <v>14.372100999999988</v>
      </c>
      <c r="C240" s="52">
        <f t="shared" si="67"/>
        <v>12.840506999999988</v>
      </c>
      <c r="D240" s="52">
        <f t="shared" si="68"/>
        <v>53.159493000000118</v>
      </c>
      <c r="E240" s="52">
        <f t="shared" si="69"/>
        <v>52.62789900000012</v>
      </c>
      <c r="F240" s="52">
        <f t="shared" si="70"/>
        <v>0.53159400000000001</v>
      </c>
      <c r="K240" s="35">
        <f>L240+P240+Tabelle2126820[[#This Row],[w]]/2+Tabelle2126820[[#This Row],[poweradd]]</f>
        <v>149.50874600000003</v>
      </c>
      <c r="L240" s="52">
        <f t="shared" si="71"/>
        <v>148.39014800000004</v>
      </c>
      <c r="M240" s="35">
        <f t="shared" si="72"/>
        <v>2</v>
      </c>
      <c r="N240" s="52">
        <f t="shared" si="77"/>
        <v>11.859851999999901</v>
      </c>
      <c r="O240" s="52">
        <f t="shared" si="73"/>
        <v>11.7412539999999</v>
      </c>
      <c r="P240" s="52">
        <f t="shared" si="74"/>
        <v>0.118598</v>
      </c>
      <c r="Q240" s="45"/>
      <c r="R240" s="45"/>
      <c r="U240" s="35">
        <f>V240+Z240+Tabelle212682022[[#This Row],[w]]/2+Tabelle212682022[[#This Row],[poweradd]]</f>
        <v>32.713530000000013</v>
      </c>
      <c r="V240" s="52">
        <f t="shared" si="80"/>
        <v>31.602051000000014</v>
      </c>
      <c r="W240" s="35">
        <f t="shared" si="81"/>
        <v>2</v>
      </c>
      <c r="X240" s="52">
        <f t="shared" si="78"/>
        <v>11.147948999999992</v>
      </c>
      <c r="Y240" s="52">
        <f t="shared" si="84"/>
        <v>11.036469999999992</v>
      </c>
      <c r="Z240" s="52">
        <f t="shared" si="75"/>
        <v>0.11147899999999999</v>
      </c>
      <c r="AA240" s="45"/>
      <c r="AB240" s="45"/>
      <c r="AE240" s="35">
        <f>AF240+AJ240+Tabelle21268202223[[#This Row],[w]]/2+Tabelle21268202223[[#This Row],[poweradd]]</f>
        <v>66.174189000000055</v>
      </c>
      <c r="AF240" s="52">
        <f t="shared" si="82"/>
        <v>64.496656000000058</v>
      </c>
      <c r="AG240" s="35">
        <f t="shared" si="83"/>
        <v>3</v>
      </c>
      <c r="AH240" s="52">
        <f t="shared" si="79"/>
        <v>17.753344000000016</v>
      </c>
      <c r="AI240" s="52">
        <f t="shared" si="85"/>
        <v>17.575811000000016</v>
      </c>
      <c r="AJ240" s="52">
        <f t="shared" si="76"/>
        <v>0.177533</v>
      </c>
      <c r="AK240" s="45"/>
      <c r="AL240" s="45"/>
    </row>
    <row r="241" spans="1:38" s="157" customFormat="1" x14ac:dyDescent="0.25">
      <c r="A241" s="198">
        <v>238</v>
      </c>
      <c r="B241" s="158">
        <f>C241+F241+2/2+Tabelle21261921[[#This Row],[poweradd]]</f>
        <v>15.898378999999988</v>
      </c>
      <c r="C241" s="159">
        <f t="shared" si="67"/>
        <v>14.372100999999988</v>
      </c>
      <c r="D241" s="159">
        <f t="shared" si="68"/>
        <v>52.62789900000012</v>
      </c>
      <c r="E241" s="159">
        <f t="shared" si="69"/>
        <v>52.101621000000122</v>
      </c>
      <c r="F241" s="159">
        <f t="shared" si="70"/>
        <v>0.52627800000000002</v>
      </c>
      <c r="J241" s="195"/>
      <c r="K241" s="158">
        <f>L241+P241+Tabelle2126820[[#This Row],[w]]/2+Tabelle2126820[[#This Row],[poweradd]]</f>
        <v>150.62615800000003</v>
      </c>
      <c r="L241" s="159">
        <f t="shared" si="71"/>
        <v>149.50874600000003</v>
      </c>
      <c r="M241" s="158">
        <f t="shared" si="72"/>
        <v>2</v>
      </c>
      <c r="N241" s="159">
        <f t="shared" si="77"/>
        <v>11.7412539999999</v>
      </c>
      <c r="O241" s="159">
        <f t="shared" si="73"/>
        <v>11.6238419999999</v>
      </c>
      <c r="P241" s="159">
        <f t="shared" si="74"/>
        <v>0.117412</v>
      </c>
      <c r="Q241" s="160"/>
      <c r="R241" s="160"/>
      <c r="T241" s="195"/>
      <c r="U241" s="158">
        <f>V241+Z241+Tabelle212682022[[#This Row],[w]]/2+Tabelle212682022[[#This Row],[poweradd]]</f>
        <v>33.82389400000001</v>
      </c>
      <c r="V241" s="159">
        <f t="shared" si="80"/>
        <v>32.713530000000013</v>
      </c>
      <c r="W241" s="158">
        <f t="shared" si="81"/>
        <v>2</v>
      </c>
      <c r="X241" s="159">
        <f t="shared" si="78"/>
        <v>11.036469999999992</v>
      </c>
      <c r="Y241" s="159">
        <f t="shared" si="84"/>
        <v>10.926105999999992</v>
      </c>
      <c r="Z241" s="159">
        <f t="shared" si="75"/>
        <v>0.110364</v>
      </c>
      <c r="AA241" s="160"/>
      <c r="AB241" s="160"/>
      <c r="AD241" s="195"/>
      <c r="AE241" s="158">
        <f>AF241+AJ241+Tabelle21268202223[[#This Row],[w]]/2+Tabelle21268202223[[#This Row],[poweradd]]</f>
        <v>67.849947000000057</v>
      </c>
      <c r="AF241" s="159">
        <f t="shared" si="82"/>
        <v>66.174189000000055</v>
      </c>
      <c r="AG241" s="158">
        <f t="shared" si="83"/>
        <v>3</v>
      </c>
      <c r="AH241" s="159">
        <f t="shared" si="79"/>
        <v>17.575811000000016</v>
      </c>
      <c r="AI241" s="159">
        <f t="shared" si="85"/>
        <v>17.400053000000018</v>
      </c>
      <c r="AJ241" s="159">
        <f t="shared" si="76"/>
        <v>0.175758</v>
      </c>
      <c r="AK241" s="160"/>
      <c r="AL241" s="160"/>
    </row>
    <row r="242" spans="1:38" x14ac:dyDescent="0.25">
      <c r="A242" s="55">
        <v>239</v>
      </c>
      <c r="B242" s="35">
        <f>C242+F242+2/2+Tabelle21261921[[#This Row],[poweradd]]</f>
        <v>17.419394999999987</v>
      </c>
      <c r="C242" s="150">
        <f t="shared" si="67"/>
        <v>15.898378999999988</v>
      </c>
      <c r="D242" s="52">
        <f t="shared" si="68"/>
        <v>52.101621000000122</v>
      </c>
      <c r="E242" s="52">
        <f t="shared" si="69"/>
        <v>51.580605000000119</v>
      </c>
      <c r="F242" s="52">
        <f t="shared" si="70"/>
        <v>0.52101600000000003</v>
      </c>
      <c r="K242" s="35">
        <f>L242+P242+Tabelle2126820[[#This Row],[w]]/2+Tabelle2126820[[#This Row],[poweradd]]</f>
        <v>151.74239600000004</v>
      </c>
      <c r="L242" s="150">
        <f t="shared" si="71"/>
        <v>150.62615800000003</v>
      </c>
      <c r="M242" s="35">
        <f t="shared" si="72"/>
        <v>2</v>
      </c>
      <c r="N242" s="52">
        <f t="shared" si="77"/>
        <v>11.6238419999999</v>
      </c>
      <c r="O242" s="52">
        <f t="shared" si="73"/>
        <v>11.507603999999901</v>
      </c>
      <c r="P242" s="52">
        <f t="shared" si="74"/>
        <v>0.11623799999999999</v>
      </c>
      <c r="Q242" s="151"/>
      <c r="R242" s="151"/>
      <c r="U242" s="35">
        <f>V242+Z242+Tabelle212682022[[#This Row],[w]]/2+Tabelle212682022[[#This Row],[poweradd]]</f>
        <v>34.933155000000006</v>
      </c>
      <c r="V242" s="150">
        <f t="shared" si="80"/>
        <v>33.82389400000001</v>
      </c>
      <c r="W242" s="35">
        <f t="shared" si="81"/>
        <v>2</v>
      </c>
      <c r="X242" s="52">
        <f t="shared" si="78"/>
        <v>10.926105999999992</v>
      </c>
      <c r="Y242" s="52">
        <f t="shared" si="84"/>
        <v>10.816844999999992</v>
      </c>
      <c r="Z242" s="52">
        <f t="shared" si="75"/>
        <v>0.109261</v>
      </c>
      <c r="AA242" s="151"/>
      <c r="AB242" s="151"/>
      <c r="AE242" s="35">
        <f>AF242+AJ242+Tabelle21268202223[[#This Row],[w]]/2+Tabelle21268202223[[#This Row],[poweradd]]</f>
        <v>69.523947000000064</v>
      </c>
      <c r="AF242" s="150">
        <f t="shared" si="82"/>
        <v>67.849947000000057</v>
      </c>
      <c r="AG242" s="35">
        <f t="shared" si="83"/>
        <v>3</v>
      </c>
      <c r="AH242" s="52">
        <f t="shared" si="79"/>
        <v>17.400053000000018</v>
      </c>
      <c r="AI242" s="52">
        <f t="shared" si="85"/>
        <v>17.226053000000018</v>
      </c>
      <c r="AJ242" s="52">
        <f t="shared" si="76"/>
        <v>0.17399999999999999</v>
      </c>
      <c r="AK242" s="151"/>
      <c r="AL242" s="151"/>
    </row>
    <row r="243" spans="1:38" x14ac:dyDescent="0.25">
      <c r="A243" s="55">
        <v>240</v>
      </c>
      <c r="B243" s="37">
        <f>C243+F243+2/2+Tabelle21261921[[#This Row],[poweradd]]</f>
        <v>18.935200999999989</v>
      </c>
      <c r="C243" s="150">
        <f t="shared" si="67"/>
        <v>17.419394999999987</v>
      </c>
      <c r="D243" s="53">
        <f t="shared" si="68"/>
        <v>51.580605000000119</v>
      </c>
      <c r="E243" s="53">
        <f t="shared" si="69"/>
        <v>51.064799000000122</v>
      </c>
      <c r="F243" s="53">
        <f t="shared" si="70"/>
        <v>0.51580599999999999</v>
      </c>
      <c r="K243" s="37">
        <f>L243+P243+Tabelle2126820[[#This Row],[w]]/2+Tabelle2126820[[#This Row],[poweradd]]</f>
        <v>152.85747200000003</v>
      </c>
      <c r="L243" s="150">
        <f t="shared" si="71"/>
        <v>151.74239600000004</v>
      </c>
      <c r="M243" s="37">
        <f t="shared" si="72"/>
        <v>2</v>
      </c>
      <c r="N243" s="52">
        <f t="shared" si="77"/>
        <v>11.507603999999901</v>
      </c>
      <c r="O243" s="53">
        <f t="shared" si="73"/>
        <v>11.392527999999901</v>
      </c>
      <c r="P243" s="53">
        <f t="shared" si="74"/>
        <v>0.115076</v>
      </c>
      <c r="Q243" s="151"/>
      <c r="R243" s="151"/>
      <c r="U243" s="37">
        <f>V243+Z243+Tabelle212682022[[#This Row],[w]]/2+Tabelle212682022[[#This Row],[poweradd]]</f>
        <v>36.041323000000006</v>
      </c>
      <c r="V243" s="150">
        <f t="shared" si="80"/>
        <v>34.933155000000006</v>
      </c>
      <c r="W243" s="37">
        <f t="shared" si="81"/>
        <v>2</v>
      </c>
      <c r="X243" s="52">
        <f t="shared" si="78"/>
        <v>10.816844999999992</v>
      </c>
      <c r="Y243" s="53">
        <f t="shared" si="84"/>
        <v>10.708676999999993</v>
      </c>
      <c r="Z243" s="53">
        <f t="shared" si="75"/>
        <v>0.108168</v>
      </c>
      <c r="AA243" s="151"/>
      <c r="AB243" s="151"/>
      <c r="AE243" s="37">
        <f>AF243+AJ243+Tabelle21268202223[[#This Row],[w]]/2+Tabelle21268202223[[#This Row],[poweradd]]</f>
        <v>71.196207000000058</v>
      </c>
      <c r="AF243" s="150">
        <f t="shared" si="82"/>
        <v>69.523947000000064</v>
      </c>
      <c r="AG243" s="37">
        <f t="shared" si="83"/>
        <v>3</v>
      </c>
      <c r="AH243" s="52">
        <f t="shared" si="79"/>
        <v>17.226053000000018</v>
      </c>
      <c r="AI243" s="53">
        <f t="shared" si="85"/>
        <v>17.053793000000017</v>
      </c>
      <c r="AJ243" s="53">
        <f t="shared" si="76"/>
        <v>0.17226</v>
      </c>
      <c r="AK243" s="151"/>
      <c r="AL243" s="151"/>
    </row>
    <row r="244" spans="1:38" s="15" customFormat="1" x14ac:dyDescent="0.25">
      <c r="A244" s="11"/>
      <c r="B244" s="185"/>
      <c r="C244" s="186"/>
      <c r="D244" s="187"/>
      <c r="E244" s="187"/>
      <c r="F244" s="187"/>
      <c r="J244" s="11"/>
      <c r="K244" s="185"/>
      <c r="L244" s="186"/>
      <c r="M244" s="185"/>
      <c r="N244" s="187"/>
      <c r="O244" s="187"/>
      <c r="P244" s="187"/>
      <c r="Q244" s="45"/>
      <c r="R244" s="45"/>
      <c r="T244" s="11"/>
      <c r="U244" s="185"/>
      <c r="V244" s="186"/>
      <c r="W244" s="185"/>
      <c r="X244" s="187"/>
      <c r="Y244" s="187"/>
      <c r="Z244" s="187"/>
      <c r="AA244" s="45"/>
      <c r="AB244" s="45"/>
      <c r="AD244" s="11"/>
      <c r="AE244" s="185"/>
      <c r="AF244" s="186"/>
      <c r="AG244" s="185"/>
      <c r="AH244" s="187"/>
      <c r="AI244" s="187"/>
      <c r="AJ244" s="187"/>
      <c r="AK244" s="45"/>
      <c r="AL244" s="45"/>
    </row>
    <row r="245" spans="1:38" s="15" customFormat="1" x14ac:dyDescent="0.25">
      <c r="A245" s="11"/>
      <c r="B245" s="185"/>
      <c r="C245" s="186"/>
      <c r="D245" s="187"/>
      <c r="E245" s="187"/>
      <c r="F245" s="187"/>
      <c r="J245" s="11"/>
      <c r="K245" s="185"/>
      <c r="L245" s="187"/>
      <c r="M245" s="185"/>
      <c r="N245" s="187"/>
      <c r="O245" s="187"/>
      <c r="P245" s="187"/>
      <c r="Q245" s="45"/>
      <c r="R245" s="45"/>
      <c r="T245" s="11"/>
      <c r="U245" s="185"/>
      <c r="V245" s="187"/>
      <c r="W245" s="185"/>
      <c r="X245" s="187"/>
      <c r="Y245" s="187"/>
      <c r="Z245" s="187"/>
      <c r="AA245" s="45"/>
      <c r="AB245" s="45"/>
      <c r="AD245" s="11"/>
      <c r="AE245" s="185"/>
      <c r="AF245" s="187"/>
      <c r="AG245" s="185"/>
      <c r="AH245" s="187"/>
      <c r="AI245" s="187"/>
      <c r="AJ245" s="187"/>
      <c r="AK245" s="45"/>
      <c r="AL245" s="45"/>
    </row>
    <row r="246" spans="1:38" s="15" customFormat="1" x14ac:dyDescent="0.25">
      <c r="A246" s="11"/>
      <c r="B246" s="185"/>
      <c r="C246" s="187"/>
      <c r="D246" s="187"/>
      <c r="E246" s="187"/>
      <c r="F246" s="187"/>
      <c r="J246" s="11"/>
      <c r="K246" s="185"/>
      <c r="L246" s="187"/>
      <c r="M246" s="185"/>
      <c r="N246" s="187"/>
      <c r="O246" s="187"/>
      <c r="P246" s="187"/>
      <c r="Q246" s="45"/>
      <c r="R246" s="45"/>
      <c r="T246" s="11"/>
      <c r="U246" s="185"/>
      <c r="V246" s="187"/>
      <c r="W246" s="185"/>
      <c r="X246" s="187"/>
      <c r="Y246" s="187"/>
      <c r="Z246" s="187"/>
      <c r="AA246" s="45"/>
      <c r="AB246" s="45"/>
      <c r="AD246" s="11"/>
      <c r="AE246" s="185"/>
      <c r="AF246" s="187"/>
      <c r="AG246" s="185"/>
      <c r="AH246" s="187"/>
      <c r="AI246" s="187"/>
      <c r="AJ246" s="187"/>
      <c r="AK246" s="45"/>
      <c r="AL246" s="45"/>
    </row>
    <row r="247" spans="1:38" s="15" customFormat="1" x14ac:dyDescent="0.25">
      <c r="A247" s="11"/>
      <c r="B247" s="185"/>
      <c r="C247" s="187"/>
      <c r="D247" s="187"/>
      <c r="E247" s="187"/>
      <c r="F247" s="187"/>
      <c r="J247" s="11"/>
      <c r="K247" s="185"/>
      <c r="L247" s="186"/>
      <c r="M247" s="185"/>
      <c r="N247" s="187"/>
      <c r="O247" s="187"/>
      <c r="P247" s="187"/>
      <c r="Q247" s="45"/>
      <c r="R247" s="45"/>
      <c r="T247" s="11"/>
      <c r="U247" s="185"/>
      <c r="V247" s="186"/>
      <c r="W247" s="185"/>
      <c r="X247" s="187"/>
      <c r="Y247" s="187"/>
      <c r="Z247" s="187"/>
      <c r="AA247" s="45"/>
      <c r="AB247" s="45"/>
      <c r="AD247" s="11"/>
      <c r="AE247" s="185"/>
      <c r="AF247" s="186"/>
      <c r="AG247" s="185"/>
      <c r="AH247" s="187"/>
      <c r="AI247" s="187"/>
      <c r="AJ247" s="187"/>
      <c r="AK247" s="45"/>
      <c r="AL247" s="45"/>
    </row>
    <row r="248" spans="1:38" s="15" customFormat="1" x14ac:dyDescent="0.25">
      <c r="A248" s="11"/>
      <c r="B248" s="185"/>
      <c r="C248" s="186"/>
      <c r="D248" s="187"/>
      <c r="E248" s="187"/>
      <c r="F248" s="187"/>
      <c r="J248" s="11"/>
      <c r="K248" s="185"/>
      <c r="L248" s="186"/>
      <c r="M248" s="185"/>
      <c r="N248" s="187"/>
      <c r="O248" s="187"/>
      <c r="P248" s="187"/>
      <c r="Q248" s="45"/>
      <c r="R248" s="45"/>
      <c r="T248" s="11"/>
      <c r="U248" s="185"/>
      <c r="V248" s="186"/>
      <c r="W248" s="185"/>
      <c r="X248" s="187"/>
      <c r="Y248" s="187"/>
      <c r="Z248" s="187"/>
      <c r="AA248" s="45"/>
      <c r="AB248" s="45"/>
      <c r="AD248" s="11"/>
      <c r="AE248" s="185"/>
      <c r="AF248" s="186"/>
      <c r="AG248" s="185"/>
      <c r="AH248" s="187"/>
      <c r="AI248" s="187"/>
      <c r="AJ248" s="187"/>
      <c r="AK248" s="45"/>
      <c r="AL248" s="45"/>
    </row>
    <row r="249" spans="1:38" s="15" customFormat="1" x14ac:dyDescent="0.25">
      <c r="A249" s="11"/>
      <c r="B249" s="185"/>
      <c r="C249" s="186"/>
      <c r="D249" s="187"/>
      <c r="E249" s="187"/>
      <c r="F249" s="187"/>
      <c r="J249" s="11"/>
      <c r="K249" s="185"/>
      <c r="L249" s="186"/>
      <c r="M249" s="185"/>
      <c r="N249" s="187"/>
      <c r="O249" s="187"/>
      <c r="P249" s="187"/>
      <c r="Q249" s="45"/>
      <c r="R249" s="45"/>
      <c r="T249" s="11"/>
      <c r="U249" s="185"/>
      <c r="V249" s="186"/>
      <c r="W249" s="185"/>
      <c r="X249" s="187"/>
      <c r="Y249" s="187"/>
      <c r="Z249" s="187"/>
      <c r="AA249" s="45"/>
      <c r="AB249" s="45"/>
      <c r="AD249" s="11"/>
      <c r="AE249" s="185"/>
      <c r="AF249" s="186"/>
      <c r="AG249" s="185"/>
      <c r="AH249" s="187"/>
      <c r="AI249" s="187"/>
      <c r="AJ249" s="187"/>
      <c r="AK249" s="45"/>
      <c r="AL249" s="45"/>
    </row>
    <row r="250" spans="1:38" s="15" customFormat="1" x14ac:dyDescent="0.25">
      <c r="A250" s="11"/>
      <c r="B250" s="185"/>
      <c r="C250" s="186"/>
      <c r="D250" s="187"/>
      <c r="E250" s="187"/>
      <c r="F250" s="187"/>
      <c r="J250" s="11"/>
      <c r="K250" s="185"/>
      <c r="L250" s="187"/>
      <c r="M250" s="185"/>
      <c r="N250" s="187"/>
      <c r="O250" s="187"/>
      <c r="P250" s="187"/>
      <c r="Q250" s="45"/>
      <c r="R250" s="45"/>
      <c r="T250" s="11"/>
      <c r="U250" s="185"/>
      <c r="V250" s="187"/>
      <c r="W250" s="185"/>
      <c r="X250" s="187"/>
      <c r="Y250" s="187"/>
      <c r="Z250" s="187"/>
      <c r="AA250" s="45"/>
      <c r="AB250" s="45"/>
      <c r="AD250" s="11"/>
      <c r="AE250" s="185"/>
      <c r="AF250" s="187"/>
      <c r="AG250" s="185"/>
      <c r="AH250" s="187"/>
      <c r="AI250" s="187"/>
      <c r="AJ250" s="187"/>
      <c r="AK250" s="45"/>
      <c r="AL250" s="45"/>
    </row>
    <row r="251" spans="1:38" s="15" customFormat="1" x14ac:dyDescent="0.25">
      <c r="A251" s="11"/>
      <c r="B251" s="185"/>
      <c r="C251" s="186"/>
      <c r="D251" s="187"/>
      <c r="E251" s="187"/>
      <c r="F251" s="187"/>
      <c r="J251" s="11"/>
      <c r="K251" s="185"/>
      <c r="L251" s="187"/>
      <c r="M251" s="185"/>
      <c r="N251" s="187"/>
      <c r="O251" s="187"/>
      <c r="P251" s="187"/>
      <c r="Q251" s="45"/>
      <c r="R251" s="45"/>
      <c r="T251" s="11"/>
      <c r="U251" s="185"/>
      <c r="V251" s="187"/>
      <c r="W251" s="185"/>
      <c r="X251" s="187"/>
      <c r="Y251" s="187"/>
      <c r="Z251" s="187"/>
      <c r="AA251" s="45"/>
      <c r="AB251" s="45"/>
      <c r="AD251" s="11"/>
      <c r="AE251" s="185"/>
      <c r="AF251" s="187"/>
      <c r="AG251" s="185"/>
      <c r="AH251" s="187"/>
      <c r="AI251" s="187"/>
      <c r="AJ251" s="187"/>
      <c r="AK251" s="45"/>
      <c r="AL251" s="45"/>
    </row>
    <row r="252" spans="1:38" s="15" customFormat="1" x14ac:dyDescent="0.25">
      <c r="A252" s="11"/>
      <c r="B252" s="185"/>
      <c r="C252" s="186"/>
      <c r="D252" s="187"/>
      <c r="E252" s="187"/>
      <c r="F252" s="187"/>
      <c r="J252" s="11"/>
      <c r="K252" s="185"/>
      <c r="L252" s="186"/>
      <c r="M252" s="185"/>
      <c r="N252" s="187"/>
      <c r="O252" s="187"/>
      <c r="P252" s="187"/>
      <c r="Q252" s="45"/>
      <c r="R252" s="45"/>
      <c r="T252" s="11"/>
      <c r="U252" s="185"/>
      <c r="V252" s="186"/>
      <c r="W252" s="185"/>
      <c r="X252" s="187"/>
      <c r="Y252" s="187"/>
      <c r="Z252" s="187"/>
      <c r="AA252" s="45"/>
      <c r="AB252" s="45"/>
      <c r="AD252" s="11"/>
      <c r="AE252" s="185"/>
      <c r="AF252" s="186"/>
      <c r="AG252" s="185"/>
      <c r="AH252" s="187"/>
      <c r="AI252" s="187"/>
      <c r="AJ252" s="187"/>
      <c r="AK252" s="45"/>
      <c r="AL252" s="45"/>
    </row>
    <row r="253" spans="1:38" s="15" customFormat="1" x14ac:dyDescent="0.25">
      <c r="A253" s="11"/>
      <c r="B253" s="185"/>
      <c r="C253" s="187"/>
      <c r="D253" s="187"/>
      <c r="E253" s="187"/>
      <c r="F253" s="187"/>
      <c r="J253" s="11"/>
      <c r="K253" s="185"/>
      <c r="L253" s="186"/>
      <c r="M253" s="185"/>
      <c r="N253" s="187"/>
      <c r="O253" s="187"/>
      <c r="P253" s="187"/>
      <c r="Q253" s="45"/>
      <c r="R253" s="45"/>
      <c r="T253" s="11"/>
      <c r="U253" s="185"/>
      <c r="V253" s="186"/>
      <c r="W253" s="185"/>
      <c r="X253" s="187"/>
      <c r="Y253" s="187"/>
      <c r="Z253" s="187"/>
      <c r="AA253" s="45"/>
      <c r="AB253" s="45"/>
      <c r="AD253" s="11"/>
      <c r="AE253" s="185"/>
      <c r="AF253" s="186"/>
      <c r="AG253" s="185"/>
      <c r="AH253" s="187"/>
      <c r="AI253" s="187"/>
      <c r="AJ253" s="187"/>
      <c r="AK253" s="45"/>
      <c r="AL253" s="45"/>
    </row>
    <row r="254" spans="1:38" s="15" customFormat="1" x14ac:dyDescent="0.25">
      <c r="A254" s="11"/>
      <c r="F254" s="188"/>
      <c r="J254" s="11"/>
      <c r="K254" s="185"/>
      <c r="L254" s="186"/>
      <c r="M254" s="185"/>
      <c r="N254" s="187"/>
      <c r="O254" s="187"/>
      <c r="P254" s="187"/>
      <c r="Q254" s="45"/>
      <c r="R254" s="45"/>
      <c r="T254" s="11"/>
      <c r="U254" s="185"/>
      <c r="V254" s="186"/>
      <c r="W254" s="185"/>
      <c r="X254" s="187"/>
      <c r="Y254" s="187"/>
      <c r="Z254" s="187"/>
      <c r="AA254" s="45"/>
      <c r="AB254" s="45"/>
      <c r="AD254" s="11"/>
      <c r="AE254" s="185"/>
      <c r="AF254" s="186"/>
      <c r="AG254" s="185"/>
      <c r="AH254" s="187"/>
      <c r="AI254" s="187"/>
      <c r="AJ254" s="187"/>
      <c r="AK254" s="45"/>
      <c r="AL254" s="45"/>
    </row>
    <row r="255" spans="1:38" s="15" customFormat="1" x14ac:dyDescent="0.25">
      <c r="A255" s="11"/>
      <c r="F255" s="188"/>
      <c r="J255" s="11"/>
      <c r="K255" s="185"/>
      <c r="L255" s="187"/>
      <c r="M255" s="185"/>
      <c r="N255" s="187"/>
      <c r="O255" s="187"/>
      <c r="P255" s="187"/>
      <c r="Q255" s="45"/>
      <c r="R255" s="45"/>
      <c r="T255" s="11"/>
      <c r="U255" s="185"/>
      <c r="V255" s="187"/>
      <c r="W255" s="185"/>
      <c r="X255" s="187"/>
      <c r="Y255" s="187"/>
      <c r="Z255" s="187"/>
      <c r="AA255" s="45"/>
      <c r="AB255" s="45"/>
      <c r="AD255" s="11"/>
      <c r="AE255" s="185"/>
      <c r="AF255" s="187"/>
      <c r="AG255" s="185"/>
      <c r="AH255" s="187"/>
      <c r="AI255" s="187"/>
      <c r="AJ255" s="187"/>
      <c r="AK255" s="45"/>
      <c r="AL255" s="45"/>
    </row>
    <row r="256" spans="1:38" s="15" customFormat="1" x14ac:dyDescent="0.25">
      <c r="A256" s="11"/>
      <c r="F256" s="188"/>
      <c r="J256" s="11"/>
      <c r="K256" s="185"/>
      <c r="L256" s="187"/>
      <c r="M256" s="185"/>
      <c r="N256" s="187"/>
      <c r="O256" s="187"/>
      <c r="P256" s="187"/>
      <c r="Q256" s="45"/>
      <c r="R256" s="45"/>
      <c r="T256" s="11"/>
      <c r="U256" s="185"/>
      <c r="V256" s="187"/>
      <c r="W256" s="185"/>
      <c r="X256" s="187"/>
      <c r="Y256" s="187"/>
      <c r="Z256" s="187"/>
      <c r="AA256" s="45"/>
      <c r="AB256" s="45"/>
      <c r="AD256" s="11"/>
      <c r="AE256" s="185"/>
      <c r="AF256" s="187"/>
      <c r="AG256" s="185"/>
      <c r="AH256" s="187"/>
      <c r="AI256" s="187"/>
      <c r="AJ256" s="187"/>
      <c r="AK256" s="45"/>
      <c r="AL256" s="45"/>
    </row>
    <row r="257" spans="1:38" s="15" customFormat="1" x14ac:dyDescent="0.25">
      <c r="A257" s="11"/>
      <c r="F257" s="188"/>
      <c r="J257" s="11"/>
      <c r="K257" s="185"/>
      <c r="L257" s="186"/>
      <c r="M257" s="185"/>
      <c r="N257" s="187"/>
      <c r="O257" s="187"/>
      <c r="P257" s="187"/>
      <c r="Q257" s="45"/>
      <c r="R257" s="45"/>
      <c r="T257" s="11"/>
      <c r="U257" s="185"/>
      <c r="V257" s="186"/>
      <c r="W257" s="185"/>
      <c r="X257" s="187"/>
      <c r="Y257" s="187"/>
      <c r="Z257" s="187"/>
      <c r="AA257" s="45"/>
      <c r="AB257" s="45"/>
      <c r="AD257" s="11"/>
      <c r="AE257" s="185"/>
      <c r="AF257" s="186"/>
      <c r="AG257" s="185"/>
      <c r="AH257" s="187"/>
      <c r="AI257" s="187"/>
      <c r="AJ257" s="187"/>
      <c r="AK257" s="45"/>
      <c r="AL257" s="45"/>
    </row>
    <row r="258" spans="1:38" s="15" customFormat="1" x14ac:dyDescent="0.25">
      <c r="A258" s="11"/>
      <c r="F258" s="188"/>
      <c r="J258" s="11"/>
      <c r="K258" s="185"/>
      <c r="L258" s="186"/>
      <c r="M258" s="185"/>
      <c r="N258" s="187"/>
      <c r="O258" s="187"/>
      <c r="P258" s="187"/>
      <c r="Q258" s="45"/>
      <c r="R258" s="45"/>
      <c r="T258" s="11"/>
      <c r="U258" s="185"/>
      <c r="V258" s="186"/>
      <c r="W258" s="185"/>
      <c r="X258" s="187"/>
      <c r="Y258" s="187"/>
      <c r="Z258" s="187"/>
      <c r="AA258" s="45"/>
      <c r="AB258" s="45"/>
      <c r="AD258" s="11"/>
      <c r="AE258" s="185"/>
      <c r="AF258" s="186"/>
      <c r="AG258" s="185"/>
      <c r="AH258" s="187"/>
      <c r="AI258" s="187"/>
      <c r="AJ258" s="187"/>
      <c r="AK258" s="45"/>
      <c r="AL258" s="45"/>
    </row>
    <row r="259" spans="1:38" s="15" customFormat="1" x14ac:dyDescent="0.25">
      <c r="A259" s="11"/>
      <c r="F259" s="188"/>
      <c r="J259" s="11"/>
      <c r="K259" s="185"/>
      <c r="L259" s="186"/>
      <c r="M259" s="185"/>
      <c r="N259" s="187"/>
      <c r="O259" s="187"/>
      <c r="P259" s="187"/>
      <c r="Q259" s="45"/>
      <c r="R259" s="45"/>
      <c r="T259" s="11"/>
      <c r="U259" s="185"/>
      <c r="V259" s="186"/>
      <c r="W259" s="185"/>
      <c r="X259" s="187"/>
      <c r="Y259" s="187"/>
      <c r="Z259" s="187"/>
      <c r="AA259" s="45"/>
      <c r="AB259" s="45"/>
      <c r="AD259" s="11"/>
      <c r="AE259" s="185"/>
      <c r="AF259" s="186"/>
      <c r="AG259" s="185"/>
      <c r="AH259" s="187"/>
      <c r="AI259" s="187"/>
      <c r="AJ259" s="187"/>
      <c r="AK259" s="45"/>
      <c r="AL259" s="45"/>
    </row>
    <row r="260" spans="1:38" s="15" customFormat="1" x14ac:dyDescent="0.25">
      <c r="A260" s="11"/>
      <c r="F260" s="188"/>
      <c r="J260" s="11"/>
      <c r="K260" s="185"/>
      <c r="L260" s="187"/>
      <c r="M260" s="185"/>
      <c r="N260" s="187"/>
      <c r="O260" s="187"/>
      <c r="P260" s="187"/>
      <c r="Q260" s="45"/>
      <c r="R260" s="45"/>
      <c r="T260" s="11"/>
      <c r="U260" s="185"/>
      <c r="V260" s="187"/>
      <c r="W260" s="185"/>
      <c r="X260" s="187"/>
      <c r="Y260" s="187"/>
      <c r="Z260" s="187"/>
      <c r="AA260" s="45"/>
      <c r="AB260" s="45"/>
      <c r="AD260" s="11"/>
      <c r="AE260" s="185"/>
      <c r="AF260" s="187"/>
      <c r="AG260" s="185"/>
      <c r="AH260" s="187"/>
      <c r="AI260" s="187"/>
      <c r="AJ260" s="187"/>
      <c r="AK260" s="45"/>
      <c r="AL260" s="45"/>
    </row>
    <row r="261" spans="1:38" s="15" customFormat="1" x14ac:dyDescent="0.25">
      <c r="A261" s="11"/>
      <c r="F261" s="188"/>
      <c r="J261" s="11"/>
      <c r="K261" s="185"/>
      <c r="L261" s="187"/>
      <c r="M261" s="185"/>
      <c r="N261" s="187"/>
      <c r="O261" s="187"/>
      <c r="P261" s="187"/>
      <c r="Q261" s="45"/>
      <c r="R261" s="45"/>
      <c r="T261" s="11"/>
      <c r="U261" s="185"/>
      <c r="V261" s="187"/>
      <c r="W261" s="185"/>
      <c r="X261" s="187"/>
      <c r="Y261" s="187"/>
      <c r="Z261" s="187"/>
      <c r="AA261" s="45"/>
      <c r="AB261" s="45"/>
      <c r="AD261" s="11"/>
      <c r="AE261" s="185"/>
      <c r="AF261" s="187"/>
      <c r="AG261" s="185"/>
      <c r="AH261" s="187"/>
      <c r="AI261" s="187"/>
      <c r="AJ261" s="187"/>
      <c r="AK261" s="45"/>
      <c r="AL261" s="45"/>
    </row>
    <row r="262" spans="1:38" s="15" customFormat="1" x14ac:dyDescent="0.25">
      <c r="A262" s="11"/>
      <c r="F262" s="188"/>
      <c r="J262" s="11"/>
      <c r="K262" s="185"/>
      <c r="L262" s="186"/>
      <c r="M262" s="185"/>
      <c r="N262" s="187"/>
      <c r="O262" s="187"/>
      <c r="P262" s="187"/>
      <c r="Q262" s="45"/>
      <c r="R262" s="45"/>
      <c r="T262" s="11"/>
      <c r="U262" s="185"/>
      <c r="V262" s="186"/>
      <c r="W262" s="185"/>
      <c r="X262" s="187"/>
      <c r="Y262" s="187"/>
      <c r="Z262" s="187"/>
      <c r="AA262" s="45"/>
      <c r="AB262" s="45"/>
      <c r="AD262" s="11"/>
      <c r="AE262" s="185"/>
      <c r="AF262" s="186"/>
      <c r="AG262" s="185"/>
      <c r="AH262" s="187"/>
      <c r="AI262" s="187"/>
      <c r="AJ262" s="187"/>
      <c r="AK262" s="45"/>
      <c r="AL262" s="45"/>
    </row>
    <row r="263" spans="1:38" s="15" customFormat="1" x14ac:dyDescent="0.25">
      <c r="A263" s="11"/>
      <c r="F263" s="188"/>
      <c r="J263" s="11"/>
      <c r="K263" s="185"/>
      <c r="L263" s="186"/>
      <c r="M263" s="185"/>
      <c r="N263" s="187"/>
      <c r="O263" s="187"/>
      <c r="P263" s="187"/>
      <c r="Q263" s="45"/>
      <c r="R263" s="45"/>
      <c r="T263" s="11"/>
      <c r="U263" s="185"/>
      <c r="V263" s="186"/>
      <c r="W263" s="185"/>
      <c r="X263" s="187"/>
      <c r="Y263" s="187"/>
      <c r="Z263" s="187"/>
      <c r="AA263" s="45"/>
      <c r="AB263" s="45"/>
      <c r="AD263" s="11"/>
      <c r="AE263" s="185"/>
      <c r="AF263" s="186"/>
      <c r="AG263" s="185"/>
      <c r="AH263" s="187"/>
      <c r="AI263" s="187"/>
      <c r="AJ263" s="187"/>
      <c r="AK263" s="45"/>
      <c r="AL263" s="45"/>
    </row>
    <row r="264" spans="1:38" s="15" customFormat="1" x14ac:dyDescent="0.25">
      <c r="A264" s="11"/>
      <c r="F264" s="188"/>
      <c r="J264" s="11"/>
      <c r="K264" s="185"/>
      <c r="L264" s="186"/>
      <c r="M264" s="185"/>
      <c r="N264" s="187"/>
      <c r="O264" s="187"/>
      <c r="P264" s="187"/>
      <c r="Q264" s="45"/>
      <c r="R264" s="45"/>
      <c r="T264" s="11"/>
      <c r="U264" s="185"/>
      <c r="V264" s="186"/>
      <c r="W264" s="185"/>
      <c r="X264" s="187"/>
      <c r="Y264" s="187"/>
      <c r="Z264" s="187"/>
      <c r="AA264" s="45"/>
      <c r="AB264" s="45"/>
      <c r="AD264" s="11"/>
      <c r="AE264" s="185"/>
      <c r="AF264" s="186"/>
      <c r="AG264" s="185"/>
      <c r="AH264" s="187"/>
      <c r="AI264" s="187"/>
      <c r="AJ264" s="187"/>
      <c r="AK264" s="45"/>
      <c r="AL264" s="45"/>
    </row>
    <row r="265" spans="1:38" s="15" customFormat="1" x14ac:dyDescent="0.25">
      <c r="A265" s="11"/>
      <c r="F265" s="188"/>
      <c r="J265" s="11"/>
      <c r="K265" s="185"/>
      <c r="L265" s="187"/>
      <c r="M265" s="185"/>
      <c r="N265" s="187"/>
      <c r="O265" s="187"/>
      <c r="P265" s="187"/>
      <c r="Q265" s="45"/>
      <c r="R265" s="45"/>
      <c r="T265" s="11"/>
      <c r="U265" s="185"/>
      <c r="V265" s="187"/>
      <c r="W265" s="185"/>
      <c r="X265" s="187"/>
      <c r="Y265" s="187"/>
      <c r="Z265" s="187"/>
      <c r="AA265" s="45"/>
      <c r="AB265" s="45"/>
      <c r="AD265" s="11"/>
      <c r="AE265" s="185"/>
      <c r="AF265" s="187"/>
      <c r="AG265" s="185"/>
      <c r="AH265" s="187"/>
      <c r="AI265" s="187"/>
      <c r="AJ265" s="187"/>
      <c r="AK265" s="45"/>
      <c r="AL265" s="45"/>
    </row>
    <row r="266" spans="1:38" s="15" customFormat="1" x14ac:dyDescent="0.25">
      <c r="A266" s="11"/>
      <c r="F266" s="188"/>
      <c r="J266" s="11"/>
      <c r="K266" s="185"/>
      <c r="L266" s="187"/>
      <c r="M266" s="185"/>
      <c r="N266" s="187"/>
      <c r="O266" s="187"/>
      <c r="P266" s="187"/>
      <c r="Q266" s="45"/>
      <c r="R266" s="45"/>
      <c r="T266" s="11"/>
      <c r="U266" s="185"/>
      <c r="V266" s="187"/>
      <c r="W266" s="185"/>
      <c r="X266" s="187"/>
      <c r="Y266" s="187"/>
      <c r="Z266" s="187"/>
      <c r="AA266" s="45"/>
      <c r="AB266" s="45"/>
      <c r="AD266" s="11"/>
      <c r="AE266" s="185"/>
      <c r="AF266" s="187"/>
      <c r="AG266" s="185"/>
      <c r="AH266" s="187"/>
      <c r="AI266" s="187"/>
      <c r="AJ266" s="187"/>
      <c r="AK266" s="45"/>
      <c r="AL266" s="45"/>
    </row>
    <row r="267" spans="1:38" s="15" customFormat="1" x14ac:dyDescent="0.25">
      <c r="A267" s="11"/>
      <c r="F267" s="188"/>
      <c r="J267" s="11"/>
      <c r="K267" s="185"/>
      <c r="L267" s="186"/>
      <c r="M267" s="185"/>
      <c r="N267" s="187"/>
      <c r="O267" s="187"/>
      <c r="P267" s="187"/>
      <c r="Q267" s="45"/>
      <c r="R267" s="45"/>
      <c r="T267" s="11"/>
      <c r="U267" s="185"/>
      <c r="V267" s="186"/>
      <c r="W267" s="185"/>
      <c r="X267" s="187"/>
      <c r="Y267" s="187"/>
      <c r="Z267" s="187"/>
      <c r="AA267" s="45"/>
      <c r="AB267" s="45"/>
      <c r="AD267" s="11"/>
      <c r="AE267" s="185"/>
      <c r="AF267" s="186"/>
      <c r="AG267" s="185"/>
      <c r="AH267" s="187"/>
      <c r="AI267" s="187"/>
      <c r="AJ267" s="187"/>
      <c r="AK267" s="45"/>
      <c r="AL267" s="45"/>
    </row>
    <row r="268" spans="1:38" s="15" customFormat="1" x14ac:dyDescent="0.25">
      <c r="A268" s="11"/>
      <c r="F268" s="188"/>
      <c r="J268" s="11"/>
      <c r="K268" s="185"/>
      <c r="L268" s="186"/>
      <c r="M268" s="185"/>
      <c r="N268" s="187"/>
      <c r="O268" s="187"/>
      <c r="P268" s="187"/>
      <c r="Q268" s="45"/>
      <c r="R268" s="45"/>
      <c r="T268" s="11"/>
      <c r="U268" s="185"/>
      <c r="V268" s="186"/>
      <c r="W268" s="185"/>
      <c r="X268" s="187"/>
      <c r="Y268" s="187"/>
      <c r="Z268" s="187"/>
      <c r="AA268" s="45"/>
      <c r="AB268" s="45"/>
      <c r="AD268" s="11"/>
      <c r="AE268" s="185"/>
      <c r="AF268" s="186"/>
      <c r="AG268" s="185"/>
      <c r="AH268" s="187"/>
      <c r="AI268" s="187"/>
      <c r="AJ268" s="187"/>
      <c r="AK268" s="45"/>
      <c r="AL268" s="45"/>
    </row>
    <row r="269" spans="1:38" s="15" customFormat="1" x14ac:dyDescent="0.25">
      <c r="A269" s="11"/>
      <c r="F269" s="188"/>
      <c r="J269" s="11"/>
      <c r="K269" s="185"/>
      <c r="L269" s="186"/>
      <c r="M269" s="185"/>
      <c r="N269" s="187"/>
      <c r="O269" s="187"/>
      <c r="P269" s="187"/>
      <c r="Q269" s="45"/>
      <c r="R269" s="45"/>
      <c r="T269" s="11"/>
      <c r="U269" s="185"/>
      <c r="V269" s="186"/>
      <c r="W269" s="185"/>
      <c r="X269" s="187"/>
      <c r="Y269" s="187"/>
      <c r="Z269" s="187"/>
      <c r="AA269" s="45"/>
      <c r="AB269" s="45"/>
      <c r="AD269" s="11"/>
      <c r="AE269" s="185"/>
      <c r="AF269" s="186"/>
      <c r="AG269" s="185"/>
      <c r="AH269" s="187"/>
      <c r="AI269" s="187"/>
      <c r="AJ269" s="187"/>
      <c r="AK269" s="45"/>
      <c r="AL269" s="45"/>
    </row>
    <row r="270" spans="1:38" s="15" customFormat="1" x14ac:dyDescent="0.25">
      <c r="A270" s="11"/>
      <c r="F270" s="188"/>
      <c r="J270" s="11"/>
      <c r="K270" s="185"/>
      <c r="L270" s="187"/>
      <c r="M270" s="185"/>
      <c r="N270" s="187"/>
      <c r="O270" s="187"/>
      <c r="P270" s="187"/>
      <c r="Q270" s="45"/>
      <c r="R270" s="45"/>
      <c r="T270" s="11"/>
      <c r="U270" s="185"/>
      <c r="V270" s="187"/>
      <c r="W270" s="185"/>
      <c r="X270" s="187"/>
      <c r="Y270" s="187"/>
      <c r="Z270" s="187"/>
      <c r="AA270" s="45"/>
      <c r="AB270" s="45"/>
      <c r="AD270" s="11"/>
      <c r="AE270" s="185"/>
      <c r="AF270" s="187"/>
      <c r="AG270" s="185"/>
      <c r="AH270" s="187"/>
      <c r="AI270" s="187"/>
      <c r="AJ270" s="187"/>
      <c r="AK270" s="45"/>
      <c r="AL270" s="45"/>
    </row>
    <row r="271" spans="1:38" s="15" customFormat="1" x14ac:dyDescent="0.25">
      <c r="A271" s="11"/>
      <c r="F271" s="188"/>
      <c r="J271" s="11"/>
      <c r="K271" s="185"/>
      <c r="L271" s="187"/>
      <c r="M271" s="185"/>
      <c r="N271" s="187"/>
      <c r="O271" s="187"/>
      <c r="P271" s="187"/>
      <c r="Q271" s="45"/>
      <c r="R271" s="45"/>
      <c r="T271" s="11"/>
      <c r="U271" s="185"/>
      <c r="V271" s="187"/>
      <c r="W271" s="185"/>
      <c r="X271" s="187"/>
      <c r="Y271" s="187"/>
      <c r="Z271" s="187"/>
      <c r="AA271" s="45"/>
      <c r="AB271" s="45"/>
      <c r="AD271" s="11"/>
      <c r="AE271" s="185"/>
      <c r="AF271" s="187"/>
      <c r="AG271" s="185"/>
      <c r="AH271" s="187"/>
      <c r="AI271" s="187"/>
      <c r="AJ271" s="187"/>
      <c r="AK271" s="45"/>
      <c r="AL271" s="45"/>
    </row>
    <row r="272" spans="1:38" s="15" customFormat="1" x14ac:dyDescent="0.25">
      <c r="A272" s="11"/>
      <c r="F272" s="188"/>
      <c r="J272" s="11"/>
      <c r="K272" s="185"/>
      <c r="L272" s="186"/>
      <c r="M272" s="185"/>
      <c r="N272" s="187"/>
      <c r="O272" s="187"/>
      <c r="P272" s="187"/>
      <c r="Q272" s="45"/>
      <c r="R272" s="45"/>
      <c r="T272" s="11"/>
      <c r="U272" s="185"/>
      <c r="V272" s="186"/>
      <c r="W272" s="185"/>
      <c r="X272" s="187"/>
      <c r="Y272" s="187"/>
      <c r="Z272" s="187"/>
      <c r="AA272" s="45"/>
      <c r="AB272" s="45"/>
      <c r="AD272" s="11"/>
      <c r="AE272" s="185"/>
      <c r="AF272" s="186"/>
      <c r="AG272" s="185"/>
      <c r="AH272" s="187"/>
      <c r="AI272" s="187"/>
      <c r="AJ272" s="187"/>
      <c r="AK272" s="45"/>
      <c r="AL272" s="45"/>
    </row>
    <row r="273" spans="1:38" s="15" customFormat="1" x14ac:dyDescent="0.25">
      <c r="A273" s="11"/>
      <c r="F273" s="188"/>
      <c r="J273" s="11"/>
      <c r="K273" s="185"/>
      <c r="L273" s="186"/>
      <c r="M273" s="185"/>
      <c r="N273" s="187"/>
      <c r="O273" s="187"/>
      <c r="P273" s="187"/>
      <c r="Q273" s="45"/>
      <c r="R273" s="45"/>
      <c r="T273" s="11"/>
      <c r="U273" s="185"/>
      <c r="V273" s="186"/>
      <c r="W273" s="185"/>
      <c r="X273" s="187"/>
      <c r="Y273" s="187"/>
      <c r="Z273" s="187"/>
      <c r="AA273" s="45"/>
      <c r="AB273" s="45"/>
      <c r="AD273" s="11"/>
      <c r="AE273" s="185"/>
      <c r="AF273" s="186"/>
      <c r="AG273" s="185"/>
      <c r="AH273" s="187"/>
      <c r="AI273" s="187"/>
      <c r="AJ273" s="187"/>
      <c r="AK273" s="45"/>
      <c r="AL273" s="45"/>
    </row>
    <row r="274" spans="1:38" s="15" customFormat="1" x14ac:dyDescent="0.25">
      <c r="A274" s="11"/>
      <c r="F274" s="188"/>
      <c r="J274" s="11"/>
      <c r="K274" s="185"/>
      <c r="L274" s="186"/>
      <c r="M274" s="185"/>
      <c r="N274" s="187"/>
      <c r="O274" s="187"/>
      <c r="P274" s="187"/>
      <c r="Q274" s="45"/>
      <c r="R274" s="45"/>
      <c r="T274" s="11"/>
      <c r="U274" s="185"/>
      <c r="V274" s="186"/>
      <c r="W274" s="185"/>
      <c r="X274" s="187"/>
      <c r="Y274" s="187"/>
      <c r="Z274" s="187"/>
      <c r="AA274" s="45"/>
      <c r="AB274" s="45"/>
      <c r="AD274" s="11"/>
      <c r="AE274" s="185"/>
      <c r="AF274" s="186"/>
      <c r="AG274" s="185"/>
      <c r="AH274" s="187"/>
      <c r="AI274" s="187"/>
      <c r="AJ274" s="187"/>
      <c r="AK274" s="45"/>
      <c r="AL274" s="45"/>
    </row>
    <row r="275" spans="1:38" s="15" customFormat="1" x14ac:dyDescent="0.25">
      <c r="A275" s="11"/>
      <c r="F275" s="188"/>
      <c r="J275" s="11"/>
      <c r="K275" s="185"/>
      <c r="L275" s="187"/>
      <c r="M275" s="185"/>
      <c r="N275" s="187"/>
      <c r="O275" s="187"/>
      <c r="P275" s="187"/>
      <c r="Q275" s="45"/>
      <c r="R275" s="45"/>
      <c r="T275" s="11"/>
      <c r="U275" s="185"/>
      <c r="V275" s="187"/>
      <c r="W275" s="185"/>
      <c r="X275" s="187"/>
      <c r="Y275" s="187"/>
      <c r="Z275" s="187"/>
      <c r="AA275" s="45"/>
      <c r="AB275" s="45"/>
      <c r="AD275" s="11"/>
      <c r="AE275" s="185"/>
      <c r="AF275" s="187"/>
      <c r="AG275" s="185"/>
      <c r="AH275" s="187"/>
      <c r="AI275" s="187"/>
      <c r="AJ275" s="187"/>
      <c r="AK275" s="45"/>
      <c r="AL275" s="45"/>
    </row>
    <row r="276" spans="1:38" s="15" customFormat="1" x14ac:dyDescent="0.25">
      <c r="A276" s="11"/>
      <c r="F276" s="188"/>
      <c r="J276" s="11"/>
      <c r="K276" s="185"/>
      <c r="L276" s="187"/>
      <c r="M276" s="185"/>
      <c r="N276" s="187"/>
      <c r="O276" s="187"/>
      <c r="P276" s="187"/>
      <c r="Q276" s="45"/>
      <c r="R276" s="45"/>
      <c r="T276" s="11"/>
      <c r="U276" s="185"/>
      <c r="V276" s="187"/>
      <c r="W276" s="185"/>
      <c r="X276" s="187"/>
      <c r="Y276" s="187"/>
      <c r="Z276" s="187"/>
      <c r="AA276" s="45"/>
      <c r="AB276" s="45"/>
      <c r="AD276" s="11"/>
      <c r="AE276" s="185"/>
      <c r="AF276" s="187"/>
      <c r="AG276" s="185"/>
      <c r="AH276" s="187"/>
      <c r="AI276" s="187"/>
      <c r="AJ276" s="187"/>
      <c r="AK276" s="45"/>
      <c r="AL276" s="45"/>
    </row>
    <row r="277" spans="1:38" s="15" customFormat="1" x14ac:dyDescent="0.25">
      <c r="A277" s="11"/>
      <c r="F277" s="188"/>
      <c r="J277" s="11"/>
      <c r="K277" s="185"/>
      <c r="L277" s="186"/>
      <c r="M277" s="185"/>
      <c r="N277" s="187"/>
      <c r="O277" s="187"/>
      <c r="P277" s="187"/>
      <c r="Q277" s="45"/>
      <c r="R277" s="45"/>
      <c r="T277" s="11"/>
      <c r="U277" s="185"/>
      <c r="V277" s="186"/>
      <c r="W277" s="185"/>
      <c r="X277" s="187"/>
      <c r="Y277" s="187"/>
      <c r="Z277" s="187"/>
      <c r="AA277" s="45"/>
      <c r="AB277" s="45"/>
      <c r="AD277" s="11"/>
      <c r="AE277" s="185"/>
      <c r="AF277" s="186"/>
      <c r="AG277" s="185"/>
      <c r="AH277" s="187"/>
      <c r="AI277" s="187"/>
      <c r="AJ277" s="187"/>
      <c r="AK277" s="45"/>
      <c r="AL277" s="45"/>
    </row>
    <row r="278" spans="1:38" s="15" customFormat="1" x14ac:dyDescent="0.25">
      <c r="A278" s="11"/>
      <c r="F278" s="188"/>
      <c r="J278" s="11"/>
      <c r="K278" s="185"/>
      <c r="L278" s="186"/>
      <c r="M278" s="185"/>
      <c r="N278" s="187"/>
      <c r="O278" s="187"/>
      <c r="P278" s="187"/>
      <c r="Q278" s="45"/>
      <c r="R278" s="45"/>
      <c r="T278" s="11"/>
      <c r="U278" s="185"/>
      <c r="V278" s="186"/>
      <c r="W278" s="185"/>
      <c r="X278" s="187"/>
      <c r="Y278" s="187"/>
      <c r="Z278" s="187"/>
      <c r="AA278" s="45"/>
      <c r="AB278" s="45"/>
      <c r="AD278" s="11"/>
      <c r="AE278" s="185"/>
      <c r="AF278" s="186"/>
      <c r="AG278" s="185"/>
      <c r="AH278" s="187"/>
      <c r="AI278" s="187"/>
      <c r="AJ278" s="187"/>
      <c r="AK278" s="45"/>
      <c r="AL278" s="45"/>
    </row>
    <row r="279" spans="1:38" s="15" customFormat="1" x14ac:dyDescent="0.25">
      <c r="A279" s="11"/>
      <c r="F279" s="188"/>
      <c r="J279" s="11"/>
      <c r="K279" s="185"/>
      <c r="L279" s="186"/>
      <c r="M279" s="185"/>
      <c r="N279" s="187"/>
      <c r="O279" s="187"/>
      <c r="P279" s="187"/>
      <c r="Q279" s="45"/>
      <c r="R279" s="45"/>
      <c r="T279" s="11"/>
      <c r="U279" s="185"/>
      <c r="V279" s="186"/>
      <c r="W279" s="185"/>
      <c r="X279" s="187"/>
      <c r="Y279" s="187"/>
      <c r="Z279" s="187"/>
      <c r="AA279" s="45"/>
      <c r="AB279" s="45"/>
      <c r="AD279" s="11"/>
      <c r="AE279" s="185"/>
      <c r="AF279" s="186"/>
      <c r="AG279" s="185"/>
      <c r="AH279" s="187"/>
      <c r="AI279" s="187"/>
      <c r="AJ279" s="187"/>
      <c r="AK279" s="45"/>
      <c r="AL279" s="45"/>
    </row>
    <row r="280" spans="1:38" s="15" customFormat="1" x14ac:dyDescent="0.25">
      <c r="A280" s="11"/>
      <c r="F280" s="188"/>
      <c r="J280" s="11"/>
      <c r="K280" s="185"/>
      <c r="L280" s="187"/>
      <c r="M280" s="185"/>
      <c r="N280" s="187"/>
      <c r="O280" s="187"/>
      <c r="P280" s="187"/>
      <c r="Q280" s="45"/>
      <c r="R280" s="45"/>
      <c r="T280" s="11"/>
      <c r="U280" s="185"/>
      <c r="V280" s="187"/>
      <c r="W280" s="185"/>
      <c r="X280" s="187"/>
      <c r="Y280" s="187"/>
      <c r="Z280" s="187"/>
      <c r="AA280" s="45"/>
      <c r="AB280" s="45"/>
      <c r="AD280" s="11"/>
      <c r="AE280" s="185"/>
      <c r="AF280" s="187"/>
      <c r="AG280" s="185"/>
      <c r="AH280" s="187"/>
      <c r="AI280" s="187"/>
      <c r="AJ280" s="187"/>
      <c r="AK280" s="45"/>
      <c r="AL280" s="45"/>
    </row>
    <row r="281" spans="1:38" s="15" customFormat="1" x14ac:dyDescent="0.25">
      <c r="A281" s="11"/>
      <c r="F281" s="188"/>
      <c r="J281" s="11"/>
      <c r="K281" s="185"/>
      <c r="L281" s="187"/>
      <c r="M281" s="185"/>
      <c r="N281" s="187"/>
      <c r="O281" s="187"/>
      <c r="P281" s="187"/>
      <c r="Q281" s="45"/>
      <c r="R281" s="45"/>
      <c r="T281" s="11"/>
      <c r="U281" s="185"/>
      <c r="V281" s="187"/>
      <c r="W281" s="185"/>
      <c r="X281" s="187"/>
      <c r="Y281" s="187"/>
      <c r="Z281" s="187"/>
      <c r="AA281" s="45"/>
      <c r="AB281" s="45"/>
      <c r="AD281" s="11"/>
      <c r="AE281" s="185"/>
      <c r="AF281" s="187"/>
      <c r="AG281" s="185"/>
      <c r="AH281" s="187"/>
      <c r="AI281" s="187"/>
      <c r="AJ281" s="187"/>
      <c r="AK281" s="45"/>
      <c r="AL281" s="45"/>
    </row>
    <row r="282" spans="1:38" s="15" customFormat="1" x14ac:dyDescent="0.25">
      <c r="A282" s="11"/>
      <c r="F282" s="188"/>
      <c r="J282" s="11"/>
      <c r="K282" s="185"/>
      <c r="L282" s="186"/>
      <c r="M282" s="185"/>
      <c r="N282" s="187"/>
      <c r="O282" s="187"/>
      <c r="P282" s="187"/>
      <c r="Q282" s="45"/>
      <c r="R282" s="45"/>
      <c r="T282" s="11"/>
      <c r="U282" s="185"/>
      <c r="V282" s="186"/>
      <c r="W282" s="185"/>
      <c r="X282" s="187"/>
      <c r="Y282" s="187"/>
      <c r="Z282" s="187"/>
      <c r="AA282" s="45"/>
      <c r="AB282" s="45"/>
      <c r="AD282" s="11"/>
      <c r="AE282" s="185"/>
      <c r="AF282" s="186"/>
      <c r="AG282" s="185"/>
      <c r="AH282" s="187"/>
      <c r="AI282" s="187"/>
      <c r="AJ282" s="187"/>
      <c r="AK282" s="45"/>
      <c r="AL282" s="45"/>
    </row>
    <row r="283" spans="1:38" s="15" customFormat="1" x14ac:dyDescent="0.25">
      <c r="A283" s="11"/>
      <c r="F283" s="188"/>
      <c r="J283" s="11"/>
      <c r="K283" s="185"/>
      <c r="L283" s="186"/>
      <c r="M283" s="185"/>
      <c r="N283" s="187"/>
      <c r="O283" s="187"/>
      <c r="P283" s="187"/>
      <c r="Q283" s="45"/>
      <c r="R283" s="45"/>
      <c r="T283" s="11"/>
      <c r="U283" s="185"/>
      <c r="V283" s="186"/>
      <c r="W283" s="185"/>
      <c r="X283" s="187"/>
      <c r="Y283" s="187"/>
      <c r="Z283" s="187"/>
      <c r="AA283" s="45"/>
      <c r="AB283" s="45"/>
      <c r="AD283" s="11"/>
      <c r="AE283" s="185"/>
      <c r="AF283" s="186"/>
      <c r="AG283" s="185"/>
      <c r="AH283" s="187"/>
      <c r="AI283" s="187"/>
      <c r="AJ283" s="187"/>
      <c r="AK283" s="45"/>
      <c r="AL283" s="45"/>
    </row>
    <row r="284" spans="1:38" s="15" customFormat="1" x14ac:dyDescent="0.25">
      <c r="A284" s="11"/>
      <c r="F284" s="188"/>
      <c r="J284" s="11"/>
      <c r="K284" s="185"/>
      <c r="L284" s="186"/>
      <c r="M284" s="185"/>
      <c r="N284" s="187"/>
      <c r="O284" s="187"/>
      <c r="P284" s="187"/>
      <c r="Q284" s="45"/>
      <c r="R284" s="45"/>
      <c r="T284" s="11"/>
      <c r="U284" s="185"/>
      <c r="V284" s="186"/>
      <c r="W284" s="185"/>
      <c r="X284" s="187"/>
      <c r="Y284" s="187"/>
      <c r="Z284" s="187"/>
      <c r="AA284" s="45"/>
      <c r="AB284" s="45"/>
      <c r="AD284" s="11"/>
      <c r="AE284" s="185"/>
      <c r="AF284" s="186"/>
      <c r="AG284" s="185"/>
      <c r="AH284" s="187"/>
      <c r="AI284" s="187"/>
      <c r="AJ284" s="187"/>
      <c r="AK284" s="45"/>
      <c r="AL284" s="45"/>
    </row>
    <row r="285" spans="1:38" s="15" customFormat="1" x14ac:dyDescent="0.25">
      <c r="A285" s="11"/>
      <c r="F285" s="188"/>
      <c r="J285" s="11"/>
      <c r="K285" s="185"/>
      <c r="L285" s="187"/>
      <c r="M285" s="185"/>
      <c r="N285" s="187"/>
      <c r="O285" s="187"/>
      <c r="P285" s="187"/>
      <c r="Q285" s="45"/>
      <c r="R285" s="45"/>
      <c r="T285" s="11"/>
      <c r="U285" s="185"/>
      <c r="V285" s="187"/>
      <c r="W285" s="185"/>
      <c r="X285" s="187"/>
      <c r="Y285" s="187"/>
      <c r="Z285" s="187"/>
      <c r="AA285" s="45"/>
      <c r="AB285" s="45"/>
      <c r="AD285" s="11"/>
      <c r="AE285" s="185"/>
      <c r="AF285" s="187"/>
      <c r="AG285" s="185"/>
      <c r="AH285" s="187"/>
      <c r="AI285" s="187"/>
      <c r="AJ285" s="187"/>
      <c r="AK285" s="45"/>
      <c r="AL285" s="45"/>
    </row>
    <row r="286" spans="1:38" s="15" customFormat="1" x14ac:dyDescent="0.25">
      <c r="A286" s="11"/>
      <c r="F286" s="188"/>
      <c r="J286" s="11"/>
      <c r="K286" s="185"/>
      <c r="L286" s="187"/>
      <c r="M286" s="185"/>
      <c r="N286" s="187"/>
      <c r="O286" s="187"/>
      <c r="P286" s="187"/>
      <c r="Q286" s="45"/>
      <c r="R286" s="45"/>
      <c r="T286" s="11"/>
      <c r="U286" s="185"/>
      <c r="V286" s="187"/>
      <c r="W286" s="185"/>
      <c r="X286" s="187"/>
      <c r="Y286" s="187"/>
      <c r="Z286" s="187"/>
      <c r="AA286" s="45"/>
      <c r="AB286" s="45"/>
      <c r="AD286" s="11"/>
      <c r="AE286" s="185"/>
      <c r="AF286" s="187"/>
      <c r="AG286" s="185"/>
      <c r="AH286" s="187"/>
      <c r="AI286" s="187"/>
      <c r="AJ286" s="187"/>
      <c r="AK286" s="45"/>
      <c r="AL286" s="45"/>
    </row>
    <row r="287" spans="1:38" s="15" customFormat="1" x14ac:dyDescent="0.25">
      <c r="A287" s="11"/>
      <c r="F287" s="188"/>
      <c r="J287" s="11"/>
      <c r="K287" s="185"/>
      <c r="L287" s="186"/>
      <c r="M287" s="185"/>
      <c r="N287" s="187"/>
      <c r="O287" s="187"/>
      <c r="P287" s="187"/>
      <c r="Q287" s="45"/>
      <c r="R287" s="45"/>
      <c r="T287" s="11"/>
      <c r="U287" s="185"/>
      <c r="V287" s="186"/>
      <c r="W287" s="185"/>
      <c r="X287" s="187"/>
      <c r="Y287" s="187"/>
      <c r="Z287" s="187"/>
      <c r="AA287" s="45"/>
      <c r="AB287" s="45"/>
      <c r="AD287" s="11"/>
      <c r="AE287" s="185"/>
      <c r="AF287" s="186"/>
      <c r="AG287" s="185"/>
      <c r="AH287" s="187"/>
      <c r="AI287" s="187"/>
      <c r="AJ287" s="187"/>
      <c r="AK287" s="45"/>
      <c r="AL287" s="45"/>
    </row>
    <row r="288" spans="1:38" s="15" customFormat="1" x14ac:dyDescent="0.25">
      <c r="A288" s="11"/>
      <c r="F288" s="188"/>
      <c r="J288" s="11"/>
      <c r="K288" s="185"/>
      <c r="L288" s="186"/>
      <c r="M288" s="185"/>
      <c r="N288" s="187"/>
      <c r="O288" s="187"/>
      <c r="P288" s="187"/>
      <c r="Q288" s="45"/>
      <c r="R288" s="45"/>
      <c r="T288" s="11"/>
      <c r="U288" s="185"/>
      <c r="V288" s="186"/>
      <c r="W288" s="185"/>
      <c r="X288" s="187"/>
      <c r="Y288" s="187"/>
      <c r="Z288" s="187"/>
      <c r="AA288" s="45"/>
      <c r="AB288" s="45"/>
      <c r="AD288" s="11"/>
      <c r="AE288" s="185"/>
      <c r="AF288" s="186"/>
      <c r="AG288" s="185"/>
      <c r="AH288" s="187"/>
      <c r="AI288" s="187"/>
      <c r="AJ288" s="187"/>
      <c r="AK288" s="45"/>
      <c r="AL288" s="45"/>
    </row>
    <row r="289" spans="1:38" s="15" customFormat="1" x14ac:dyDescent="0.25">
      <c r="A289" s="11"/>
      <c r="F289" s="188"/>
      <c r="J289" s="11"/>
      <c r="K289" s="185"/>
      <c r="L289" s="186"/>
      <c r="M289" s="185"/>
      <c r="N289" s="187"/>
      <c r="O289" s="187"/>
      <c r="P289" s="187"/>
      <c r="Q289" s="45"/>
      <c r="R289" s="45"/>
      <c r="T289" s="11"/>
      <c r="U289" s="185"/>
      <c r="V289" s="186"/>
      <c r="W289" s="185"/>
      <c r="X289" s="187"/>
      <c r="Y289" s="187"/>
      <c r="Z289" s="187"/>
      <c r="AA289" s="45"/>
      <c r="AB289" s="45"/>
      <c r="AD289" s="11"/>
      <c r="AE289" s="185"/>
      <c r="AF289" s="186"/>
      <c r="AG289" s="185"/>
      <c r="AH289" s="187"/>
      <c r="AI289" s="187"/>
      <c r="AJ289" s="187"/>
      <c r="AK289" s="45"/>
      <c r="AL289" s="45"/>
    </row>
    <row r="290" spans="1:38" s="15" customFormat="1" x14ac:dyDescent="0.25">
      <c r="A290" s="11"/>
      <c r="F290" s="188"/>
      <c r="J290" s="11"/>
      <c r="K290" s="185"/>
      <c r="L290" s="187"/>
      <c r="M290" s="185"/>
      <c r="N290" s="187"/>
      <c r="O290" s="187"/>
      <c r="P290" s="187"/>
      <c r="Q290" s="45"/>
      <c r="R290" s="45"/>
      <c r="T290" s="11"/>
      <c r="U290" s="185"/>
      <c r="V290" s="187"/>
      <c r="W290" s="185"/>
      <c r="X290" s="187"/>
      <c r="Y290" s="187"/>
      <c r="Z290" s="187"/>
      <c r="AA290" s="45"/>
      <c r="AB290" s="45"/>
      <c r="AD290" s="11"/>
      <c r="AE290" s="185"/>
      <c r="AF290" s="187"/>
      <c r="AG290" s="185"/>
      <c r="AH290" s="187"/>
      <c r="AI290" s="187"/>
      <c r="AJ290" s="187"/>
      <c r="AK290" s="45"/>
      <c r="AL290" s="45"/>
    </row>
    <row r="291" spans="1:38" s="15" customFormat="1" x14ac:dyDescent="0.25">
      <c r="A291" s="11"/>
      <c r="F291" s="188"/>
      <c r="J291" s="11"/>
      <c r="K291" s="185"/>
      <c r="L291" s="187"/>
      <c r="M291" s="185"/>
      <c r="N291" s="187"/>
      <c r="O291" s="187"/>
      <c r="P291" s="187"/>
      <c r="Q291" s="45"/>
      <c r="R291" s="45"/>
      <c r="T291" s="11"/>
      <c r="U291" s="185"/>
      <c r="V291" s="187"/>
      <c r="W291" s="185"/>
      <c r="X291" s="187"/>
      <c r="Y291" s="187"/>
      <c r="Z291" s="187"/>
      <c r="AA291" s="45"/>
      <c r="AB291" s="45"/>
      <c r="AD291" s="11"/>
      <c r="AE291" s="185"/>
      <c r="AF291" s="187"/>
      <c r="AG291" s="185"/>
      <c r="AH291" s="187"/>
      <c r="AI291" s="187"/>
      <c r="AJ291" s="187"/>
      <c r="AK291" s="45"/>
      <c r="AL291" s="45"/>
    </row>
    <row r="292" spans="1:38" s="15" customFormat="1" x14ac:dyDescent="0.25">
      <c r="A292" s="11"/>
      <c r="F292" s="188"/>
      <c r="J292" s="11"/>
      <c r="K292" s="185"/>
      <c r="L292" s="186"/>
      <c r="M292" s="185"/>
      <c r="N292" s="187"/>
      <c r="O292" s="187"/>
      <c r="P292" s="187"/>
      <c r="Q292" s="45"/>
      <c r="R292" s="45"/>
      <c r="T292" s="11"/>
      <c r="U292" s="185"/>
      <c r="V292" s="186"/>
      <c r="W292" s="185"/>
      <c r="X292" s="187"/>
      <c r="Y292" s="187"/>
      <c r="Z292" s="187"/>
      <c r="AA292" s="45"/>
      <c r="AB292" s="45"/>
      <c r="AD292" s="11"/>
      <c r="AE292" s="185"/>
      <c r="AF292" s="186"/>
      <c r="AG292" s="185"/>
      <c r="AH292" s="187"/>
      <c r="AI292" s="187"/>
      <c r="AJ292" s="187"/>
      <c r="AK292" s="45"/>
      <c r="AL292" s="45"/>
    </row>
    <row r="293" spans="1:38" s="15" customFormat="1" x14ac:dyDescent="0.25">
      <c r="A293" s="11"/>
      <c r="F293" s="188"/>
      <c r="J293" s="11"/>
      <c r="K293" s="185"/>
      <c r="L293" s="186"/>
      <c r="M293" s="185"/>
      <c r="N293" s="187"/>
      <c r="O293" s="187"/>
      <c r="P293" s="187"/>
      <c r="Q293" s="45"/>
      <c r="R293" s="45"/>
      <c r="T293" s="11"/>
      <c r="U293" s="185"/>
      <c r="V293" s="186"/>
      <c r="W293" s="185"/>
      <c r="X293" s="187"/>
      <c r="Y293" s="187"/>
      <c r="Z293" s="187"/>
      <c r="AA293" s="45"/>
      <c r="AB293" s="45"/>
      <c r="AD293" s="11"/>
      <c r="AE293" s="185"/>
      <c r="AF293" s="186"/>
      <c r="AG293" s="185"/>
      <c r="AH293" s="187"/>
      <c r="AI293" s="187"/>
      <c r="AJ293" s="187"/>
      <c r="AK293" s="45"/>
      <c r="AL293" s="45"/>
    </row>
    <row r="294" spans="1:38" s="15" customFormat="1" x14ac:dyDescent="0.25">
      <c r="A294" s="11"/>
      <c r="F294" s="188"/>
      <c r="J294" s="11"/>
      <c r="K294" s="185"/>
      <c r="L294" s="186"/>
      <c r="M294" s="185"/>
      <c r="N294" s="187"/>
      <c r="O294" s="187"/>
      <c r="P294" s="187"/>
      <c r="Q294" s="45"/>
      <c r="R294" s="45"/>
      <c r="T294" s="11"/>
      <c r="U294" s="185"/>
      <c r="V294" s="186"/>
      <c r="W294" s="185"/>
      <c r="X294" s="187"/>
      <c r="Y294" s="187"/>
      <c r="Z294" s="187"/>
      <c r="AA294" s="45"/>
      <c r="AB294" s="45"/>
      <c r="AD294" s="11"/>
      <c r="AE294" s="185"/>
      <c r="AF294" s="186"/>
      <c r="AG294" s="185"/>
      <c r="AH294" s="187"/>
      <c r="AI294" s="187"/>
      <c r="AJ294" s="187"/>
      <c r="AK294" s="45"/>
      <c r="AL294" s="45"/>
    </row>
    <row r="295" spans="1:38" s="15" customFormat="1" x14ac:dyDescent="0.25">
      <c r="A295" s="11"/>
      <c r="F295" s="188"/>
      <c r="J295" s="11"/>
      <c r="K295" s="185"/>
      <c r="L295" s="186"/>
      <c r="M295" s="185"/>
      <c r="N295" s="187"/>
      <c r="O295" s="187"/>
      <c r="P295" s="187"/>
      <c r="Q295" s="45"/>
      <c r="R295" s="45"/>
      <c r="T295" s="11"/>
      <c r="U295" s="185"/>
      <c r="V295" s="186"/>
      <c r="W295" s="185"/>
      <c r="X295" s="187"/>
      <c r="Y295" s="187"/>
      <c r="Z295" s="187"/>
      <c r="AA295" s="45"/>
      <c r="AB295" s="45"/>
      <c r="AD295" s="11"/>
      <c r="AE295" s="185"/>
      <c r="AF295" s="186"/>
      <c r="AG295" s="185"/>
      <c r="AH295" s="187"/>
      <c r="AI295" s="187"/>
      <c r="AJ295" s="187"/>
      <c r="AK295" s="45"/>
      <c r="AL295" s="45"/>
    </row>
    <row r="296" spans="1:38" s="15" customFormat="1" x14ac:dyDescent="0.25">
      <c r="A296" s="11"/>
      <c r="F296" s="188"/>
      <c r="J296" s="11"/>
      <c r="K296" s="185"/>
      <c r="L296" s="187"/>
      <c r="M296" s="185"/>
      <c r="N296" s="187"/>
      <c r="O296" s="187"/>
      <c r="P296" s="187"/>
      <c r="Q296" s="45"/>
      <c r="R296" s="45"/>
      <c r="T296" s="11"/>
      <c r="U296" s="185"/>
      <c r="V296" s="187"/>
      <c r="W296" s="185"/>
      <c r="X296" s="187"/>
      <c r="Y296" s="187"/>
      <c r="Z296" s="187"/>
      <c r="AA296" s="45"/>
      <c r="AB296" s="45"/>
      <c r="AD296" s="11"/>
      <c r="AE296" s="185"/>
      <c r="AF296" s="187"/>
      <c r="AG296" s="185"/>
      <c r="AH296" s="187"/>
      <c r="AI296" s="187"/>
      <c r="AJ296" s="187"/>
      <c r="AK296" s="45"/>
      <c r="AL296" s="45"/>
    </row>
    <row r="297" spans="1:38" s="15" customFormat="1" x14ac:dyDescent="0.25">
      <c r="A297" s="11"/>
      <c r="F297" s="188"/>
      <c r="J297" s="11"/>
      <c r="K297" s="185"/>
      <c r="L297" s="187"/>
      <c r="M297" s="185"/>
      <c r="N297" s="187"/>
      <c r="O297" s="187"/>
      <c r="P297" s="187"/>
      <c r="Q297" s="45"/>
      <c r="R297" s="45"/>
      <c r="T297" s="11"/>
      <c r="U297" s="185"/>
      <c r="V297" s="187"/>
      <c r="W297" s="185"/>
      <c r="X297" s="187"/>
      <c r="Y297" s="187"/>
      <c r="Z297" s="187"/>
      <c r="AA297" s="45"/>
      <c r="AB297" s="45"/>
      <c r="AD297" s="11"/>
      <c r="AE297" s="185"/>
      <c r="AF297" s="187"/>
      <c r="AG297" s="185"/>
      <c r="AH297" s="187"/>
      <c r="AI297" s="187"/>
      <c r="AJ297" s="187"/>
      <c r="AK297" s="45"/>
      <c r="AL297" s="45"/>
    </row>
    <row r="298" spans="1:38" s="15" customFormat="1" x14ac:dyDescent="0.25">
      <c r="A298" s="11"/>
      <c r="F298" s="188"/>
      <c r="J298" s="11"/>
      <c r="K298" s="185"/>
      <c r="L298" s="186"/>
      <c r="M298" s="185"/>
      <c r="N298" s="187"/>
      <c r="O298" s="187"/>
      <c r="P298" s="187"/>
      <c r="Q298" s="45"/>
      <c r="R298" s="45"/>
      <c r="T298" s="11"/>
      <c r="U298" s="185"/>
      <c r="V298" s="186"/>
      <c r="W298" s="185"/>
      <c r="X298" s="187"/>
      <c r="Y298" s="187"/>
      <c r="Z298" s="187"/>
      <c r="AA298" s="45"/>
      <c r="AB298" s="45"/>
      <c r="AD298" s="11"/>
      <c r="AE298" s="185"/>
      <c r="AF298" s="186"/>
      <c r="AG298" s="185"/>
      <c r="AH298" s="187"/>
      <c r="AI298" s="187"/>
      <c r="AJ298" s="187"/>
      <c r="AK298" s="45"/>
      <c r="AL298" s="45"/>
    </row>
    <row r="299" spans="1:38" s="15" customFormat="1" x14ac:dyDescent="0.25">
      <c r="A299" s="11"/>
      <c r="F299" s="188"/>
      <c r="J299" s="11"/>
      <c r="K299" s="185"/>
      <c r="L299" s="186"/>
      <c r="M299" s="185"/>
      <c r="N299" s="187"/>
      <c r="O299" s="187"/>
      <c r="P299" s="187"/>
      <c r="Q299" s="45"/>
      <c r="R299" s="45"/>
      <c r="T299" s="11"/>
      <c r="U299" s="185"/>
      <c r="V299" s="186"/>
      <c r="W299" s="185"/>
      <c r="X299" s="187"/>
      <c r="Y299" s="187"/>
      <c r="Z299" s="187"/>
      <c r="AA299" s="45"/>
      <c r="AB299" s="45"/>
      <c r="AD299" s="11"/>
      <c r="AE299" s="185"/>
      <c r="AF299" s="186"/>
      <c r="AG299" s="185"/>
      <c r="AH299" s="187"/>
      <c r="AI299" s="187"/>
      <c r="AJ299" s="187"/>
      <c r="AK299" s="45"/>
      <c r="AL299" s="45"/>
    </row>
    <row r="300" spans="1:38" s="15" customFormat="1" x14ac:dyDescent="0.25">
      <c r="A300" s="11"/>
      <c r="F300" s="188"/>
      <c r="J300" s="11"/>
      <c r="K300" s="185"/>
      <c r="L300" s="186"/>
      <c r="M300" s="185"/>
      <c r="N300" s="187"/>
      <c r="O300" s="187"/>
      <c r="P300" s="187"/>
      <c r="Q300" s="45"/>
      <c r="R300" s="45"/>
      <c r="T300" s="11"/>
      <c r="U300" s="185"/>
      <c r="V300" s="186"/>
      <c r="W300" s="185"/>
      <c r="X300" s="187"/>
      <c r="Y300" s="187"/>
      <c r="Z300" s="187"/>
      <c r="AA300" s="45"/>
      <c r="AB300" s="45"/>
      <c r="AD300" s="11"/>
      <c r="AE300" s="185"/>
      <c r="AF300" s="186"/>
      <c r="AG300" s="185"/>
      <c r="AH300" s="187"/>
      <c r="AI300" s="187"/>
      <c r="AJ300" s="187"/>
      <c r="AK300" s="45"/>
      <c r="AL300" s="45"/>
    </row>
    <row r="301" spans="1:38" s="15" customFormat="1" x14ac:dyDescent="0.25">
      <c r="A301" s="11"/>
      <c r="F301" s="188"/>
      <c r="J301" s="11"/>
      <c r="K301" s="185"/>
      <c r="L301" s="186"/>
      <c r="M301" s="185"/>
      <c r="N301" s="187"/>
      <c r="O301" s="187"/>
      <c r="P301" s="187"/>
      <c r="Q301" s="45"/>
      <c r="R301" s="45"/>
      <c r="T301" s="11"/>
      <c r="U301" s="185"/>
      <c r="V301" s="186"/>
      <c r="W301" s="185"/>
      <c r="X301" s="187"/>
      <c r="Y301" s="187"/>
      <c r="Z301" s="187"/>
      <c r="AA301" s="45"/>
      <c r="AB301" s="45"/>
      <c r="AD301" s="11"/>
      <c r="AE301" s="185"/>
      <c r="AF301" s="186"/>
      <c r="AG301" s="185"/>
      <c r="AH301" s="187"/>
      <c r="AI301" s="187"/>
      <c r="AJ301" s="187"/>
      <c r="AK301" s="45"/>
      <c r="AL301" s="45"/>
    </row>
    <row r="302" spans="1:38" s="15" customFormat="1" x14ac:dyDescent="0.25">
      <c r="A302" s="11"/>
      <c r="F302" s="188"/>
      <c r="J302" s="11"/>
      <c r="K302" s="185"/>
      <c r="L302" s="186"/>
      <c r="M302" s="185"/>
      <c r="N302" s="187"/>
      <c r="O302" s="187"/>
      <c r="P302" s="187"/>
      <c r="Q302" s="45"/>
      <c r="R302" s="45"/>
      <c r="T302" s="11"/>
      <c r="U302" s="185"/>
      <c r="V302" s="186"/>
      <c r="W302" s="185"/>
      <c r="X302" s="187"/>
      <c r="Y302" s="187"/>
      <c r="Z302" s="187"/>
      <c r="AA302" s="45"/>
      <c r="AB302" s="45"/>
      <c r="AD302" s="11"/>
      <c r="AE302" s="185"/>
      <c r="AF302" s="186"/>
      <c r="AG302" s="185"/>
      <c r="AH302" s="187"/>
      <c r="AI302" s="187"/>
      <c r="AJ302" s="187"/>
      <c r="AK302" s="45"/>
      <c r="AL302" s="45"/>
    </row>
    <row r="303" spans="1:38" s="15" customFormat="1" x14ac:dyDescent="0.25">
      <c r="A303" s="11"/>
      <c r="F303" s="188"/>
      <c r="J303" s="11"/>
      <c r="K303" s="185"/>
      <c r="L303" s="187"/>
      <c r="M303" s="185"/>
      <c r="N303" s="187"/>
      <c r="O303" s="187"/>
      <c r="P303" s="187"/>
      <c r="Q303" s="45"/>
      <c r="R303" s="45"/>
      <c r="T303" s="11"/>
      <c r="U303" s="185"/>
      <c r="V303" s="187"/>
      <c r="W303" s="185"/>
      <c r="X303" s="187"/>
      <c r="Y303" s="187"/>
      <c r="Z303" s="187"/>
      <c r="AA303" s="45"/>
      <c r="AB303" s="45"/>
      <c r="AD303" s="11"/>
      <c r="AE303" s="185"/>
      <c r="AF303" s="187"/>
      <c r="AG303" s="185"/>
      <c r="AH303" s="187"/>
      <c r="AI303" s="187"/>
      <c r="AJ303" s="187"/>
      <c r="AK303" s="45"/>
      <c r="AL303" s="45"/>
    </row>
    <row r="304" spans="1:38" s="15" customFormat="1" x14ac:dyDescent="0.25">
      <c r="A304" s="11"/>
      <c r="F304" s="188"/>
      <c r="J304" s="11"/>
      <c r="M304" s="189"/>
      <c r="P304" s="188"/>
      <c r="T304" s="11"/>
      <c r="W304" s="189"/>
      <c r="Z304" s="188"/>
      <c r="AD304" s="11"/>
      <c r="AG304" s="189"/>
      <c r="AJ304" s="188"/>
    </row>
    <row r="305" spans="1:36" s="15" customFormat="1" x14ac:dyDescent="0.25">
      <c r="A305" s="11"/>
      <c r="F305" s="188"/>
      <c r="J305" s="11"/>
      <c r="M305" s="189"/>
      <c r="P305" s="188"/>
      <c r="T305" s="11"/>
      <c r="W305" s="189"/>
      <c r="Z305" s="188"/>
      <c r="AD305" s="11"/>
      <c r="AG305" s="189"/>
      <c r="AJ305" s="188"/>
    </row>
    <row r="306" spans="1:36" s="15" customFormat="1" x14ac:dyDescent="0.25">
      <c r="A306" s="11"/>
      <c r="F306" s="188"/>
      <c r="J306" s="11"/>
      <c r="M306" s="189"/>
      <c r="P306" s="188"/>
      <c r="T306" s="11"/>
      <c r="W306" s="189"/>
      <c r="Z306" s="188"/>
      <c r="AD306" s="11"/>
      <c r="AG306" s="189"/>
      <c r="AJ306" s="188"/>
    </row>
    <row r="307" spans="1:36" s="15" customFormat="1" x14ac:dyDescent="0.25">
      <c r="A307" s="11"/>
      <c r="F307" s="188"/>
      <c r="J307" s="11"/>
      <c r="M307" s="189"/>
      <c r="P307" s="188"/>
      <c r="T307" s="11"/>
      <c r="W307" s="189"/>
      <c r="Z307" s="188"/>
      <c r="AD307" s="11"/>
      <c r="AG307" s="189"/>
      <c r="AJ307" s="188"/>
    </row>
    <row r="308" spans="1:36" s="15" customFormat="1" x14ac:dyDescent="0.25">
      <c r="A308" s="11"/>
      <c r="F308" s="188"/>
      <c r="J308" s="11"/>
      <c r="M308" s="189"/>
      <c r="P308" s="188"/>
      <c r="T308" s="11"/>
      <c r="W308" s="189"/>
      <c r="Z308" s="188"/>
      <c r="AD308" s="11"/>
      <c r="AG308" s="189"/>
      <c r="AJ308" s="188"/>
    </row>
  </sheetData>
  <conditionalFormatting sqref="K3:K293">
    <cfRule type="colorScale" priority="12">
      <colorScale>
        <cfvo type="num" val="0"/>
        <cfvo type="num" val="100"/>
        <cfvo type="num" val="300"/>
        <color theme="0"/>
        <color rgb="FFA4CCA8"/>
        <color rgb="FFFFDB69"/>
      </colorScale>
    </cfRule>
  </conditionalFormatting>
  <conditionalFormatting sqref="B3:B243">
    <cfRule type="colorScale" priority="10">
      <colorScale>
        <cfvo type="num" val="0"/>
        <cfvo type="num" val="100"/>
        <cfvo type="num" val="300"/>
        <color theme="0"/>
        <color rgb="FFA4CCA8"/>
        <color rgb="FFFFDB69"/>
      </colorScale>
    </cfRule>
  </conditionalFormatting>
  <conditionalFormatting sqref="U4:U293">
    <cfRule type="colorScale" priority="7">
      <colorScale>
        <cfvo type="num" val="0"/>
        <cfvo type="num" val="100"/>
        <cfvo type="num" val="300"/>
        <color theme="0"/>
        <color rgb="FFA4CCA8"/>
        <color rgb="FFFFDB69"/>
      </colorScale>
    </cfRule>
  </conditionalFormatting>
  <conditionalFormatting sqref="AE4:AE293">
    <cfRule type="colorScale" priority="5">
      <colorScale>
        <cfvo type="num" val="0"/>
        <cfvo type="num" val="100"/>
        <cfvo type="num" val="300"/>
        <color theme="0"/>
        <color rgb="FFA4CCA8"/>
        <color rgb="FFFFDB69"/>
      </colorScale>
    </cfRule>
  </conditionalFormatting>
  <conditionalFormatting sqref="U3">
    <cfRule type="colorScale" priority="3">
      <colorScale>
        <cfvo type="num" val="0"/>
        <cfvo type="num" val="100"/>
        <cfvo type="num" val="300"/>
        <color theme="0"/>
        <color rgb="FFA4CCA8"/>
        <color rgb="FFFFDB69"/>
      </colorScale>
    </cfRule>
  </conditionalFormatting>
  <conditionalFormatting sqref="AE3">
    <cfRule type="colorScale" priority="1">
      <colorScale>
        <cfvo type="num" val="0"/>
        <cfvo type="num" val="100"/>
        <cfvo type="num" val="300"/>
        <color theme="0"/>
        <color rgb="FFA4CCA8"/>
        <color rgb="FFFFDB69"/>
      </colorScale>
    </cfRule>
  </conditionalFormatting>
  <pageMargins left="0.7" right="0.7" top="0.78740157499999996" bottom="0.78740157499999996" header="0.3" footer="0.3"/>
  <pageSetup paperSize="9" orientation="portrait" r:id="rId1"/>
  <tableParts count="4">
    <tablePart r:id="rId2"/>
    <tablePart r:id="rId3"/>
    <tablePart r:id="rId4"/>
    <tablePart r:id="rId5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9" id="{0D10BD23-FBE2-49FB-B9E4-EDF13444D57F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NoIcons" iconId="0"/>
              <x14:cfIcon iconSet="NoIcons" iconId="0"/>
            </x14:iconSet>
          </x14:cfRule>
          <xm:sqref>B3:B243</xm:sqref>
        </x14:conditionalFormatting>
        <x14:conditionalFormatting xmlns:xm="http://schemas.microsoft.com/office/excel/2006/main">
          <x14:cfRule type="iconSet" priority="45" id="{9D647DED-8C2D-433B-8596-A107FC7E12DA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NoIcons" iconId="0"/>
              <x14:cfIcon iconSet="NoIcons" iconId="0"/>
            </x14:iconSet>
          </x14:cfRule>
          <xm:sqref>K3:K293</xm:sqref>
        </x14:conditionalFormatting>
        <x14:conditionalFormatting xmlns:xm="http://schemas.microsoft.com/office/excel/2006/main">
          <x14:cfRule type="iconSet" priority="8" id="{764A5EB0-36C3-406D-A46E-E9E7B0566EB3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NoIcons" iconId="0"/>
              <x14:cfIcon iconSet="NoIcons" iconId="0"/>
            </x14:iconSet>
          </x14:cfRule>
          <xm:sqref>U4:U293</xm:sqref>
        </x14:conditionalFormatting>
        <x14:conditionalFormatting xmlns:xm="http://schemas.microsoft.com/office/excel/2006/main">
          <x14:cfRule type="iconSet" priority="6" id="{6578ED35-91B1-493A-85BC-13A38F984707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NoIcons" iconId="0"/>
              <x14:cfIcon iconSet="NoIcons" iconId="0"/>
            </x14:iconSet>
          </x14:cfRule>
          <xm:sqref>AE4:AE293</xm:sqref>
        </x14:conditionalFormatting>
        <x14:conditionalFormatting xmlns:xm="http://schemas.microsoft.com/office/excel/2006/main">
          <x14:cfRule type="iconSet" priority="4" id="{8A7A9925-FD2F-4C41-A3D9-089F7F9D72B3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NoIcons" iconId="0"/>
              <x14:cfIcon iconSet="NoIcons" iconId="0"/>
            </x14:iconSet>
          </x14:cfRule>
          <xm:sqref>U3</xm:sqref>
        </x14:conditionalFormatting>
        <x14:conditionalFormatting xmlns:xm="http://schemas.microsoft.com/office/excel/2006/main">
          <x14:cfRule type="iconSet" priority="2" id="{ECC7C41A-5255-4B87-8558-5BD02B2C580F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NoIcons" iconId="0"/>
              <x14:cfIcon iconSet="NoIcons" iconId="0"/>
            </x14:iconSet>
          </x14:cfRule>
          <xm:sqref>AE3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08"/>
  <sheetViews>
    <sheetView tabSelected="1" zoomScale="85" zoomScaleNormal="85" workbookViewId="0">
      <selection activeCell="K23" sqref="K23"/>
    </sheetView>
  </sheetViews>
  <sheetFormatPr baseColWidth="10" defaultRowHeight="15" outlineLevelCol="1" x14ac:dyDescent="0.25"/>
  <cols>
    <col min="1" max="1" width="5.7109375" style="55" customWidth="1"/>
    <col min="3" max="3" width="11.42578125" hidden="1" customWidth="1" outlineLevel="1"/>
    <col min="4" max="4" width="11.42578125" style="30" hidden="1" customWidth="1" outlineLevel="1"/>
    <col min="5" max="6" width="11.42578125" hidden="1" customWidth="1" outlineLevel="1"/>
    <col min="7" max="7" width="11.42578125" style="48" hidden="1" customWidth="1" outlineLevel="1"/>
    <col min="8" max="8" width="11.42578125" collapsed="1"/>
    <col min="10" max="10" width="25.7109375" customWidth="1"/>
    <col min="11" max="11" width="5.7109375" style="55" customWidth="1"/>
    <col min="13" max="13" width="11.42578125" hidden="1" customWidth="1" outlineLevel="1"/>
    <col min="14" max="14" width="11.42578125" style="30" hidden="1" customWidth="1" outlineLevel="1"/>
    <col min="15" max="16" width="11.42578125" hidden="1" customWidth="1" outlineLevel="1"/>
    <col min="17" max="17" width="11.42578125" style="48" hidden="1" customWidth="1" outlineLevel="1"/>
    <col min="18" max="18" width="11.42578125" collapsed="1"/>
    <col min="20" max="20" width="25.7109375" customWidth="1"/>
  </cols>
  <sheetData>
    <row r="1" spans="1:20" x14ac:dyDescent="0.25">
      <c r="A1" s="55">
        <v>238.6</v>
      </c>
      <c r="B1" t="s">
        <v>160</v>
      </c>
    </row>
    <row r="2" spans="1:20" x14ac:dyDescent="0.25">
      <c r="A2" s="55" t="s">
        <v>206</v>
      </c>
      <c r="B2" s="65"/>
      <c r="C2" s="65"/>
      <c r="D2" s="148"/>
      <c r="E2" s="65"/>
      <c r="F2" s="65"/>
      <c r="G2" s="149"/>
      <c r="H2" s="65"/>
      <c r="I2" s="65"/>
      <c r="J2" s="65"/>
      <c r="K2" s="55" t="s">
        <v>206</v>
      </c>
      <c r="L2" s="65"/>
      <c r="M2" s="65"/>
      <c r="N2" s="148"/>
      <c r="O2" s="65"/>
      <c r="P2" s="65"/>
      <c r="Q2" s="149"/>
      <c r="R2" s="65"/>
      <c r="S2" s="65"/>
      <c r="T2" s="65"/>
    </row>
    <row r="3" spans="1:20" x14ac:dyDescent="0.25">
      <c r="B3" s="33" t="s">
        <v>161</v>
      </c>
      <c r="C3" s="51" t="s">
        <v>23</v>
      </c>
      <c r="D3" s="33" t="s">
        <v>155</v>
      </c>
      <c r="E3" s="51" t="s">
        <v>24</v>
      </c>
      <c r="F3" s="51" t="s">
        <v>36</v>
      </c>
      <c r="G3" s="51" t="s">
        <v>38</v>
      </c>
      <c r="H3" s="42" t="s">
        <v>40</v>
      </c>
      <c r="I3" s="33" t="s">
        <v>39</v>
      </c>
      <c r="J3" s="32" t="s">
        <v>37</v>
      </c>
      <c r="L3" s="33" t="s">
        <v>162</v>
      </c>
      <c r="M3" s="51" t="s">
        <v>23</v>
      </c>
      <c r="N3" s="33" t="s">
        <v>155</v>
      </c>
      <c r="O3" s="51" t="s">
        <v>24</v>
      </c>
      <c r="P3" s="51" t="s">
        <v>36</v>
      </c>
      <c r="Q3" s="51" t="s">
        <v>38</v>
      </c>
      <c r="R3" s="42" t="s">
        <v>40</v>
      </c>
      <c r="S3" s="33" t="s">
        <v>39</v>
      </c>
      <c r="T3" s="32" t="s">
        <v>37</v>
      </c>
    </row>
    <row r="4" spans="1:20" x14ac:dyDescent="0.25">
      <c r="A4" s="55">
        <v>1</v>
      </c>
      <c r="B4" s="35">
        <f>C4+G4+Tabelle212682010[[#This Row],[w]]/2+Tabelle212682010[[#This Row],[poweradd]]</f>
        <v>55</v>
      </c>
      <c r="C4" s="52">
        <v>100</v>
      </c>
      <c r="D4" s="35">
        <v>2</v>
      </c>
      <c r="E4" s="52">
        <v>400</v>
      </c>
      <c r="F4" s="52">
        <f>E4-G4</f>
        <v>396</v>
      </c>
      <c r="G4" s="52">
        <f>IF(E4/100&gt;10,10,ROUNDDOWN(E4/100,6))</f>
        <v>4</v>
      </c>
      <c r="H4" s="43">
        <v>-50</v>
      </c>
      <c r="I4" s="43"/>
      <c r="J4" s="38" t="s">
        <v>182</v>
      </c>
      <c r="L4" s="35">
        <f>M4+Q4+Tabelle21268202224[[#This Row],[w]]/2+Tabelle21268202224[[#This Row],[poweradd]]</f>
        <v>45</v>
      </c>
      <c r="M4" s="52">
        <v>100</v>
      </c>
      <c r="N4" s="35">
        <v>2</v>
      </c>
      <c r="O4" s="52">
        <v>400</v>
      </c>
      <c r="P4" s="52">
        <f>O4-Q4</f>
        <v>396</v>
      </c>
      <c r="Q4" s="52">
        <f>IF(O4/100&gt;10,10,ROUNDDOWN(O4/100,6))</f>
        <v>4</v>
      </c>
      <c r="R4" s="43">
        <v>-60</v>
      </c>
      <c r="S4" s="43"/>
      <c r="T4" s="43" t="s">
        <v>164</v>
      </c>
    </row>
    <row r="5" spans="1:20" x14ac:dyDescent="0.25">
      <c r="A5" s="55">
        <v>2</v>
      </c>
      <c r="B5" s="35">
        <f>C5+G5+Tabelle212682010[[#This Row],[w]]/2+Tabelle212682010[[#This Row],[poweradd]]</f>
        <v>59.96</v>
      </c>
      <c r="C5" s="52">
        <f>B4</f>
        <v>55</v>
      </c>
      <c r="D5" s="35">
        <f t="shared" ref="D5:D68" si="0">D4</f>
        <v>2</v>
      </c>
      <c r="E5" s="52">
        <f>IF(F4+I4&lt;0,0,F4+I4)</f>
        <v>396</v>
      </c>
      <c r="F5" s="52">
        <f>E5-G5</f>
        <v>392.04</v>
      </c>
      <c r="G5" s="52">
        <f t="shared" ref="G5:G68" si="1">IF(E5/100&gt;10,10,ROUNDDOWN(E5/100,6))</f>
        <v>3.96</v>
      </c>
      <c r="H5" s="43"/>
      <c r="I5" s="43"/>
      <c r="J5" s="38"/>
      <c r="L5" s="35">
        <f>M5+Q5+Tabelle21268202224[[#This Row],[w]]/2+Tabelle21268202224[[#This Row],[poweradd]]</f>
        <v>49.96</v>
      </c>
      <c r="M5" s="52">
        <f>L4</f>
        <v>45</v>
      </c>
      <c r="N5" s="35">
        <f t="shared" ref="N5:N68" si="2">N4</f>
        <v>2</v>
      </c>
      <c r="O5" s="52">
        <f>IF(P4+S4&lt;0,0,P4+S4)</f>
        <v>396</v>
      </c>
      <c r="P5" s="52">
        <f t="shared" ref="P5:P6" si="3">O5-Q5</f>
        <v>392.04</v>
      </c>
      <c r="Q5" s="52">
        <f t="shared" ref="Q5:Q68" si="4">IF(O5/100&gt;10,10,ROUNDDOWN(O5/100,6))</f>
        <v>3.96</v>
      </c>
      <c r="R5" s="43"/>
      <c r="S5" s="43"/>
      <c r="T5" s="43"/>
    </row>
    <row r="6" spans="1:20" x14ac:dyDescent="0.25">
      <c r="A6" s="55">
        <v>3</v>
      </c>
      <c r="B6" s="35">
        <f>C6+G6+Tabelle212682010[[#This Row],[w]]/2+Tabelle212682010[[#This Row],[poweradd]]</f>
        <v>64.880400000000009</v>
      </c>
      <c r="C6" s="52">
        <f>B5</f>
        <v>59.96</v>
      </c>
      <c r="D6" s="35">
        <f t="shared" si="0"/>
        <v>2</v>
      </c>
      <c r="E6" s="52">
        <f t="shared" ref="E6:E69" si="5">IF(F5+I5&lt;0,0,F5+I5)</f>
        <v>392.04</v>
      </c>
      <c r="F6" s="52">
        <f t="shared" ref="F6" si="6">E6-G6</f>
        <v>388.11960000000005</v>
      </c>
      <c r="G6" s="52">
        <f t="shared" si="1"/>
        <v>3.9203999999999999</v>
      </c>
      <c r="H6" s="43"/>
      <c r="I6" s="43"/>
      <c r="J6" s="34"/>
      <c r="L6" s="35">
        <f>M6+Q6+Tabelle21268202224[[#This Row],[w]]/2+Tabelle21268202224[[#This Row],[poweradd]]</f>
        <v>4.8804000000000016</v>
      </c>
      <c r="M6" s="52">
        <f>L5</f>
        <v>49.96</v>
      </c>
      <c r="N6" s="35">
        <f t="shared" si="2"/>
        <v>2</v>
      </c>
      <c r="O6" s="52">
        <f t="shared" ref="O6:O69" si="7">IF(P5+S5&lt;0,0,P5+S5)</f>
        <v>392.04</v>
      </c>
      <c r="P6" s="52">
        <f t="shared" si="3"/>
        <v>388.11960000000005</v>
      </c>
      <c r="Q6" s="52">
        <f t="shared" si="4"/>
        <v>3.9203999999999999</v>
      </c>
      <c r="R6" s="43">
        <v>-50</v>
      </c>
      <c r="S6" s="43"/>
      <c r="T6" s="43" t="s">
        <v>174</v>
      </c>
    </row>
    <row r="7" spans="1:20" x14ac:dyDescent="0.25">
      <c r="A7" s="55">
        <v>4</v>
      </c>
      <c r="B7" s="35">
        <f>C7+G7+Tabelle212682010[[#This Row],[w]]/2+Tabelle212682010[[#This Row],[poweradd]]</f>
        <v>69.761596000000011</v>
      </c>
      <c r="C7" s="52">
        <f t="shared" ref="C7:C70" si="8">B6</f>
        <v>64.880400000000009</v>
      </c>
      <c r="D7" s="35">
        <f t="shared" si="0"/>
        <v>2</v>
      </c>
      <c r="E7" s="52">
        <f t="shared" si="5"/>
        <v>388.11960000000005</v>
      </c>
      <c r="F7" s="52">
        <f>E7-G7</f>
        <v>384.23840400000006</v>
      </c>
      <c r="G7" s="52">
        <f t="shared" si="1"/>
        <v>3.8811960000000001</v>
      </c>
      <c r="H7" s="44"/>
      <c r="I7" s="44"/>
      <c r="J7" s="36"/>
      <c r="L7" s="35">
        <f>M7+Q7+Tabelle21268202224[[#This Row],[w]]/2+Tabelle21268202224[[#This Row],[poweradd]]</f>
        <v>9.7615960000000008</v>
      </c>
      <c r="M7" s="52">
        <f t="shared" ref="M7:M70" si="9">L6</f>
        <v>4.8804000000000016</v>
      </c>
      <c r="N7" s="35">
        <f t="shared" si="2"/>
        <v>2</v>
      </c>
      <c r="O7" s="52">
        <f t="shared" si="7"/>
        <v>388.11960000000005</v>
      </c>
      <c r="P7" s="52">
        <f>O7-Q7</f>
        <v>384.23840400000006</v>
      </c>
      <c r="Q7" s="52">
        <f t="shared" si="4"/>
        <v>3.8811960000000001</v>
      </c>
      <c r="R7" s="43"/>
      <c r="S7" s="43"/>
      <c r="T7" s="43"/>
    </row>
    <row r="8" spans="1:20" x14ac:dyDescent="0.25">
      <c r="A8" s="55">
        <v>5</v>
      </c>
      <c r="B8" s="37">
        <f>C8+G8+Tabelle212682010[[#This Row],[w]]/2+Tabelle212682010[[#This Row],[poweradd]]</f>
        <v>74.603980000000007</v>
      </c>
      <c r="C8" s="52">
        <f t="shared" si="8"/>
        <v>69.761596000000011</v>
      </c>
      <c r="D8" s="35">
        <f t="shared" si="0"/>
        <v>2</v>
      </c>
      <c r="E8" s="52">
        <f t="shared" si="5"/>
        <v>384.23840400000006</v>
      </c>
      <c r="F8" s="52">
        <f t="shared" ref="F8:F71" si="10">E8-G8</f>
        <v>380.39602000000008</v>
      </c>
      <c r="G8" s="52">
        <f t="shared" si="1"/>
        <v>3.842384</v>
      </c>
      <c r="H8" s="43"/>
      <c r="I8" s="43"/>
      <c r="J8" s="38"/>
      <c r="L8" s="37">
        <f>M8+Q8+Tabelle21268202224[[#This Row],[w]]/2+Tabelle21268202224[[#This Row],[poweradd]]</f>
        <v>14.60398</v>
      </c>
      <c r="M8" s="52">
        <f t="shared" si="9"/>
        <v>9.7615960000000008</v>
      </c>
      <c r="N8" s="35">
        <f t="shared" si="2"/>
        <v>2</v>
      </c>
      <c r="O8" s="52">
        <f t="shared" si="7"/>
        <v>384.23840400000006</v>
      </c>
      <c r="P8" s="52">
        <f t="shared" ref="P8:P71" si="11">O8-Q8</f>
        <v>380.39602000000008</v>
      </c>
      <c r="Q8" s="52">
        <f t="shared" si="4"/>
        <v>3.842384</v>
      </c>
      <c r="R8" s="43"/>
      <c r="S8" s="43"/>
      <c r="T8" s="43"/>
    </row>
    <row r="9" spans="1:20" x14ac:dyDescent="0.25">
      <c r="A9" s="55">
        <v>6</v>
      </c>
      <c r="B9" s="35">
        <f>C9+G9+Tabelle212682010[[#This Row],[w]]/2+Tabelle212682010[[#This Row],[poweradd]]</f>
        <v>79.407940000000011</v>
      </c>
      <c r="C9" s="52">
        <f t="shared" si="8"/>
        <v>74.603980000000007</v>
      </c>
      <c r="D9" s="35">
        <f t="shared" si="0"/>
        <v>2</v>
      </c>
      <c r="E9" s="52">
        <f t="shared" si="5"/>
        <v>380.39602000000008</v>
      </c>
      <c r="F9" s="52">
        <f t="shared" si="10"/>
        <v>376.59206000000006</v>
      </c>
      <c r="G9" s="52">
        <f t="shared" si="1"/>
        <v>3.80396</v>
      </c>
      <c r="H9" s="43"/>
      <c r="I9" s="43"/>
      <c r="J9" s="38"/>
      <c r="L9" s="35">
        <f>M9+Q9+Tabelle21268202224[[#This Row],[w]]/2+Tabelle21268202224[[#This Row],[poweradd]]</f>
        <v>19.40794</v>
      </c>
      <c r="M9" s="52">
        <f t="shared" si="9"/>
        <v>14.60398</v>
      </c>
      <c r="N9" s="35">
        <f t="shared" si="2"/>
        <v>2</v>
      </c>
      <c r="O9" s="52">
        <f t="shared" si="7"/>
        <v>380.39602000000008</v>
      </c>
      <c r="P9" s="52">
        <f t="shared" si="11"/>
        <v>376.59206000000006</v>
      </c>
      <c r="Q9" s="52">
        <f t="shared" si="4"/>
        <v>3.80396</v>
      </c>
      <c r="R9" s="43"/>
      <c r="S9" s="43"/>
      <c r="T9" s="43"/>
    </row>
    <row r="10" spans="1:20" x14ac:dyDescent="0.25">
      <c r="A10" s="55">
        <v>7</v>
      </c>
      <c r="B10" s="35">
        <f>C10+G10+Tabelle212682010[[#This Row],[w]]/2+Tabelle212682010[[#This Row],[poweradd]]</f>
        <v>84.173860000000005</v>
      </c>
      <c r="C10" s="52">
        <f t="shared" si="8"/>
        <v>79.407940000000011</v>
      </c>
      <c r="D10" s="35">
        <f t="shared" si="0"/>
        <v>2</v>
      </c>
      <c r="E10" s="52">
        <f t="shared" si="5"/>
        <v>376.59206000000006</v>
      </c>
      <c r="F10" s="52">
        <f t="shared" si="10"/>
        <v>372.82614000000007</v>
      </c>
      <c r="G10" s="52">
        <f t="shared" si="1"/>
        <v>3.7659199999999999</v>
      </c>
      <c r="H10" s="43"/>
      <c r="I10" s="43"/>
      <c r="J10" s="38"/>
      <c r="L10" s="35">
        <f>M10+Q10+Tabelle21268202224[[#This Row],[w]]/2+Tabelle21268202224[[#This Row],[poweradd]]</f>
        <v>24.173860000000001</v>
      </c>
      <c r="M10" s="52">
        <f t="shared" si="9"/>
        <v>19.40794</v>
      </c>
      <c r="N10" s="35">
        <f t="shared" si="2"/>
        <v>2</v>
      </c>
      <c r="O10" s="52">
        <f t="shared" si="7"/>
        <v>376.59206000000006</v>
      </c>
      <c r="P10" s="52">
        <f t="shared" si="11"/>
        <v>372.82614000000007</v>
      </c>
      <c r="Q10" s="52">
        <f t="shared" si="4"/>
        <v>3.7659199999999999</v>
      </c>
      <c r="R10" s="43"/>
      <c r="S10" s="43"/>
      <c r="T10" s="43"/>
    </row>
    <row r="11" spans="1:20" x14ac:dyDescent="0.25">
      <c r="A11" s="55">
        <v>8</v>
      </c>
      <c r="B11" s="35">
        <f>C11+G11+Tabelle212682010[[#This Row],[w]]/2+Tabelle212682010[[#This Row],[poweradd]]</f>
        <v>88.902121000000008</v>
      </c>
      <c r="C11" s="52">
        <f t="shared" si="8"/>
        <v>84.173860000000005</v>
      </c>
      <c r="D11" s="35">
        <f t="shared" si="0"/>
        <v>2</v>
      </c>
      <c r="E11" s="52">
        <f t="shared" si="5"/>
        <v>372.82614000000007</v>
      </c>
      <c r="F11" s="52">
        <f t="shared" si="10"/>
        <v>369.09787900000009</v>
      </c>
      <c r="G11" s="52">
        <f t="shared" si="1"/>
        <v>3.7282609999999998</v>
      </c>
      <c r="H11" s="43"/>
      <c r="I11" s="43"/>
      <c r="J11" s="38"/>
      <c r="L11" s="35">
        <f>M11+Q11+Tabelle21268202224[[#This Row],[w]]/2+Tabelle21268202224[[#This Row],[poweradd]]</f>
        <v>28.902121000000001</v>
      </c>
      <c r="M11" s="52">
        <f t="shared" si="9"/>
        <v>24.173860000000001</v>
      </c>
      <c r="N11" s="35">
        <f t="shared" si="2"/>
        <v>2</v>
      </c>
      <c r="O11" s="52">
        <f t="shared" si="7"/>
        <v>372.82614000000007</v>
      </c>
      <c r="P11" s="52">
        <f t="shared" si="11"/>
        <v>369.09787900000009</v>
      </c>
      <c r="Q11" s="52">
        <f t="shared" si="4"/>
        <v>3.7282609999999998</v>
      </c>
      <c r="R11" s="43"/>
      <c r="S11" s="43"/>
      <c r="T11" s="43"/>
    </row>
    <row r="12" spans="1:20" x14ac:dyDescent="0.25">
      <c r="A12" s="55">
        <v>9</v>
      </c>
      <c r="B12" s="35">
        <f>C12+G12+Tabelle212682010[[#This Row],[w]]/2+Tabelle212682010[[#This Row],[poweradd]]</f>
        <v>93.593099000000009</v>
      </c>
      <c r="C12" s="52">
        <f t="shared" si="8"/>
        <v>88.902121000000008</v>
      </c>
      <c r="D12" s="35">
        <f t="shared" si="0"/>
        <v>2</v>
      </c>
      <c r="E12" s="52">
        <f t="shared" si="5"/>
        <v>369.09787900000009</v>
      </c>
      <c r="F12" s="52">
        <f t="shared" si="10"/>
        <v>365.40690100000012</v>
      </c>
      <c r="G12" s="52">
        <f t="shared" si="1"/>
        <v>3.6909779999999999</v>
      </c>
      <c r="H12" s="43"/>
      <c r="I12" s="43"/>
      <c r="J12" s="38"/>
      <c r="L12" s="35">
        <f>M12+Q12+Tabelle21268202224[[#This Row],[w]]/2+Tabelle21268202224[[#This Row],[poweradd]]</f>
        <v>33.593099000000002</v>
      </c>
      <c r="M12" s="52">
        <f t="shared" si="9"/>
        <v>28.902121000000001</v>
      </c>
      <c r="N12" s="35">
        <f t="shared" si="2"/>
        <v>2</v>
      </c>
      <c r="O12" s="52">
        <f t="shared" si="7"/>
        <v>369.09787900000009</v>
      </c>
      <c r="P12" s="52">
        <f t="shared" si="11"/>
        <v>365.40690100000012</v>
      </c>
      <c r="Q12" s="52">
        <f t="shared" si="4"/>
        <v>3.6909779999999999</v>
      </c>
      <c r="R12" s="43"/>
      <c r="S12" s="43"/>
      <c r="T12" s="43"/>
    </row>
    <row r="13" spans="1:20" x14ac:dyDescent="0.25">
      <c r="A13" s="55">
        <v>10</v>
      </c>
      <c r="B13" s="35">
        <f>C13+G13+Tabelle212682010[[#This Row],[w]]/2+Tabelle212682010[[#This Row],[poweradd]]</f>
        <v>98.247168000000016</v>
      </c>
      <c r="C13" s="52">
        <f t="shared" si="8"/>
        <v>93.593099000000009</v>
      </c>
      <c r="D13" s="35">
        <f t="shared" si="0"/>
        <v>2</v>
      </c>
      <c r="E13" s="52">
        <f t="shared" si="5"/>
        <v>365.40690100000012</v>
      </c>
      <c r="F13" s="52">
        <f>E13-G13</f>
        <v>361.75283200000013</v>
      </c>
      <c r="G13" s="52">
        <f t="shared" si="1"/>
        <v>3.6540689999999998</v>
      </c>
      <c r="H13" s="43"/>
      <c r="I13" s="43"/>
      <c r="J13" s="38"/>
      <c r="L13" s="35">
        <f>M13+Q13+Tabelle21268202224[[#This Row],[w]]/2+Tabelle21268202224[[#This Row],[poweradd]]</f>
        <v>38.247168000000002</v>
      </c>
      <c r="M13" s="52">
        <f t="shared" si="9"/>
        <v>33.593099000000002</v>
      </c>
      <c r="N13" s="35">
        <f t="shared" si="2"/>
        <v>2</v>
      </c>
      <c r="O13" s="52">
        <f t="shared" si="7"/>
        <v>365.40690100000012</v>
      </c>
      <c r="P13" s="52">
        <f t="shared" si="11"/>
        <v>361.75283200000013</v>
      </c>
      <c r="Q13" s="52">
        <f t="shared" si="4"/>
        <v>3.6540689999999998</v>
      </c>
      <c r="R13" s="43"/>
      <c r="S13" s="43"/>
      <c r="T13" s="43"/>
    </row>
    <row r="14" spans="1:20" x14ac:dyDescent="0.25">
      <c r="A14" s="55">
        <v>11</v>
      </c>
      <c r="B14" s="35">
        <f>C14+G14+Tabelle212682010[[#This Row],[w]]/2+Tabelle212682010[[#This Row],[poweradd]]</f>
        <v>102.86469600000001</v>
      </c>
      <c r="C14" s="52">
        <f t="shared" si="8"/>
        <v>98.247168000000016</v>
      </c>
      <c r="D14" s="35">
        <f t="shared" si="0"/>
        <v>2</v>
      </c>
      <c r="E14" s="52">
        <f t="shared" si="5"/>
        <v>361.75283200000013</v>
      </c>
      <c r="F14" s="52">
        <f t="shared" si="10"/>
        <v>358.13530400000013</v>
      </c>
      <c r="G14" s="52">
        <f t="shared" si="1"/>
        <v>3.6175280000000001</v>
      </c>
      <c r="H14" s="43"/>
      <c r="I14" s="43"/>
      <c r="J14" s="38"/>
      <c r="L14" s="35">
        <f>M14+Q14+Tabelle21268202224[[#This Row],[w]]/2+Tabelle21268202224[[#This Row],[poweradd]]</f>
        <v>42.864696000000002</v>
      </c>
      <c r="M14" s="52">
        <f t="shared" si="9"/>
        <v>38.247168000000002</v>
      </c>
      <c r="N14" s="35">
        <f t="shared" si="2"/>
        <v>2</v>
      </c>
      <c r="O14" s="52">
        <f t="shared" si="7"/>
        <v>361.75283200000013</v>
      </c>
      <c r="P14" s="52">
        <f t="shared" si="11"/>
        <v>358.13530400000013</v>
      </c>
      <c r="Q14" s="52">
        <f t="shared" si="4"/>
        <v>3.6175280000000001</v>
      </c>
      <c r="R14" s="43"/>
      <c r="S14" s="43"/>
      <c r="T14" s="43"/>
    </row>
    <row r="15" spans="1:20" x14ac:dyDescent="0.25">
      <c r="A15" s="55">
        <v>12</v>
      </c>
      <c r="B15" s="35">
        <f>C15+G15+Tabelle212682010[[#This Row],[w]]/2+Tabelle212682010[[#This Row],[poweradd]]</f>
        <v>107.44604900000002</v>
      </c>
      <c r="C15" s="52">
        <f t="shared" si="8"/>
        <v>102.86469600000001</v>
      </c>
      <c r="D15" s="35">
        <f t="shared" si="0"/>
        <v>2</v>
      </c>
      <c r="E15" s="52">
        <f t="shared" si="5"/>
        <v>358.13530400000013</v>
      </c>
      <c r="F15" s="52">
        <f t="shared" si="10"/>
        <v>354.55395100000015</v>
      </c>
      <c r="G15" s="52">
        <f t="shared" si="1"/>
        <v>3.581353</v>
      </c>
      <c r="H15" s="43"/>
      <c r="I15" s="43"/>
      <c r="J15" s="38"/>
      <c r="L15" s="35">
        <f>M15+Q15+Tabelle21268202224[[#This Row],[w]]/2+Tabelle21268202224[[#This Row],[poweradd]]</f>
        <v>47.446049000000002</v>
      </c>
      <c r="M15" s="52">
        <f t="shared" si="9"/>
        <v>42.864696000000002</v>
      </c>
      <c r="N15" s="35">
        <f t="shared" si="2"/>
        <v>2</v>
      </c>
      <c r="O15" s="52">
        <f t="shared" si="7"/>
        <v>358.13530400000013</v>
      </c>
      <c r="P15" s="52">
        <f t="shared" si="11"/>
        <v>354.55395100000015</v>
      </c>
      <c r="Q15" s="52">
        <f t="shared" si="4"/>
        <v>3.581353</v>
      </c>
      <c r="R15" s="43"/>
      <c r="S15" s="43"/>
      <c r="T15" s="43"/>
    </row>
    <row r="16" spans="1:20" x14ac:dyDescent="0.25">
      <c r="A16" s="55">
        <v>13</v>
      </c>
      <c r="B16" s="35">
        <f>C16+G16+Tabelle212682010[[#This Row],[w]]/2+Tabelle212682010[[#This Row],[poweradd]]</f>
        <v>111.99158800000002</v>
      </c>
      <c r="C16" s="52">
        <f t="shared" si="8"/>
        <v>107.44604900000002</v>
      </c>
      <c r="D16" s="35">
        <f t="shared" si="0"/>
        <v>2</v>
      </c>
      <c r="E16" s="52">
        <f t="shared" si="5"/>
        <v>354.55395100000015</v>
      </c>
      <c r="F16" s="52">
        <f t="shared" si="10"/>
        <v>351.00841200000013</v>
      </c>
      <c r="G16" s="52">
        <f t="shared" si="1"/>
        <v>3.5455390000000002</v>
      </c>
      <c r="H16" s="45"/>
      <c r="I16" s="45"/>
      <c r="J16" s="17"/>
      <c r="L16" s="35">
        <f>M16+Q16+Tabelle21268202224[[#This Row],[w]]/2+Tabelle21268202224[[#This Row],[poweradd]]</f>
        <v>51.991588</v>
      </c>
      <c r="M16" s="52">
        <f t="shared" si="9"/>
        <v>47.446049000000002</v>
      </c>
      <c r="N16" s="35">
        <f t="shared" si="2"/>
        <v>2</v>
      </c>
      <c r="O16" s="52">
        <f t="shared" si="7"/>
        <v>354.55395100000015</v>
      </c>
      <c r="P16" s="52">
        <f t="shared" si="11"/>
        <v>351.00841200000013</v>
      </c>
      <c r="Q16" s="52">
        <f t="shared" si="4"/>
        <v>3.5455390000000002</v>
      </c>
      <c r="R16" s="43"/>
      <c r="S16" s="43"/>
      <c r="T16" s="43"/>
    </row>
    <row r="17" spans="1:20" x14ac:dyDescent="0.25">
      <c r="A17" s="55">
        <v>14</v>
      </c>
      <c r="B17" s="37">
        <f>C17+G17+Tabelle212682010[[#This Row],[w]]/2+Tabelle212682010[[#This Row],[poweradd]]</f>
        <v>116.50167200000003</v>
      </c>
      <c r="C17" s="52">
        <f t="shared" si="8"/>
        <v>111.99158800000002</v>
      </c>
      <c r="D17" s="35">
        <f t="shared" si="0"/>
        <v>2</v>
      </c>
      <c r="E17" s="52">
        <f t="shared" si="5"/>
        <v>351.00841200000013</v>
      </c>
      <c r="F17" s="52">
        <f t="shared" si="10"/>
        <v>347.49832800000013</v>
      </c>
      <c r="G17" s="52">
        <f t="shared" si="1"/>
        <v>3.510084</v>
      </c>
      <c r="H17" s="43"/>
      <c r="I17" s="43"/>
      <c r="J17" s="34"/>
      <c r="L17" s="37">
        <f>M17+Q17+Tabelle21268202224[[#This Row],[w]]/2+Tabelle21268202224[[#This Row],[poweradd]]</f>
        <v>56.501671999999999</v>
      </c>
      <c r="M17" s="52">
        <f t="shared" si="9"/>
        <v>51.991588</v>
      </c>
      <c r="N17" s="35">
        <f t="shared" si="2"/>
        <v>2</v>
      </c>
      <c r="O17" s="52">
        <f t="shared" si="7"/>
        <v>351.00841200000013</v>
      </c>
      <c r="P17" s="52">
        <f t="shared" si="11"/>
        <v>347.49832800000013</v>
      </c>
      <c r="Q17" s="52">
        <f t="shared" si="4"/>
        <v>3.510084</v>
      </c>
      <c r="R17" s="45"/>
      <c r="S17" s="45"/>
      <c r="T17" s="17"/>
    </row>
    <row r="18" spans="1:20" x14ac:dyDescent="0.25">
      <c r="A18" s="55">
        <v>15</v>
      </c>
      <c r="B18" s="35">
        <f>C18+G18+Tabelle212682010[[#This Row],[w]]/2+Tabelle212682010[[#This Row],[poweradd]]</f>
        <v>120.97665500000002</v>
      </c>
      <c r="C18" s="52">
        <f t="shared" si="8"/>
        <v>116.50167200000003</v>
      </c>
      <c r="D18" s="35">
        <f t="shared" si="0"/>
        <v>2</v>
      </c>
      <c r="E18" s="52">
        <f t="shared" si="5"/>
        <v>347.49832800000013</v>
      </c>
      <c r="F18" s="52">
        <f t="shared" si="10"/>
        <v>344.02334500000012</v>
      </c>
      <c r="G18" s="52">
        <f t="shared" si="1"/>
        <v>3.4749829999999999</v>
      </c>
      <c r="H18" s="43"/>
      <c r="I18" s="43"/>
      <c r="J18" s="34"/>
      <c r="L18" s="35">
        <f>M18+Q18+Tabelle21268202224[[#This Row],[w]]/2+Tabelle21268202224[[#This Row],[poweradd]]</f>
        <v>0.97665500000000094</v>
      </c>
      <c r="M18" s="52">
        <f t="shared" si="9"/>
        <v>56.501671999999999</v>
      </c>
      <c r="N18" s="35">
        <f t="shared" si="2"/>
        <v>2</v>
      </c>
      <c r="O18" s="52">
        <f t="shared" si="7"/>
        <v>347.49832800000013</v>
      </c>
      <c r="P18" s="52">
        <f t="shared" si="11"/>
        <v>344.02334500000012</v>
      </c>
      <c r="Q18" s="52">
        <f t="shared" si="4"/>
        <v>3.4749829999999999</v>
      </c>
      <c r="R18" s="43">
        <v>-60</v>
      </c>
      <c r="S18" s="43"/>
      <c r="T18" s="43" t="s">
        <v>159</v>
      </c>
    </row>
    <row r="19" spans="1:20" x14ac:dyDescent="0.25">
      <c r="A19" s="55">
        <v>16</v>
      </c>
      <c r="B19" s="35">
        <f>C19+G19+Tabelle212682010[[#This Row],[w]]/2+Tabelle212682010[[#This Row],[poweradd]]</f>
        <v>125.41688800000003</v>
      </c>
      <c r="C19" s="52">
        <f t="shared" si="8"/>
        <v>120.97665500000002</v>
      </c>
      <c r="D19" s="35">
        <f t="shared" si="0"/>
        <v>2</v>
      </c>
      <c r="E19" s="52">
        <f t="shared" si="5"/>
        <v>344.02334500000012</v>
      </c>
      <c r="F19" s="52">
        <f t="shared" si="10"/>
        <v>340.58311200000014</v>
      </c>
      <c r="G19" s="52">
        <f t="shared" si="1"/>
        <v>3.4402330000000001</v>
      </c>
      <c r="H19" s="43"/>
      <c r="I19" s="43"/>
      <c r="J19" s="38"/>
      <c r="L19" s="35">
        <f>M19+Q19+Tabelle21268202224[[#This Row],[w]]/2+Tabelle21268202224[[#This Row],[poweradd]]</f>
        <v>5.416888000000001</v>
      </c>
      <c r="M19" s="52">
        <f t="shared" si="9"/>
        <v>0.97665500000000094</v>
      </c>
      <c r="N19" s="35">
        <f t="shared" si="2"/>
        <v>2</v>
      </c>
      <c r="O19" s="52">
        <f t="shared" si="7"/>
        <v>344.02334500000012</v>
      </c>
      <c r="P19" s="52">
        <f t="shared" si="11"/>
        <v>340.58311200000014</v>
      </c>
      <c r="Q19" s="52">
        <f t="shared" si="4"/>
        <v>3.4402330000000001</v>
      </c>
      <c r="R19" s="43"/>
      <c r="S19" s="43"/>
      <c r="T19" s="34"/>
    </row>
    <row r="20" spans="1:20" x14ac:dyDescent="0.25">
      <c r="A20" s="55">
        <v>17</v>
      </c>
      <c r="B20" s="35">
        <f>C20+G20+Tabelle212682010[[#This Row],[w]]/2+Tabelle212682010[[#This Row],[poweradd]]</f>
        <v>129.82271900000003</v>
      </c>
      <c r="C20" s="52">
        <f t="shared" si="8"/>
        <v>125.41688800000003</v>
      </c>
      <c r="D20" s="35">
        <f t="shared" si="0"/>
        <v>2</v>
      </c>
      <c r="E20" s="52">
        <f t="shared" si="5"/>
        <v>340.58311200000014</v>
      </c>
      <c r="F20" s="52">
        <f t="shared" si="10"/>
        <v>337.17728100000016</v>
      </c>
      <c r="G20" s="52">
        <f t="shared" si="1"/>
        <v>3.4058310000000001</v>
      </c>
      <c r="H20" s="44"/>
      <c r="I20" s="44"/>
      <c r="J20" s="36"/>
      <c r="L20" s="35">
        <f>M20+Q20+Tabelle21268202224[[#This Row],[w]]/2+Tabelle21268202224[[#This Row],[poweradd]]</f>
        <v>9.8227190000000011</v>
      </c>
      <c r="M20" s="52">
        <f t="shared" si="9"/>
        <v>5.416888000000001</v>
      </c>
      <c r="N20" s="35">
        <f t="shared" si="2"/>
        <v>2</v>
      </c>
      <c r="O20" s="52">
        <f t="shared" si="7"/>
        <v>340.58311200000014</v>
      </c>
      <c r="P20" s="52">
        <f t="shared" si="11"/>
        <v>337.17728100000016</v>
      </c>
      <c r="Q20" s="52">
        <f t="shared" si="4"/>
        <v>3.4058310000000001</v>
      </c>
      <c r="R20" s="43"/>
      <c r="S20" s="43"/>
      <c r="T20" s="34"/>
    </row>
    <row r="21" spans="1:20" x14ac:dyDescent="0.25">
      <c r="A21" s="55">
        <v>18</v>
      </c>
      <c r="B21" s="37">
        <f>C21+G21+Tabelle212682010[[#This Row],[w]]/2+Tabelle212682010[[#This Row],[poweradd]]</f>
        <v>34.694491000000028</v>
      </c>
      <c r="C21" s="52">
        <f t="shared" si="8"/>
        <v>129.82271900000003</v>
      </c>
      <c r="D21" s="35">
        <v>3</v>
      </c>
      <c r="E21" s="52">
        <f t="shared" si="5"/>
        <v>337.17728100000016</v>
      </c>
      <c r="F21" s="52">
        <f t="shared" si="10"/>
        <v>333.80550900000014</v>
      </c>
      <c r="G21" s="52">
        <f t="shared" si="1"/>
        <v>3.371772</v>
      </c>
      <c r="H21" s="43">
        <v>-100</v>
      </c>
      <c r="I21" s="43"/>
      <c r="J21" s="38" t="s">
        <v>207</v>
      </c>
      <c r="L21" s="37">
        <f>M21+Q21+Tabelle21268202224[[#This Row],[w]]/2+Tabelle21268202224[[#This Row],[poweradd]]</f>
        <v>14.194491000000001</v>
      </c>
      <c r="M21" s="52">
        <f t="shared" si="9"/>
        <v>9.8227190000000011</v>
      </c>
      <c r="N21" s="35">
        <f t="shared" si="2"/>
        <v>2</v>
      </c>
      <c r="O21" s="52">
        <f t="shared" si="7"/>
        <v>337.17728100000016</v>
      </c>
      <c r="P21" s="52">
        <f t="shared" si="11"/>
        <v>333.80550900000014</v>
      </c>
      <c r="Q21" s="52">
        <f t="shared" si="4"/>
        <v>3.371772</v>
      </c>
      <c r="R21" s="44"/>
      <c r="S21" s="44"/>
      <c r="T21" s="36"/>
    </row>
    <row r="22" spans="1:20" x14ac:dyDescent="0.25">
      <c r="A22" s="55">
        <v>19</v>
      </c>
      <c r="B22" s="35">
        <f>C22+G22+Tabelle212682010[[#This Row],[w]]/2+Tabelle212682010[[#This Row],[poweradd]]</f>
        <v>39.532546000000025</v>
      </c>
      <c r="C22" s="52">
        <f t="shared" si="8"/>
        <v>34.694491000000028</v>
      </c>
      <c r="D22" s="35">
        <f t="shared" si="0"/>
        <v>3</v>
      </c>
      <c r="E22" s="52">
        <f t="shared" si="5"/>
        <v>333.80550900000014</v>
      </c>
      <c r="F22" s="52">
        <f t="shared" si="10"/>
        <v>330.46745400000015</v>
      </c>
      <c r="G22" s="52">
        <f t="shared" si="1"/>
        <v>3.3380550000000002</v>
      </c>
      <c r="H22" s="43"/>
      <c r="I22" s="43"/>
      <c r="J22" s="38"/>
      <c r="L22" s="35">
        <f>M22+Q22+Tabelle21268202224[[#This Row],[w]]/2+Tabelle21268202224[[#This Row],[poweradd]]</f>
        <v>18.532546</v>
      </c>
      <c r="M22" s="52">
        <f t="shared" si="9"/>
        <v>14.194491000000001</v>
      </c>
      <c r="N22" s="35">
        <f t="shared" si="2"/>
        <v>2</v>
      </c>
      <c r="O22" s="52">
        <f t="shared" si="7"/>
        <v>333.80550900000014</v>
      </c>
      <c r="P22" s="52">
        <f t="shared" si="11"/>
        <v>330.46745400000015</v>
      </c>
      <c r="Q22" s="52">
        <f t="shared" si="4"/>
        <v>3.3380550000000002</v>
      </c>
      <c r="R22" s="43"/>
      <c r="S22" s="43"/>
      <c r="T22" s="38"/>
    </row>
    <row r="23" spans="1:20" x14ac:dyDescent="0.25">
      <c r="A23" s="55">
        <v>20</v>
      </c>
      <c r="B23" s="35">
        <f>C23+G23+Tabelle212682010[[#This Row],[w]]/2+Tabelle212682010[[#This Row],[poweradd]]</f>
        <v>44.337220000000023</v>
      </c>
      <c r="C23" s="52">
        <f t="shared" si="8"/>
        <v>39.532546000000025</v>
      </c>
      <c r="D23" s="35">
        <f t="shared" si="0"/>
        <v>3</v>
      </c>
      <c r="E23" s="52">
        <f t="shared" si="5"/>
        <v>330.46745400000015</v>
      </c>
      <c r="F23" s="52">
        <f t="shared" si="10"/>
        <v>327.16278000000017</v>
      </c>
      <c r="G23" s="52">
        <f t="shared" si="1"/>
        <v>3.3046739999999999</v>
      </c>
      <c r="H23" s="43"/>
      <c r="I23" s="43"/>
      <c r="J23" s="38"/>
      <c r="L23" s="35">
        <f>M23+Q23+Tabelle21268202224[[#This Row],[w]]/2+Tabelle21268202224[[#This Row],[poweradd]]</f>
        <v>22.837219999999999</v>
      </c>
      <c r="M23" s="52">
        <f t="shared" si="9"/>
        <v>18.532546</v>
      </c>
      <c r="N23" s="35">
        <f t="shared" si="2"/>
        <v>2</v>
      </c>
      <c r="O23" s="52">
        <f t="shared" si="7"/>
        <v>330.46745400000015</v>
      </c>
      <c r="P23" s="52">
        <f t="shared" si="11"/>
        <v>327.16278000000017</v>
      </c>
      <c r="Q23" s="52">
        <f t="shared" si="4"/>
        <v>3.3046739999999999</v>
      </c>
      <c r="R23" s="43"/>
      <c r="S23" s="43"/>
      <c r="T23" s="38"/>
    </row>
    <row r="24" spans="1:20" x14ac:dyDescent="0.25">
      <c r="A24" s="55">
        <v>21</v>
      </c>
      <c r="B24" s="35">
        <f>C24+G24+Tabelle212682010[[#This Row],[w]]/2+Tabelle212682010[[#This Row],[poweradd]]</f>
        <v>49.108847000000026</v>
      </c>
      <c r="C24" s="52">
        <f t="shared" si="8"/>
        <v>44.337220000000023</v>
      </c>
      <c r="D24" s="35">
        <f t="shared" si="0"/>
        <v>3</v>
      </c>
      <c r="E24" s="52">
        <f t="shared" si="5"/>
        <v>327.16278000000017</v>
      </c>
      <c r="F24" s="52">
        <f t="shared" si="10"/>
        <v>323.89115300000014</v>
      </c>
      <c r="G24" s="52">
        <f t="shared" si="1"/>
        <v>3.2716270000000001</v>
      </c>
      <c r="H24" s="43"/>
      <c r="I24" s="43"/>
      <c r="J24" s="38"/>
      <c r="L24" s="35">
        <f>M24+Q24+Tabelle21268202224[[#This Row],[w]]/2+Tabelle21268202224[[#This Row],[poweradd]]</f>
        <v>27.108846999999997</v>
      </c>
      <c r="M24" s="52">
        <f t="shared" si="9"/>
        <v>22.837219999999999</v>
      </c>
      <c r="N24" s="35">
        <f t="shared" si="2"/>
        <v>2</v>
      </c>
      <c r="O24" s="52">
        <f t="shared" si="7"/>
        <v>327.16278000000017</v>
      </c>
      <c r="P24" s="52">
        <f t="shared" si="11"/>
        <v>323.89115300000014</v>
      </c>
      <c r="Q24" s="52">
        <f t="shared" si="4"/>
        <v>3.2716270000000001</v>
      </c>
      <c r="R24" s="43"/>
      <c r="S24" s="43"/>
      <c r="T24" s="38"/>
    </row>
    <row r="25" spans="1:20" x14ac:dyDescent="0.25">
      <c r="A25" s="55">
        <v>22</v>
      </c>
      <c r="B25" s="35">
        <f>C25+G25+Tabelle212682010[[#This Row],[w]]/2+Tabelle212682010[[#This Row],[poweradd]]</f>
        <v>3.8477580000000273</v>
      </c>
      <c r="C25" s="52">
        <f t="shared" si="8"/>
        <v>49.108847000000026</v>
      </c>
      <c r="D25" s="35">
        <f t="shared" si="0"/>
        <v>3</v>
      </c>
      <c r="E25" s="52">
        <f t="shared" si="5"/>
        <v>323.89115300000014</v>
      </c>
      <c r="F25" s="52">
        <f t="shared" si="10"/>
        <v>320.65224200000017</v>
      </c>
      <c r="G25" s="52">
        <f t="shared" si="1"/>
        <v>3.2389109999999999</v>
      </c>
      <c r="H25" s="43">
        <v>-50</v>
      </c>
      <c r="I25" s="43"/>
      <c r="J25" s="38" t="s">
        <v>173</v>
      </c>
      <c r="L25" s="35">
        <f>M25+Q25+Tabelle21268202224[[#This Row],[w]]/2+Tabelle21268202224[[#This Row],[poweradd]]</f>
        <v>31.347757999999999</v>
      </c>
      <c r="M25" s="52">
        <f t="shared" si="9"/>
        <v>27.108846999999997</v>
      </c>
      <c r="N25" s="35">
        <f t="shared" si="2"/>
        <v>2</v>
      </c>
      <c r="O25" s="52">
        <f t="shared" si="7"/>
        <v>323.89115300000014</v>
      </c>
      <c r="P25" s="52">
        <f t="shared" si="11"/>
        <v>320.65224200000017</v>
      </c>
      <c r="Q25" s="52">
        <f t="shared" si="4"/>
        <v>3.2389109999999999</v>
      </c>
      <c r="R25" s="43"/>
      <c r="S25" s="43"/>
      <c r="T25" s="38"/>
    </row>
    <row r="26" spans="1:20" x14ac:dyDescent="0.25">
      <c r="A26" s="55">
        <v>23</v>
      </c>
      <c r="B26" s="35">
        <f>C26+G26+Tabelle212682010[[#This Row],[w]]/2+Tabelle212682010[[#This Row],[poweradd]]</f>
        <v>8.554280000000027</v>
      </c>
      <c r="C26" s="52">
        <f t="shared" si="8"/>
        <v>3.8477580000000273</v>
      </c>
      <c r="D26" s="35">
        <f t="shared" si="0"/>
        <v>3</v>
      </c>
      <c r="E26" s="52">
        <f t="shared" si="5"/>
        <v>320.65224200000017</v>
      </c>
      <c r="F26" s="52">
        <f t="shared" si="10"/>
        <v>317.44572000000016</v>
      </c>
      <c r="G26" s="52">
        <f t="shared" si="1"/>
        <v>3.2065220000000001</v>
      </c>
      <c r="H26" s="43"/>
      <c r="I26" s="43"/>
      <c r="J26" s="38"/>
      <c r="L26" s="35">
        <f>M26+Q26+Tabelle21268202224[[#This Row],[w]]/2+Tabelle21268202224[[#This Row],[poweradd]]</f>
        <v>35.554279999999999</v>
      </c>
      <c r="M26" s="52">
        <f t="shared" si="9"/>
        <v>31.347757999999999</v>
      </c>
      <c r="N26" s="35">
        <f t="shared" si="2"/>
        <v>2</v>
      </c>
      <c r="O26" s="52">
        <f t="shared" si="7"/>
        <v>320.65224200000017</v>
      </c>
      <c r="P26" s="52">
        <f t="shared" si="11"/>
        <v>317.44572000000016</v>
      </c>
      <c r="Q26" s="52">
        <f t="shared" si="4"/>
        <v>3.2065220000000001</v>
      </c>
      <c r="R26" s="43"/>
      <c r="S26" s="43"/>
      <c r="T26" s="38"/>
    </row>
    <row r="27" spans="1:20" x14ac:dyDescent="0.25">
      <c r="A27" s="55">
        <v>24</v>
      </c>
      <c r="B27" s="35">
        <f>C27+G27+Tabelle212682010[[#This Row],[w]]/2+Tabelle212682010[[#This Row],[poweradd]]</f>
        <v>13.228737000000027</v>
      </c>
      <c r="C27" s="52">
        <f t="shared" si="8"/>
        <v>8.554280000000027</v>
      </c>
      <c r="D27" s="35">
        <f t="shared" si="0"/>
        <v>3</v>
      </c>
      <c r="E27" s="52">
        <f t="shared" si="5"/>
        <v>317.44572000000016</v>
      </c>
      <c r="F27" s="52">
        <f t="shared" si="10"/>
        <v>314.27126300000015</v>
      </c>
      <c r="G27" s="52">
        <f t="shared" si="1"/>
        <v>3.1744569999999999</v>
      </c>
      <c r="H27" s="45"/>
      <c r="I27" s="45"/>
      <c r="J27" s="38"/>
      <c r="L27" s="35">
        <f>M27+Q27+Tabelle21268202224[[#This Row],[w]]/2+Tabelle21268202224[[#This Row],[poweradd]]</f>
        <v>39.728736999999995</v>
      </c>
      <c r="M27" s="52">
        <f t="shared" si="9"/>
        <v>35.554279999999999</v>
      </c>
      <c r="N27" s="35">
        <f t="shared" si="2"/>
        <v>2</v>
      </c>
      <c r="O27" s="52">
        <f t="shared" si="7"/>
        <v>317.44572000000016</v>
      </c>
      <c r="P27" s="52">
        <f t="shared" si="11"/>
        <v>314.27126300000015</v>
      </c>
      <c r="Q27" s="52">
        <f t="shared" si="4"/>
        <v>3.1744569999999999</v>
      </c>
      <c r="R27" s="45"/>
      <c r="S27" s="45"/>
    </row>
    <row r="28" spans="1:20" x14ac:dyDescent="0.25">
      <c r="A28" s="55">
        <v>25</v>
      </c>
      <c r="B28" s="35">
        <f>C28+G28+Tabelle212682010[[#This Row],[w]]/2+Tabelle212682010[[#This Row],[poweradd]]</f>
        <v>17.871449000000027</v>
      </c>
      <c r="C28" s="52">
        <f t="shared" si="8"/>
        <v>13.228737000000027</v>
      </c>
      <c r="D28" s="35">
        <f t="shared" si="0"/>
        <v>3</v>
      </c>
      <c r="E28" s="52">
        <f t="shared" si="5"/>
        <v>314.27126300000015</v>
      </c>
      <c r="F28" s="52">
        <f t="shared" si="10"/>
        <v>311.12855100000013</v>
      </c>
      <c r="G28" s="52">
        <f t="shared" si="1"/>
        <v>3.142712</v>
      </c>
      <c r="H28" s="45"/>
      <c r="I28" s="45"/>
      <c r="L28" s="35">
        <f>M28+Q28+Tabelle21268202224[[#This Row],[w]]/2+Tabelle21268202224[[#This Row],[poweradd]]</f>
        <v>43.871448999999998</v>
      </c>
      <c r="M28" s="52">
        <f t="shared" si="9"/>
        <v>39.728736999999995</v>
      </c>
      <c r="N28" s="35">
        <f t="shared" si="2"/>
        <v>2</v>
      </c>
      <c r="O28" s="52">
        <f t="shared" si="7"/>
        <v>314.27126300000015</v>
      </c>
      <c r="P28" s="52">
        <f t="shared" si="11"/>
        <v>311.12855100000013</v>
      </c>
      <c r="Q28" s="52">
        <f t="shared" si="4"/>
        <v>3.142712</v>
      </c>
      <c r="R28" s="45"/>
      <c r="S28" s="45"/>
      <c r="T28" s="38"/>
    </row>
    <row r="29" spans="1:20" x14ac:dyDescent="0.25">
      <c r="A29" s="55">
        <v>26</v>
      </c>
      <c r="B29" s="35">
        <f>C29+G29+Tabelle212682010[[#This Row],[w]]/2+Tabelle212682010[[#This Row],[poweradd]]</f>
        <v>22.482734000000026</v>
      </c>
      <c r="C29" s="52">
        <f t="shared" si="8"/>
        <v>17.871449000000027</v>
      </c>
      <c r="D29" s="35">
        <f t="shared" si="0"/>
        <v>3</v>
      </c>
      <c r="E29" s="52">
        <f t="shared" si="5"/>
        <v>311.12855100000013</v>
      </c>
      <c r="F29" s="52">
        <f t="shared" si="10"/>
        <v>308.01726600000012</v>
      </c>
      <c r="G29" s="52">
        <f t="shared" si="1"/>
        <v>3.1112850000000001</v>
      </c>
      <c r="H29" s="45"/>
      <c r="I29" s="45"/>
      <c r="L29" s="35">
        <f>M29+Q29+Tabelle21268202224[[#This Row],[w]]/2+Tabelle21268202224[[#This Row],[poweradd]]</f>
        <v>47.982734000000001</v>
      </c>
      <c r="M29" s="52">
        <f t="shared" si="9"/>
        <v>43.871448999999998</v>
      </c>
      <c r="N29" s="35">
        <f t="shared" si="2"/>
        <v>2</v>
      </c>
      <c r="O29" s="52">
        <f t="shared" si="7"/>
        <v>311.12855100000013</v>
      </c>
      <c r="P29" s="52">
        <f t="shared" si="11"/>
        <v>308.01726600000012</v>
      </c>
      <c r="Q29" s="52">
        <f t="shared" si="4"/>
        <v>3.1112850000000001</v>
      </c>
      <c r="R29" s="45"/>
      <c r="S29" s="45"/>
    </row>
    <row r="30" spans="1:20" x14ac:dyDescent="0.25">
      <c r="A30" s="55">
        <v>27</v>
      </c>
      <c r="B30" s="37">
        <f>C30+G30+Tabelle212682010[[#This Row],[w]]/2+Tabelle212682010[[#This Row],[poweradd]]</f>
        <v>27.062906000000027</v>
      </c>
      <c r="C30" s="52">
        <f t="shared" si="8"/>
        <v>22.482734000000026</v>
      </c>
      <c r="D30" s="35">
        <f t="shared" si="0"/>
        <v>3</v>
      </c>
      <c r="E30" s="52">
        <f t="shared" si="5"/>
        <v>308.01726600000012</v>
      </c>
      <c r="F30" s="52">
        <f t="shared" si="10"/>
        <v>304.93709400000012</v>
      </c>
      <c r="G30" s="52">
        <f t="shared" si="1"/>
        <v>3.0801720000000001</v>
      </c>
      <c r="H30" s="45"/>
      <c r="I30" s="45"/>
      <c r="L30" s="37">
        <f>M30+Q30+Tabelle21268202224[[#This Row],[w]]/2+Tabelle21268202224[[#This Row],[poweradd]]</f>
        <v>52.062905999999998</v>
      </c>
      <c r="M30" s="52">
        <f t="shared" si="9"/>
        <v>47.982734000000001</v>
      </c>
      <c r="N30" s="35">
        <f t="shared" si="2"/>
        <v>2</v>
      </c>
      <c r="O30" s="52">
        <f t="shared" si="7"/>
        <v>308.01726600000012</v>
      </c>
      <c r="P30" s="52">
        <f t="shared" si="11"/>
        <v>304.93709400000012</v>
      </c>
      <c r="Q30" s="52">
        <f t="shared" si="4"/>
        <v>3.0801720000000001</v>
      </c>
      <c r="R30" s="45"/>
      <c r="S30" s="45"/>
    </row>
    <row r="31" spans="1:20" x14ac:dyDescent="0.25">
      <c r="A31" s="55">
        <v>28</v>
      </c>
      <c r="B31" s="35">
        <f>C31+G31+Tabelle212682010[[#This Row],[w]]/2+Tabelle212682010[[#This Row],[poweradd]]</f>
        <v>31.612276000000026</v>
      </c>
      <c r="C31" s="52">
        <f t="shared" si="8"/>
        <v>27.062906000000027</v>
      </c>
      <c r="D31" s="35">
        <f t="shared" si="0"/>
        <v>3</v>
      </c>
      <c r="E31" s="52">
        <f t="shared" si="5"/>
        <v>304.93709400000012</v>
      </c>
      <c r="F31" s="52">
        <f t="shared" si="10"/>
        <v>301.88772400000011</v>
      </c>
      <c r="G31" s="52">
        <f t="shared" si="1"/>
        <v>3.0493700000000001</v>
      </c>
      <c r="H31" s="45"/>
      <c r="I31" s="45"/>
      <c r="L31" s="35">
        <f>M31+Q31+Tabelle21268202224[[#This Row],[w]]/2+Tabelle21268202224[[#This Row],[poweradd]]</f>
        <v>56.112276000000001</v>
      </c>
      <c r="M31" s="52">
        <f t="shared" si="9"/>
        <v>52.062905999999998</v>
      </c>
      <c r="N31" s="35">
        <f t="shared" si="2"/>
        <v>2</v>
      </c>
      <c r="O31" s="52">
        <f t="shared" si="7"/>
        <v>304.93709400000012</v>
      </c>
      <c r="P31" s="52">
        <f t="shared" si="11"/>
        <v>301.88772400000011</v>
      </c>
      <c r="Q31" s="52">
        <f t="shared" si="4"/>
        <v>3.0493700000000001</v>
      </c>
      <c r="R31" s="45"/>
      <c r="S31" s="45"/>
    </row>
    <row r="32" spans="1:20" x14ac:dyDescent="0.25">
      <c r="A32" s="55">
        <v>29</v>
      </c>
      <c r="B32" s="35">
        <f>C32+G32+Tabelle212682010[[#This Row],[w]]/2+Tabelle212682010[[#This Row],[poweradd]]</f>
        <v>36.131153000000026</v>
      </c>
      <c r="C32" s="52">
        <f t="shared" si="8"/>
        <v>31.612276000000026</v>
      </c>
      <c r="D32" s="35">
        <f t="shared" si="0"/>
        <v>3</v>
      </c>
      <c r="E32" s="52">
        <f t="shared" si="5"/>
        <v>301.88772400000011</v>
      </c>
      <c r="F32" s="52">
        <f t="shared" si="10"/>
        <v>298.86884700000013</v>
      </c>
      <c r="G32" s="52">
        <f t="shared" si="1"/>
        <v>3.0188769999999998</v>
      </c>
      <c r="H32" s="45"/>
      <c r="I32" s="45"/>
      <c r="L32" s="35">
        <f>M32+Q32+Tabelle21268202224[[#This Row],[w]]/2+Tabelle21268202224[[#This Row],[poweradd]]</f>
        <v>60.131152999999998</v>
      </c>
      <c r="M32" s="52">
        <f t="shared" si="9"/>
        <v>56.112276000000001</v>
      </c>
      <c r="N32" s="35">
        <f t="shared" si="2"/>
        <v>2</v>
      </c>
      <c r="O32" s="52">
        <f t="shared" si="7"/>
        <v>301.88772400000011</v>
      </c>
      <c r="P32" s="52">
        <f t="shared" si="11"/>
        <v>298.86884700000013</v>
      </c>
      <c r="Q32" s="52">
        <f t="shared" si="4"/>
        <v>3.0188769999999998</v>
      </c>
      <c r="R32" s="45"/>
      <c r="S32" s="45"/>
    </row>
    <row r="33" spans="1:20" x14ac:dyDescent="0.25">
      <c r="A33" s="55">
        <v>30</v>
      </c>
      <c r="B33" s="35">
        <f>C33+G33+Tabelle212682010[[#This Row],[w]]/2+Tabelle212682010[[#This Row],[poweradd]]</f>
        <v>40.619841000000022</v>
      </c>
      <c r="C33" s="52">
        <f t="shared" si="8"/>
        <v>36.131153000000026</v>
      </c>
      <c r="D33" s="35">
        <f t="shared" si="0"/>
        <v>3</v>
      </c>
      <c r="E33" s="52">
        <f t="shared" si="5"/>
        <v>298.86884700000013</v>
      </c>
      <c r="F33" s="52">
        <f t="shared" si="10"/>
        <v>295.88015900000011</v>
      </c>
      <c r="G33" s="52">
        <f t="shared" si="1"/>
        <v>2.9886879999999998</v>
      </c>
      <c r="H33" s="45"/>
      <c r="I33" s="45"/>
      <c r="L33" s="35">
        <f>M33+Q33+Tabelle21268202224[[#This Row],[w]]/2+Tabelle21268202224[[#This Row],[poweradd]]</f>
        <v>64.119840999999994</v>
      </c>
      <c r="M33" s="52">
        <f t="shared" si="9"/>
        <v>60.131152999999998</v>
      </c>
      <c r="N33" s="35">
        <f t="shared" si="2"/>
        <v>2</v>
      </c>
      <c r="O33" s="52">
        <f t="shared" si="7"/>
        <v>298.86884700000013</v>
      </c>
      <c r="P33" s="52">
        <f t="shared" si="11"/>
        <v>295.88015900000011</v>
      </c>
      <c r="Q33" s="52">
        <f t="shared" si="4"/>
        <v>2.9886879999999998</v>
      </c>
      <c r="R33" s="45"/>
      <c r="S33" s="45"/>
    </row>
    <row r="34" spans="1:20" x14ac:dyDescent="0.25">
      <c r="A34" s="55">
        <v>31</v>
      </c>
      <c r="B34" s="37">
        <f>C34+G34+Tabelle212682010[[#This Row],[w]]/2+Tabelle212682010[[#This Row],[poweradd]]</f>
        <v>45.078642000000023</v>
      </c>
      <c r="C34" s="52">
        <f t="shared" si="8"/>
        <v>40.619841000000022</v>
      </c>
      <c r="D34" s="35">
        <f t="shared" si="0"/>
        <v>3</v>
      </c>
      <c r="E34" s="52">
        <f t="shared" si="5"/>
        <v>295.88015900000011</v>
      </c>
      <c r="F34" s="52">
        <f t="shared" si="10"/>
        <v>292.92135800000011</v>
      </c>
      <c r="G34" s="52">
        <f t="shared" si="1"/>
        <v>2.9588009999999998</v>
      </c>
      <c r="H34" s="45"/>
      <c r="I34" s="45"/>
      <c r="L34" s="37">
        <f>M34+Q34+Tabelle21268202224[[#This Row],[w]]/2+Tabelle21268202224[[#This Row],[poweradd]]</f>
        <v>68.078641999999988</v>
      </c>
      <c r="M34" s="52">
        <f t="shared" si="9"/>
        <v>64.119840999999994</v>
      </c>
      <c r="N34" s="35">
        <f t="shared" si="2"/>
        <v>2</v>
      </c>
      <c r="O34" s="52">
        <f t="shared" si="7"/>
        <v>295.88015900000011</v>
      </c>
      <c r="P34" s="52">
        <f t="shared" si="11"/>
        <v>292.92135800000011</v>
      </c>
      <c r="Q34" s="52">
        <f t="shared" si="4"/>
        <v>2.9588009999999998</v>
      </c>
      <c r="R34" s="45"/>
      <c r="S34" s="45"/>
    </row>
    <row r="35" spans="1:20" x14ac:dyDescent="0.25">
      <c r="A35" s="55">
        <v>32</v>
      </c>
      <c r="B35" s="35">
        <f>C35+G35+Tabelle212682010[[#This Row],[w]]/2+Tabelle212682010[[#This Row],[poweradd]]</f>
        <v>49.507855000000021</v>
      </c>
      <c r="C35" s="52">
        <f t="shared" si="8"/>
        <v>45.078642000000023</v>
      </c>
      <c r="D35" s="35">
        <f t="shared" si="0"/>
        <v>3</v>
      </c>
      <c r="E35" s="52">
        <f t="shared" si="5"/>
        <v>292.92135800000011</v>
      </c>
      <c r="F35" s="52">
        <f t="shared" si="10"/>
        <v>289.99214500000011</v>
      </c>
      <c r="G35" s="52">
        <f t="shared" si="1"/>
        <v>2.9292129999999998</v>
      </c>
      <c r="H35" s="45"/>
      <c r="I35" s="45"/>
      <c r="L35" s="35">
        <f>M35+Q35+Tabelle21268202224[[#This Row],[w]]/2+Tabelle21268202224[[#This Row],[poweradd]]</f>
        <v>72.007854999999992</v>
      </c>
      <c r="M35" s="52">
        <f t="shared" si="9"/>
        <v>68.078641999999988</v>
      </c>
      <c r="N35" s="35">
        <f t="shared" si="2"/>
        <v>2</v>
      </c>
      <c r="O35" s="52">
        <f t="shared" si="7"/>
        <v>292.92135800000011</v>
      </c>
      <c r="P35" s="52">
        <f t="shared" si="11"/>
        <v>289.99214500000011</v>
      </c>
      <c r="Q35" s="52">
        <f t="shared" si="4"/>
        <v>2.9292129999999998</v>
      </c>
      <c r="R35" s="45"/>
      <c r="S35" s="45"/>
    </row>
    <row r="36" spans="1:20" x14ac:dyDescent="0.25">
      <c r="A36" s="55">
        <v>33</v>
      </c>
      <c r="B36" s="35">
        <f>C36+G36+Tabelle212682010[[#This Row],[w]]/2+Tabelle212682010[[#This Row],[poweradd]]</f>
        <v>3.9077760000000197</v>
      </c>
      <c r="C36" s="52">
        <f t="shared" si="8"/>
        <v>49.507855000000021</v>
      </c>
      <c r="D36" s="35">
        <f t="shared" si="0"/>
        <v>3</v>
      </c>
      <c r="E36" s="52">
        <f t="shared" si="5"/>
        <v>289.99214500000011</v>
      </c>
      <c r="F36" s="52">
        <f t="shared" si="10"/>
        <v>287.0922240000001</v>
      </c>
      <c r="G36" s="52">
        <f t="shared" si="1"/>
        <v>2.899921</v>
      </c>
      <c r="H36" s="43">
        <v>-50</v>
      </c>
      <c r="I36" s="43"/>
      <c r="J36" s="38" t="s">
        <v>183</v>
      </c>
      <c r="L36" s="35">
        <f>M36+Q36+Tabelle21268202224[[#This Row],[w]]/2+Tabelle21268202224[[#This Row],[poweradd]]</f>
        <v>75.907775999999998</v>
      </c>
      <c r="M36" s="52">
        <f t="shared" si="9"/>
        <v>72.007854999999992</v>
      </c>
      <c r="N36" s="35">
        <f t="shared" si="2"/>
        <v>2</v>
      </c>
      <c r="O36" s="52">
        <f t="shared" si="7"/>
        <v>289.99214500000011</v>
      </c>
      <c r="P36" s="52">
        <f t="shared" si="11"/>
        <v>287.0922240000001</v>
      </c>
      <c r="Q36" s="52">
        <f t="shared" si="4"/>
        <v>2.899921</v>
      </c>
      <c r="R36" s="45"/>
      <c r="S36" s="45"/>
    </row>
    <row r="37" spans="1:20" x14ac:dyDescent="0.25">
      <c r="A37" s="55">
        <v>34</v>
      </c>
      <c r="B37" s="35">
        <f>C37+G37+Tabelle212682010[[#This Row],[w]]/2+Tabelle212682010[[#This Row],[poweradd]]</f>
        <v>8.2786980000000199</v>
      </c>
      <c r="C37" s="52">
        <f t="shared" si="8"/>
        <v>3.9077760000000197</v>
      </c>
      <c r="D37" s="35">
        <f t="shared" si="0"/>
        <v>3</v>
      </c>
      <c r="E37" s="52">
        <f t="shared" si="5"/>
        <v>287.0922240000001</v>
      </c>
      <c r="F37" s="52">
        <f t="shared" si="10"/>
        <v>284.22130200000009</v>
      </c>
      <c r="G37" s="52">
        <f t="shared" si="1"/>
        <v>2.8709220000000002</v>
      </c>
      <c r="H37" s="45"/>
      <c r="I37" s="45"/>
      <c r="L37" s="35">
        <f>M37+Q37+Tabelle21268202224[[#This Row],[w]]/2+Tabelle21268202224[[#This Row],[poweradd]]</f>
        <v>79.778697999999991</v>
      </c>
      <c r="M37" s="52">
        <f t="shared" si="9"/>
        <v>75.907775999999998</v>
      </c>
      <c r="N37" s="35">
        <f t="shared" si="2"/>
        <v>2</v>
      </c>
      <c r="O37" s="52">
        <f t="shared" si="7"/>
        <v>287.0922240000001</v>
      </c>
      <c r="P37" s="52">
        <f t="shared" si="11"/>
        <v>284.22130200000009</v>
      </c>
      <c r="Q37" s="52">
        <f t="shared" si="4"/>
        <v>2.8709220000000002</v>
      </c>
      <c r="R37" s="45"/>
      <c r="S37" s="45"/>
    </row>
    <row r="38" spans="1:20" x14ac:dyDescent="0.25">
      <c r="A38" s="55">
        <v>35</v>
      </c>
      <c r="B38" s="35">
        <f>C38+G38+Tabelle212682010[[#This Row],[w]]/2+Tabelle212682010[[#This Row],[poweradd]]</f>
        <v>12.620911000000021</v>
      </c>
      <c r="C38" s="52">
        <f t="shared" si="8"/>
        <v>8.2786980000000199</v>
      </c>
      <c r="D38" s="35">
        <f t="shared" si="0"/>
        <v>3</v>
      </c>
      <c r="E38" s="52">
        <f t="shared" si="5"/>
        <v>284.22130200000009</v>
      </c>
      <c r="F38" s="52">
        <f t="shared" si="10"/>
        <v>281.37908900000008</v>
      </c>
      <c r="G38" s="52">
        <f t="shared" si="1"/>
        <v>2.8422130000000001</v>
      </c>
      <c r="H38" s="43"/>
      <c r="I38" s="43"/>
      <c r="J38" s="38"/>
      <c r="L38" s="35">
        <f>M38+Q38+Tabelle21268202224[[#This Row],[w]]/2+Tabelle21268202224[[#This Row],[poweradd]]</f>
        <v>83.620910999999992</v>
      </c>
      <c r="M38" s="52">
        <f t="shared" si="9"/>
        <v>79.778697999999991</v>
      </c>
      <c r="N38" s="35">
        <f t="shared" si="2"/>
        <v>2</v>
      </c>
      <c r="O38" s="52">
        <f t="shared" si="7"/>
        <v>284.22130200000009</v>
      </c>
      <c r="P38" s="52">
        <f t="shared" si="11"/>
        <v>281.37908900000008</v>
      </c>
      <c r="Q38" s="52">
        <f t="shared" si="4"/>
        <v>2.8422130000000001</v>
      </c>
      <c r="R38" s="45"/>
      <c r="S38" s="45"/>
    </row>
    <row r="39" spans="1:20" x14ac:dyDescent="0.25">
      <c r="A39" s="55">
        <v>36</v>
      </c>
      <c r="B39" s="35">
        <f>C39+G39+Tabelle212682010[[#This Row],[w]]/2+Tabelle212682010[[#This Row],[poweradd]]</f>
        <v>16.934701000000022</v>
      </c>
      <c r="C39" s="52">
        <f t="shared" si="8"/>
        <v>12.620911000000021</v>
      </c>
      <c r="D39" s="35">
        <f t="shared" si="0"/>
        <v>3</v>
      </c>
      <c r="E39" s="52">
        <f t="shared" si="5"/>
        <v>281.37908900000008</v>
      </c>
      <c r="F39" s="52">
        <f t="shared" si="10"/>
        <v>278.5652990000001</v>
      </c>
      <c r="G39" s="52">
        <f t="shared" si="1"/>
        <v>2.81379</v>
      </c>
      <c r="H39" s="45"/>
      <c r="I39" s="45"/>
      <c r="L39" s="35">
        <f>M39+Q39+Tabelle21268202224[[#This Row],[w]]/2+Tabelle21268202224[[#This Row],[poweradd]]</f>
        <v>87.43470099999999</v>
      </c>
      <c r="M39" s="52">
        <f t="shared" si="9"/>
        <v>83.620910999999992</v>
      </c>
      <c r="N39" s="35">
        <f t="shared" si="2"/>
        <v>2</v>
      </c>
      <c r="O39" s="52">
        <f t="shared" si="7"/>
        <v>281.37908900000008</v>
      </c>
      <c r="P39" s="52">
        <f t="shared" si="11"/>
        <v>278.5652990000001</v>
      </c>
      <c r="Q39" s="52">
        <f t="shared" si="4"/>
        <v>2.81379</v>
      </c>
      <c r="R39" s="45"/>
      <c r="S39" s="45"/>
    </row>
    <row r="40" spans="1:20" x14ac:dyDescent="0.25">
      <c r="A40" s="55">
        <v>37</v>
      </c>
      <c r="B40" s="35">
        <f>C40+G40+Tabelle212682010[[#This Row],[w]]/2+Tabelle212682010[[#This Row],[poweradd]]</f>
        <v>21.220353000000021</v>
      </c>
      <c r="C40" s="52">
        <f t="shared" si="8"/>
        <v>16.934701000000022</v>
      </c>
      <c r="D40" s="35">
        <f t="shared" si="0"/>
        <v>3</v>
      </c>
      <c r="E40" s="52">
        <f t="shared" si="5"/>
        <v>278.5652990000001</v>
      </c>
      <c r="F40" s="52">
        <f t="shared" si="10"/>
        <v>275.77964700000007</v>
      </c>
      <c r="G40" s="52">
        <f t="shared" si="1"/>
        <v>2.7856519999999998</v>
      </c>
      <c r="H40" s="45"/>
      <c r="I40" s="45"/>
      <c r="J40" s="38"/>
      <c r="L40" s="35">
        <f>M40+Q40+Tabelle21268202224[[#This Row],[w]]/2+Tabelle21268202224[[#This Row],[poweradd]]</f>
        <v>91.220352999999989</v>
      </c>
      <c r="M40" s="52">
        <f t="shared" si="9"/>
        <v>87.43470099999999</v>
      </c>
      <c r="N40" s="35">
        <f t="shared" si="2"/>
        <v>2</v>
      </c>
      <c r="O40" s="52">
        <f t="shared" si="7"/>
        <v>278.5652990000001</v>
      </c>
      <c r="P40" s="52">
        <f t="shared" si="11"/>
        <v>275.77964700000007</v>
      </c>
      <c r="Q40" s="52">
        <f t="shared" si="4"/>
        <v>2.7856519999999998</v>
      </c>
      <c r="R40" s="45"/>
      <c r="S40" s="45"/>
    </row>
    <row r="41" spans="1:20" x14ac:dyDescent="0.25">
      <c r="A41" s="55">
        <v>38</v>
      </c>
      <c r="B41" s="35">
        <f>C41+G41+Tabelle212682010[[#This Row],[w]]/2+Tabelle212682010[[#This Row],[poweradd]]</f>
        <v>25.47814900000002</v>
      </c>
      <c r="C41" s="52">
        <f t="shared" si="8"/>
        <v>21.220353000000021</v>
      </c>
      <c r="D41" s="35">
        <f t="shared" si="0"/>
        <v>3</v>
      </c>
      <c r="E41" s="52">
        <f t="shared" si="5"/>
        <v>275.77964700000007</v>
      </c>
      <c r="F41" s="52">
        <f t="shared" si="10"/>
        <v>273.02185100000008</v>
      </c>
      <c r="G41" s="52">
        <f t="shared" si="1"/>
        <v>2.7577959999999999</v>
      </c>
      <c r="H41" s="45"/>
      <c r="I41" s="45"/>
      <c r="L41" s="35">
        <f>M41+Q41+Tabelle21268202224[[#This Row],[w]]/2+Tabelle21268202224[[#This Row],[poweradd]]</f>
        <v>94.978148999999988</v>
      </c>
      <c r="M41" s="52">
        <f t="shared" si="9"/>
        <v>91.220352999999989</v>
      </c>
      <c r="N41" s="35">
        <f t="shared" si="2"/>
        <v>2</v>
      </c>
      <c r="O41" s="52">
        <f t="shared" si="7"/>
        <v>275.77964700000007</v>
      </c>
      <c r="P41" s="52">
        <f t="shared" si="11"/>
        <v>273.02185100000008</v>
      </c>
      <c r="Q41" s="52">
        <f t="shared" si="4"/>
        <v>2.7577959999999999</v>
      </c>
      <c r="R41" s="45"/>
      <c r="S41" s="45"/>
      <c r="T41" s="38"/>
    </row>
    <row r="42" spans="1:20" x14ac:dyDescent="0.25">
      <c r="A42" s="55">
        <v>39</v>
      </c>
      <c r="B42" s="35">
        <f>C42+G42+Tabelle212682010[[#This Row],[w]]/2+Tabelle212682010[[#This Row],[poweradd]]</f>
        <v>29.70836700000002</v>
      </c>
      <c r="C42" s="52">
        <f t="shared" si="8"/>
        <v>25.47814900000002</v>
      </c>
      <c r="D42" s="35">
        <f t="shared" si="0"/>
        <v>3</v>
      </c>
      <c r="E42" s="52">
        <f t="shared" si="5"/>
        <v>273.02185100000008</v>
      </c>
      <c r="F42" s="52">
        <f t="shared" si="10"/>
        <v>270.2916330000001</v>
      </c>
      <c r="G42" s="52">
        <f t="shared" si="1"/>
        <v>2.7302179999999998</v>
      </c>
      <c r="H42" s="45"/>
      <c r="I42" s="45"/>
      <c r="L42" s="35">
        <f>M42+Q42+Tabelle21268202224[[#This Row],[w]]/2+Tabelle21268202224[[#This Row],[poweradd]]</f>
        <v>98.708366999999981</v>
      </c>
      <c r="M42" s="52">
        <f t="shared" si="9"/>
        <v>94.978148999999988</v>
      </c>
      <c r="N42" s="35">
        <f t="shared" si="2"/>
        <v>2</v>
      </c>
      <c r="O42" s="52">
        <f t="shared" si="7"/>
        <v>273.02185100000008</v>
      </c>
      <c r="P42" s="52">
        <f t="shared" si="11"/>
        <v>270.2916330000001</v>
      </c>
      <c r="Q42" s="52">
        <f t="shared" si="4"/>
        <v>2.7302179999999998</v>
      </c>
      <c r="R42" s="45"/>
      <c r="S42" s="45"/>
    </row>
    <row r="43" spans="1:20" x14ac:dyDescent="0.25">
      <c r="A43" s="55">
        <v>40</v>
      </c>
      <c r="B43" s="37">
        <f>C43+G43+Tabelle212682010[[#This Row],[w]]/2+Tabelle212682010[[#This Row],[poweradd]]</f>
        <v>33.911283000000019</v>
      </c>
      <c r="C43" s="52">
        <f t="shared" si="8"/>
        <v>29.70836700000002</v>
      </c>
      <c r="D43" s="35">
        <f t="shared" si="0"/>
        <v>3</v>
      </c>
      <c r="E43" s="52">
        <f t="shared" si="5"/>
        <v>270.2916330000001</v>
      </c>
      <c r="F43" s="52">
        <f t="shared" si="10"/>
        <v>267.58871700000009</v>
      </c>
      <c r="G43" s="52">
        <f t="shared" si="1"/>
        <v>2.7029160000000001</v>
      </c>
      <c r="H43" s="43"/>
      <c r="I43" s="43"/>
      <c r="J43" s="38"/>
      <c r="L43" s="37">
        <f>M43+Q43+Tabelle21268202224[[#This Row],[w]]/2+Tabelle21268202224[[#This Row],[poweradd]]</f>
        <v>102.41128299999998</v>
      </c>
      <c r="M43" s="52">
        <f t="shared" si="9"/>
        <v>98.708366999999981</v>
      </c>
      <c r="N43" s="35">
        <f t="shared" si="2"/>
        <v>2</v>
      </c>
      <c r="O43" s="52">
        <f t="shared" si="7"/>
        <v>270.2916330000001</v>
      </c>
      <c r="P43" s="52">
        <f t="shared" si="11"/>
        <v>267.58871700000009</v>
      </c>
      <c r="Q43" s="52">
        <f t="shared" si="4"/>
        <v>2.7029160000000001</v>
      </c>
      <c r="R43" s="45"/>
      <c r="S43" s="45"/>
    </row>
    <row r="44" spans="1:20" x14ac:dyDescent="0.25">
      <c r="A44" s="55">
        <v>41</v>
      </c>
      <c r="B44" s="35">
        <f>C44+G44+Tabelle212682010[[#This Row],[w]]/2+Tabelle212682010[[#This Row],[poweradd]]</f>
        <v>38.087170000000022</v>
      </c>
      <c r="C44" s="52">
        <f t="shared" si="8"/>
        <v>33.911283000000019</v>
      </c>
      <c r="D44" s="35">
        <f t="shared" si="0"/>
        <v>3</v>
      </c>
      <c r="E44" s="52">
        <f t="shared" si="5"/>
        <v>267.58871700000009</v>
      </c>
      <c r="F44" s="52">
        <f t="shared" si="10"/>
        <v>264.9128300000001</v>
      </c>
      <c r="G44" s="52">
        <f t="shared" si="1"/>
        <v>2.6758869999999999</v>
      </c>
      <c r="H44" s="43"/>
      <c r="I44" s="43"/>
      <c r="J44" s="38"/>
      <c r="L44" s="35">
        <f>M44+Q44+Tabelle21268202224[[#This Row],[w]]/2+Tabelle21268202224[[#This Row],[poweradd]]</f>
        <v>106.08716999999999</v>
      </c>
      <c r="M44" s="52">
        <f t="shared" si="9"/>
        <v>102.41128299999998</v>
      </c>
      <c r="N44" s="35">
        <f t="shared" si="2"/>
        <v>2</v>
      </c>
      <c r="O44" s="52">
        <f t="shared" si="7"/>
        <v>267.58871700000009</v>
      </c>
      <c r="P44" s="52">
        <f t="shared" si="11"/>
        <v>264.9128300000001</v>
      </c>
      <c r="Q44" s="52">
        <f t="shared" si="4"/>
        <v>2.6758869999999999</v>
      </c>
      <c r="R44" s="45"/>
      <c r="S44" s="45"/>
    </row>
    <row r="45" spans="1:20" x14ac:dyDescent="0.25">
      <c r="A45" s="55">
        <v>42</v>
      </c>
      <c r="B45" s="35">
        <f>C45+G45+Tabelle212682010[[#This Row],[w]]/2+Tabelle212682010[[#This Row],[poweradd]]</f>
        <v>42.236298000000019</v>
      </c>
      <c r="C45" s="52">
        <f t="shared" si="8"/>
        <v>38.087170000000022</v>
      </c>
      <c r="D45" s="35">
        <f t="shared" si="0"/>
        <v>3</v>
      </c>
      <c r="E45" s="52">
        <f t="shared" si="5"/>
        <v>264.9128300000001</v>
      </c>
      <c r="F45" s="52">
        <f t="shared" si="10"/>
        <v>262.26370200000008</v>
      </c>
      <c r="G45" s="52">
        <f t="shared" si="1"/>
        <v>2.6491280000000001</v>
      </c>
      <c r="H45" s="45"/>
      <c r="I45" s="45"/>
      <c r="L45" s="35">
        <f>M45+Q45+Tabelle21268202224[[#This Row],[w]]/2+Tabelle21268202224[[#This Row],[poweradd]]</f>
        <v>109.73629799999999</v>
      </c>
      <c r="M45" s="52">
        <f t="shared" si="9"/>
        <v>106.08716999999999</v>
      </c>
      <c r="N45" s="35">
        <f t="shared" si="2"/>
        <v>2</v>
      </c>
      <c r="O45" s="52">
        <f t="shared" si="7"/>
        <v>264.9128300000001</v>
      </c>
      <c r="P45" s="52">
        <f t="shared" si="11"/>
        <v>262.26370200000008</v>
      </c>
      <c r="Q45" s="52">
        <f t="shared" si="4"/>
        <v>2.6491280000000001</v>
      </c>
      <c r="R45" s="45"/>
      <c r="S45" s="45"/>
    </row>
    <row r="46" spans="1:20" x14ac:dyDescent="0.25">
      <c r="A46" s="55">
        <v>43</v>
      </c>
      <c r="B46" s="35">
        <f>C46+G46+Tabelle212682010[[#This Row],[w]]/2+Tabelle212682010[[#This Row],[poweradd]]</f>
        <v>46.358935000000017</v>
      </c>
      <c r="C46" s="52">
        <f t="shared" si="8"/>
        <v>42.236298000000019</v>
      </c>
      <c r="D46" s="35">
        <f t="shared" si="0"/>
        <v>3</v>
      </c>
      <c r="E46" s="52">
        <f t="shared" si="5"/>
        <v>262.26370200000008</v>
      </c>
      <c r="F46" s="52">
        <f t="shared" si="10"/>
        <v>259.64106500000008</v>
      </c>
      <c r="G46" s="52">
        <f t="shared" si="1"/>
        <v>2.6226370000000001</v>
      </c>
      <c r="H46" s="45"/>
      <c r="I46" s="45"/>
      <c r="L46" s="35">
        <f>M46+Q46+Tabelle21268202224[[#This Row],[w]]/2+Tabelle21268202224[[#This Row],[poweradd]]</f>
        <v>113.35893499999999</v>
      </c>
      <c r="M46" s="52">
        <f t="shared" si="9"/>
        <v>109.73629799999999</v>
      </c>
      <c r="N46" s="35">
        <f t="shared" si="2"/>
        <v>2</v>
      </c>
      <c r="O46" s="52">
        <f t="shared" si="7"/>
        <v>262.26370200000008</v>
      </c>
      <c r="P46" s="52">
        <f t="shared" si="11"/>
        <v>259.64106500000008</v>
      </c>
      <c r="Q46" s="52">
        <f t="shared" si="4"/>
        <v>2.6226370000000001</v>
      </c>
      <c r="R46" s="45"/>
      <c r="S46" s="45"/>
    </row>
    <row r="47" spans="1:20" x14ac:dyDescent="0.25">
      <c r="A47" s="55">
        <v>44</v>
      </c>
      <c r="B47" s="37">
        <f>C47+G47+Tabelle212682010[[#This Row],[w]]/2+Tabelle212682010[[#This Row],[poweradd]]</f>
        <v>50.455345000000015</v>
      </c>
      <c r="C47" s="52">
        <f t="shared" si="8"/>
        <v>46.358935000000017</v>
      </c>
      <c r="D47" s="35">
        <f t="shared" si="0"/>
        <v>3</v>
      </c>
      <c r="E47" s="52">
        <f t="shared" si="5"/>
        <v>259.64106500000008</v>
      </c>
      <c r="F47" s="52">
        <f t="shared" si="10"/>
        <v>257.04465500000009</v>
      </c>
      <c r="G47" s="52">
        <f t="shared" si="1"/>
        <v>2.5964100000000001</v>
      </c>
      <c r="H47" s="45"/>
      <c r="I47" s="45"/>
      <c r="L47" s="37">
        <f>M47+Q47+Tabelle21268202224[[#This Row],[w]]/2+Tabelle21268202224[[#This Row],[poweradd]]</f>
        <v>116.95534499999999</v>
      </c>
      <c r="M47" s="52">
        <f t="shared" si="9"/>
        <v>113.35893499999999</v>
      </c>
      <c r="N47" s="35">
        <f t="shared" si="2"/>
        <v>2</v>
      </c>
      <c r="O47" s="52">
        <f t="shared" si="7"/>
        <v>259.64106500000008</v>
      </c>
      <c r="P47" s="52">
        <f t="shared" si="11"/>
        <v>257.04465500000009</v>
      </c>
      <c r="Q47" s="52">
        <f t="shared" si="4"/>
        <v>2.5964100000000001</v>
      </c>
      <c r="R47" s="45"/>
      <c r="S47" s="45"/>
    </row>
    <row r="48" spans="1:20" x14ac:dyDescent="0.25">
      <c r="A48" s="55">
        <v>45</v>
      </c>
      <c r="B48" s="35">
        <f>C48+G48+Tabelle212682010[[#This Row],[w]]/2+Tabelle212682010[[#This Row],[poweradd]]</f>
        <v>54.525791000000012</v>
      </c>
      <c r="C48" s="52">
        <f t="shared" si="8"/>
        <v>50.455345000000015</v>
      </c>
      <c r="D48" s="35">
        <f t="shared" si="0"/>
        <v>3</v>
      </c>
      <c r="E48" s="52">
        <f t="shared" si="5"/>
        <v>257.04465500000009</v>
      </c>
      <c r="F48" s="52">
        <f t="shared" si="10"/>
        <v>254.47420900000009</v>
      </c>
      <c r="G48" s="52">
        <f t="shared" si="1"/>
        <v>2.570446</v>
      </c>
      <c r="H48" s="45"/>
      <c r="I48" s="45"/>
      <c r="L48" s="35">
        <f>M48+Q48+Tabelle21268202224[[#This Row],[w]]/2+Tabelle21268202224[[#This Row],[poweradd]]</f>
        <v>120.525791</v>
      </c>
      <c r="M48" s="52">
        <f t="shared" si="9"/>
        <v>116.95534499999999</v>
      </c>
      <c r="N48" s="35">
        <f t="shared" si="2"/>
        <v>2</v>
      </c>
      <c r="O48" s="52">
        <f t="shared" si="7"/>
        <v>257.04465500000009</v>
      </c>
      <c r="P48" s="52">
        <f t="shared" si="11"/>
        <v>254.47420900000009</v>
      </c>
      <c r="Q48" s="52">
        <f t="shared" si="4"/>
        <v>2.570446</v>
      </c>
      <c r="R48" s="45"/>
      <c r="S48" s="45"/>
    </row>
    <row r="49" spans="1:20" x14ac:dyDescent="0.25">
      <c r="A49" s="55">
        <v>46</v>
      </c>
      <c r="B49" s="35">
        <f>C49+G49+Tabelle212682010[[#This Row],[w]]/2+Tabelle212682010[[#This Row],[poweradd]]</f>
        <v>58.570533000000012</v>
      </c>
      <c r="C49" s="52">
        <f t="shared" si="8"/>
        <v>54.525791000000012</v>
      </c>
      <c r="D49" s="35">
        <f t="shared" si="0"/>
        <v>3</v>
      </c>
      <c r="E49" s="52">
        <f t="shared" si="5"/>
        <v>254.47420900000009</v>
      </c>
      <c r="F49" s="52">
        <f t="shared" si="10"/>
        <v>251.92946700000007</v>
      </c>
      <c r="G49" s="52">
        <f t="shared" si="1"/>
        <v>2.5447419999999998</v>
      </c>
      <c r="H49" s="45"/>
      <c r="I49" s="45"/>
      <c r="L49" s="35">
        <f>M49+Q49+Tabelle21268202224[[#This Row],[w]]/2+Tabelle21268202224[[#This Row],[poweradd]]</f>
        <v>124.070533</v>
      </c>
      <c r="M49" s="52">
        <f t="shared" si="9"/>
        <v>120.525791</v>
      </c>
      <c r="N49" s="35">
        <f t="shared" si="2"/>
        <v>2</v>
      </c>
      <c r="O49" s="52">
        <f t="shared" si="7"/>
        <v>254.47420900000009</v>
      </c>
      <c r="P49" s="52">
        <f t="shared" si="11"/>
        <v>251.92946700000007</v>
      </c>
      <c r="Q49" s="52">
        <f t="shared" si="4"/>
        <v>2.5447419999999998</v>
      </c>
      <c r="R49" s="45"/>
      <c r="S49" s="45"/>
    </row>
    <row r="50" spans="1:20" x14ac:dyDescent="0.25">
      <c r="A50" s="55">
        <v>47</v>
      </c>
      <c r="B50" s="35">
        <f>C50+G50+Tabelle212682010[[#This Row],[w]]/2+Tabelle212682010[[#This Row],[poweradd]]</f>
        <v>62.589827000000014</v>
      </c>
      <c r="C50" s="52">
        <f t="shared" si="8"/>
        <v>58.570533000000012</v>
      </c>
      <c r="D50" s="35">
        <f t="shared" si="0"/>
        <v>3</v>
      </c>
      <c r="E50" s="52">
        <f t="shared" si="5"/>
        <v>251.92946700000007</v>
      </c>
      <c r="F50" s="52">
        <f t="shared" si="10"/>
        <v>249.41017300000007</v>
      </c>
      <c r="G50" s="52">
        <f t="shared" si="1"/>
        <v>2.5192939999999999</v>
      </c>
      <c r="H50" s="43"/>
      <c r="I50" s="43"/>
      <c r="J50" s="38"/>
      <c r="L50" s="35">
        <f>M50+Q50+Tabelle21268202224[[#This Row],[w]]/2+Tabelle21268202224[[#This Row],[poweradd]]</f>
        <v>127.589827</v>
      </c>
      <c r="M50" s="52">
        <f t="shared" si="9"/>
        <v>124.070533</v>
      </c>
      <c r="N50" s="35">
        <f t="shared" si="2"/>
        <v>2</v>
      </c>
      <c r="O50" s="52">
        <f t="shared" si="7"/>
        <v>251.92946700000007</v>
      </c>
      <c r="P50" s="52">
        <f t="shared" si="11"/>
        <v>249.41017300000007</v>
      </c>
      <c r="Q50" s="52">
        <f t="shared" si="4"/>
        <v>2.5192939999999999</v>
      </c>
      <c r="R50" s="45"/>
      <c r="S50" s="45"/>
    </row>
    <row r="51" spans="1:20" x14ac:dyDescent="0.25">
      <c r="A51" s="55">
        <v>48</v>
      </c>
      <c r="B51" s="35">
        <f>C51+G51+Tabelle212682010[[#This Row],[w]]/2+Tabelle212682010[[#This Row],[poweradd]]</f>
        <v>66.583928000000014</v>
      </c>
      <c r="C51" s="52">
        <f t="shared" si="8"/>
        <v>62.589827000000014</v>
      </c>
      <c r="D51" s="35">
        <f t="shared" si="0"/>
        <v>3</v>
      </c>
      <c r="E51" s="52">
        <f t="shared" si="5"/>
        <v>249.41017300000007</v>
      </c>
      <c r="F51" s="52">
        <f t="shared" si="10"/>
        <v>246.91607200000007</v>
      </c>
      <c r="G51" s="52">
        <f t="shared" si="1"/>
        <v>2.4941010000000001</v>
      </c>
      <c r="H51" s="43"/>
      <c r="I51" s="43"/>
      <c r="J51" s="38"/>
      <c r="L51" s="35">
        <f>M51+Q51+Tabelle21268202224[[#This Row],[w]]/2+Tabelle21268202224[[#This Row],[poweradd]]</f>
        <v>131.08392799999999</v>
      </c>
      <c r="M51" s="52">
        <f t="shared" si="9"/>
        <v>127.589827</v>
      </c>
      <c r="N51" s="35">
        <f t="shared" si="2"/>
        <v>2</v>
      </c>
      <c r="O51" s="52">
        <f t="shared" si="7"/>
        <v>249.41017300000007</v>
      </c>
      <c r="P51" s="52">
        <f t="shared" si="11"/>
        <v>246.91607200000007</v>
      </c>
      <c r="Q51" s="52">
        <f t="shared" si="4"/>
        <v>2.4941010000000001</v>
      </c>
      <c r="R51" s="45"/>
      <c r="S51" s="45"/>
    </row>
    <row r="52" spans="1:20" x14ac:dyDescent="0.25">
      <c r="A52" s="55">
        <v>49</v>
      </c>
      <c r="B52" s="35">
        <f>C52+G52+Tabelle212682010[[#This Row],[w]]/2+Tabelle212682010[[#This Row],[poweradd]]</f>
        <v>70.553088000000017</v>
      </c>
      <c r="C52" s="52">
        <f t="shared" si="8"/>
        <v>66.583928000000014</v>
      </c>
      <c r="D52" s="35">
        <f t="shared" si="0"/>
        <v>3</v>
      </c>
      <c r="E52" s="52">
        <f t="shared" si="5"/>
        <v>246.91607200000007</v>
      </c>
      <c r="F52" s="52">
        <f t="shared" si="10"/>
        <v>244.44691200000008</v>
      </c>
      <c r="G52" s="52">
        <f t="shared" si="1"/>
        <v>2.46916</v>
      </c>
      <c r="H52" s="45"/>
      <c r="I52" s="45"/>
      <c r="L52" s="35">
        <f>M52+Q52+Tabelle21268202224[[#This Row],[w]]/2+Tabelle21268202224[[#This Row],[poweradd]]</f>
        <v>134.55308799999997</v>
      </c>
      <c r="M52" s="52">
        <f t="shared" si="9"/>
        <v>131.08392799999999</v>
      </c>
      <c r="N52" s="35">
        <f t="shared" si="2"/>
        <v>2</v>
      </c>
      <c r="O52" s="52">
        <f t="shared" si="7"/>
        <v>246.91607200000007</v>
      </c>
      <c r="P52" s="52">
        <f t="shared" si="11"/>
        <v>244.44691200000008</v>
      </c>
      <c r="Q52" s="52">
        <f t="shared" si="4"/>
        <v>2.46916</v>
      </c>
      <c r="R52" s="45"/>
      <c r="S52" s="45"/>
    </row>
    <row r="53" spans="1:20" x14ac:dyDescent="0.25">
      <c r="A53" s="55">
        <v>50</v>
      </c>
      <c r="B53" s="35">
        <f>C53+G53+Tabelle212682010[[#This Row],[w]]/2+Tabelle212682010[[#This Row],[poweradd]]</f>
        <v>74.497557000000015</v>
      </c>
      <c r="C53" s="52">
        <f t="shared" si="8"/>
        <v>70.553088000000017</v>
      </c>
      <c r="D53" s="35">
        <f t="shared" si="0"/>
        <v>3</v>
      </c>
      <c r="E53" s="52">
        <f t="shared" si="5"/>
        <v>244.44691200000008</v>
      </c>
      <c r="F53" s="52">
        <f t="shared" si="10"/>
        <v>242.00244300000008</v>
      </c>
      <c r="G53" s="52">
        <f t="shared" si="1"/>
        <v>2.4444689999999998</v>
      </c>
      <c r="H53" s="45"/>
      <c r="I53" s="45"/>
      <c r="L53" s="35">
        <f>M53+Q53+Tabelle21268202224[[#This Row],[w]]/2+Tabelle21268202224[[#This Row],[poweradd]]</f>
        <v>137.99755699999997</v>
      </c>
      <c r="M53" s="52">
        <f t="shared" si="9"/>
        <v>134.55308799999997</v>
      </c>
      <c r="N53" s="35">
        <f t="shared" si="2"/>
        <v>2</v>
      </c>
      <c r="O53" s="52">
        <f t="shared" si="7"/>
        <v>244.44691200000008</v>
      </c>
      <c r="P53" s="52">
        <f t="shared" si="11"/>
        <v>242.00244300000008</v>
      </c>
      <c r="Q53" s="52">
        <f t="shared" si="4"/>
        <v>2.4444689999999998</v>
      </c>
      <c r="R53" s="45"/>
      <c r="S53" s="45"/>
    </row>
    <row r="54" spans="1:20" x14ac:dyDescent="0.25">
      <c r="A54" s="55">
        <v>51</v>
      </c>
      <c r="B54" s="35">
        <f>C54+G54+Tabelle212682010[[#This Row],[w]]/2+Tabelle212682010[[#This Row],[poweradd]]</f>
        <v>78.417581000000013</v>
      </c>
      <c r="C54" s="52">
        <f t="shared" si="8"/>
        <v>74.497557000000015</v>
      </c>
      <c r="D54" s="35">
        <f t="shared" si="0"/>
        <v>3</v>
      </c>
      <c r="E54" s="52">
        <f t="shared" si="5"/>
        <v>242.00244300000008</v>
      </c>
      <c r="F54" s="52">
        <f t="shared" si="10"/>
        <v>239.58241900000007</v>
      </c>
      <c r="G54" s="52">
        <f t="shared" si="1"/>
        <v>2.4200240000000002</v>
      </c>
      <c r="H54" s="45"/>
      <c r="I54" s="45"/>
      <c r="L54" s="35">
        <f>M54+Q54+Tabelle21268202224[[#This Row],[w]]/2+Tabelle21268202224[[#This Row],[poweradd]]</f>
        <v>141.41758099999998</v>
      </c>
      <c r="M54" s="52">
        <f t="shared" si="9"/>
        <v>137.99755699999997</v>
      </c>
      <c r="N54" s="35">
        <f t="shared" si="2"/>
        <v>2</v>
      </c>
      <c r="O54" s="52">
        <f t="shared" si="7"/>
        <v>242.00244300000008</v>
      </c>
      <c r="P54" s="52">
        <f t="shared" si="11"/>
        <v>239.58241900000007</v>
      </c>
      <c r="Q54" s="52">
        <f t="shared" si="4"/>
        <v>2.4200240000000002</v>
      </c>
      <c r="R54" s="45"/>
      <c r="S54" s="45"/>
    </row>
    <row r="55" spans="1:20" x14ac:dyDescent="0.25">
      <c r="A55" s="55">
        <v>52</v>
      </c>
      <c r="B55" s="35">
        <f>C55+G55+Tabelle212682010[[#This Row],[w]]/2+Tabelle212682010[[#This Row],[poweradd]]</f>
        <v>82.313405000000017</v>
      </c>
      <c r="C55" s="52">
        <f t="shared" si="8"/>
        <v>78.417581000000013</v>
      </c>
      <c r="D55" s="35">
        <f t="shared" si="0"/>
        <v>3</v>
      </c>
      <c r="E55" s="52">
        <f t="shared" si="5"/>
        <v>239.58241900000007</v>
      </c>
      <c r="F55" s="52">
        <f t="shared" si="10"/>
        <v>237.18659500000007</v>
      </c>
      <c r="G55" s="52">
        <f t="shared" si="1"/>
        <v>2.3958240000000002</v>
      </c>
      <c r="H55" s="45"/>
      <c r="I55" s="45"/>
      <c r="L55" s="35">
        <f>M55+Q55+Tabelle21268202224[[#This Row],[w]]/2+Tabelle21268202224[[#This Row],[poweradd]]</f>
        <v>144.81340499999999</v>
      </c>
      <c r="M55" s="52">
        <f t="shared" si="9"/>
        <v>141.41758099999998</v>
      </c>
      <c r="N55" s="35">
        <f t="shared" si="2"/>
        <v>2</v>
      </c>
      <c r="O55" s="52">
        <f t="shared" si="7"/>
        <v>239.58241900000007</v>
      </c>
      <c r="P55" s="52">
        <f t="shared" si="11"/>
        <v>237.18659500000007</v>
      </c>
      <c r="Q55" s="52">
        <f t="shared" si="4"/>
        <v>2.3958240000000002</v>
      </c>
      <c r="R55" s="45"/>
      <c r="S55" s="45"/>
    </row>
    <row r="56" spans="1:20" x14ac:dyDescent="0.25">
      <c r="A56" s="55">
        <v>53</v>
      </c>
      <c r="B56" s="37">
        <f>C56+G56+Tabelle212682010[[#This Row],[w]]/2+Tabelle212682010[[#This Row],[poweradd]]</f>
        <v>86.185270000000017</v>
      </c>
      <c r="C56" s="52">
        <f t="shared" si="8"/>
        <v>82.313405000000017</v>
      </c>
      <c r="D56" s="35">
        <f t="shared" si="0"/>
        <v>3</v>
      </c>
      <c r="E56" s="52">
        <f t="shared" si="5"/>
        <v>237.18659500000007</v>
      </c>
      <c r="F56" s="52">
        <f t="shared" si="10"/>
        <v>234.81473000000005</v>
      </c>
      <c r="G56" s="52">
        <f t="shared" si="1"/>
        <v>2.3718650000000001</v>
      </c>
      <c r="H56" s="45"/>
      <c r="I56" s="45"/>
      <c r="L56" s="37">
        <f>M56+Q56+Tabelle21268202224[[#This Row],[w]]/2+Tabelle21268202224[[#This Row],[poweradd]]</f>
        <v>148.18527</v>
      </c>
      <c r="M56" s="52">
        <f t="shared" si="9"/>
        <v>144.81340499999999</v>
      </c>
      <c r="N56" s="35">
        <f t="shared" si="2"/>
        <v>2</v>
      </c>
      <c r="O56" s="52">
        <f t="shared" si="7"/>
        <v>237.18659500000007</v>
      </c>
      <c r="P56" s="52">
        <f t="shared" si="11"/>
        <v>234.81473000000005</v>
      </c>
      <c r="Q56" s="52">
        <f t="shared" si="4"/>
        <v>2.3718650000000001</v>
      </c>
      <c r="R56" s="45"/>
      <c r="S56" s="45"/>
    </row>
    <row r="57" spans="1:20" x14ac:dyDescent="0.25">
      <c r="A57" s="55">
        <v>54</v>
      </c>
      <c r="B57" s="35">
        <f>C57+G57+Tabelle212682010[[#This Row],[w]]/2+Tabelle212682010[[#This Row],[poweradd]]</f>
        <v>90.033417000000014</v>
      </c>
      <c r="C57" s="52">
        <f t="shared" si="8"/>
        <v>86.185270000000017</v>
      </c>
      <c r="D57" s="35">
        <f t="shared" si="0"/>
        <v>3</v>
      </c>
      <c r="E57" s="52">
        <f t="shared" si="5"/>
        <v>234.81473000000005</v>
      </c>
      <c r="F57" s="52">
        <f t="shared" si="10"/>
        <v>232.46658300000004</v>
      </c>
      <c r="G57" s="52">
        <f t="shared" si="1"/>
        <v>2.348147</v>
      </c>
      <c r="H57" s="43"/>
      <c r="I57" s="43"/>
      <c r="J57" s="38"/>
      <c r="L57" s="35">
        <f>M57+Q57+Tabelle21268202224[[#This Row],[w]]/2+Tabelle21268202224[[#This Row],[poweradd]]</f>
        <v>151.53341700000001</v>
      </c>
      <c r="M57" s="52">
        <f t="shared" si="9"/>
        <v>148.18527</v>
      </c>
      <c r="N57" s="35">
        <f t="shared" si="2"/>
        <v>2</v>
      </c>
      <c r="O57" s="52">
        <f t="shared" si="7"/>
        <v>234.81473000000005</v>
      </c>
      <c r="P57" s="52">
        <f t="shared" si="11"/>
        <v>232.46658300000004</v>
      </c>
      <c r="Q57" s="52">
        <f t="shared" si="4"/>
        <v>2.348147</v>
      </c>
      <c r="R57" s="45"/>
      <c r="S57" s="45"/>
    </row>
    <row r="58" spans="1:20" x14ac:dyDescent="0.25">
      <c r="A58" s="55">
        <v>55</v>
      </c>
      <c r="B58" s="35">
        <f>C58+G58+Tabelle212682010[[#This Row],[w]]/2+Tabelle212682010[[#This Row],[poweradd]]</f>
        <v>93.85808200000001</v>
      </c>
      <c r="C58" s="52">
        <f t="shared" si="8"/>
        <v>90.033417000000014</v>
      </c>
      <c r="D58" s="35">
        <f t="shared" si="0"/>
        <v>3</v>
      </c>
      <c r="E58" s="52">
        <f t="shared" si="5"/>
        <v>232.46658300000004</v>
      </c>
      <c r="F58" s="52">
        <f t="shared" si="10"/>
        <v>230.14191800000003</v>
      </c>
      <c r="G58" s="52">
        <f t="shared" si="1"/>
        <v>2.324665</v>
      </c>
      <c r="H58" s="43"/>
      <c r="I58" s="43"/>
      <c r="J58" s="38"/>
      <c r="L58" s="35">
        <f>M58+Q58+Tabelle21268202224[[#This Row],[w]]/2+Tabelle21268202224[[#This Row],[poweradd]]</f>
        <v>154.85808200000002</v>
      </c>
      <c r="M58" s="52">
        <f t="shared" si="9"/>
        <v>151.53341700000001</v>
      </c>
      <c r="N58" s="35">
        <f t="shared" si="2"/>
        <v>2</v>
      </c>
      <c r="O58" s="52">
        <f t="shared" si="7"/>
        <v>232.46658300000004</v>
      </c>
      <c r="P58" s="52">
        <f t="shared" si="11"/>
        <v>230.14191800000003</v>
      </c>
      <c r="Q58" s="52">
        <f t="shared" si="4"/>
        <v>2.324665</v>
      </c>
      <c r="R58" s="45"/>
      <c r="S58" s="45"/>
    </row>
    <row r="59" spans="1:20" x14ac:dyDescent="0.25">
      <c r="A59" s="55">
        <v>56</v>
      </c>
      <c r="B59" s="35">
        <f>C59+G59+Tabelle212682010[[#This Row],[w]]/2+Tabelle212682010[[#This Row],[poweradd]]</f>
        <v>47.659501000000006</v>
      </c>
      <c r="C59" s="52">
        <f t="shared" si="8"/>
        <v>93.85808200000001</v>
      </c>
      <c r="D59" s="35">
        <f t="shared" si="0"/>
        <v>3</v>
      </c>
      <c r="E59" s="52">
        <f t="shared" si="5"/>
        <v>230.14191800000003</v>
      </c>
      <c r="F59" s="52">
        <f t="shared" si="10"/>
        <v>227.84049900000002</v>
      </c>
      <c r="G59" s="52">
        <f t="shared" si="1"/>
        <v>2.3014190000000001</v>
      </c>
      <c r="H59" s="43">
        <v>-50</v>
      </c>
      <c r="I59" s="43">
        <f>50*0.9</f>
        <v>45</v>
      </c>
      <c r="J59" s="38" t="s">
        <v>185</v>
      </c>
      <c r="L59" s="35">
        <f>M59+Q59+Tabelle21268202224[[#This Row],[w]]/2+Tabelle21268202224[[#This Row],[poweradd]]</f>
        <v>158.15950100000003</v>
      </c>
      <c r="M59" s="52">
        <f t="shared" si="9"/>
        <v>154.85808200000002</v>
      </c>
      <c r="N59" s="35">
        <f t="shared" si="2"/>
        <v>2</v>
      </c>
      <c r="O59" s="52">
        <f t="shared" si="7"/>
        <v>230.14191800000003</v>
      </c>
      <c r="P59" s="52">
        <f t="shared" si="11"/>
        <v>227.84049900000002</v>
      </c>
      <c r="Q59" s="52">
        <f t="shared" si="4"/>
        <v>2.3014190000000001</v>
      </c>
      <c r="R59" s="45"/>
      <c r="S59" s="45"/>
      <c r="T59" s="94"/>
    </row>
    <row r="60" spans="1:20" x14ac:dyDescent="0.25">
      <c r="A60" s="55">
        <v>57</v>
      </c>
      <c r="B60" s="37">
        <f>C60+G60+Tabelle212682010[[#This Row],[w]]/2+Tabelle212682010[[#This Row],[poweradd]]</f>
        <v>1.8879050000000035</v>
      </c>
      <c r="C60" s="52">
        <f t="shared" si="8"/>
        <v>47.659501000000006</v>
      </c>
      <c r="D60" s="35">
        <f t="shared" si="0"/>
        <v>3</v>
      </c>
      <c r="E60" s="52">
        <f t="shared" si="5"/>
        <v>272.84049900000002</v>
      </c>
      <c r="F60" s="52">
        <f t="shared" si="10"/>
        <v>270.11209500000001</v>
      </c>
      <c r="G60" s="52">
        <f t="shared" si="1"/>
        <v>2.7284039999999998</v>
      </c>
      <c r="H60" s="43">
        <v>-50</v>
      </c>
      <c r="I60" s="43"/>
      <c r="J60" s="38" t="s">
        <v>186</v>
      </c>
      <c r="L60" s="37">
        <f>M60+Q60+Tabelle21268202224[[#This Row],[w]]/2+Tabelle21268202224[[#This Row],[poweradd]]</f>
        <v>161.43790500000003</v>
      </c>
      <c r="M60" s="52">
        <f t="shared" si="9"/>
        <v>158.15950100000003</v>
      </c>
      <c r="N60" s="35">
        <f t="shared" si="2"/>
        <v>2</v>
      </c>
      <c r="O60" s="52">
        <f t="shared" si="7"/>
        <v>227.84049900000002</v>
      </c>
      <c r="P60" s="52">
        <f t="shared" si="11"/>
        <v>225.56209500000003</v>
      </c>
      <c r="Q60" s="52">
        <f t="shared" si="4"/>
        <v>2.2784040000000001</v>
      </c>
      <c r="R60" s="45"/>
      <c r="S60" s="45"/>
    </row>
    <row r="61" spans="1:20" x14ac:dyDescent="0.25">
      <c r="A61" s="55">
        <v>58</v>
      </c>
      <c r="B61" s="35">
        <f>C61+G61+Tabelle212682010[[#This Row],[w]]/2+Tabelle212682010[[#This Row],[poweradd]]</f>
        <v>6.089025000000003</v>
      </c>
      <c r="C61" s="52">
        <f t="shared" si="8"/>
        <v>1.8879050000000035</v>
      </c>
      <c r="D61" s="35">
        <f t="shared" si="0"/>
        <v>3</v>
      </c>
      <c r="E61" s="52">
        <f t="shared" si="5"/>
        <v>270.11209500000001</v>
      </c>
      <c r="F61" s="52">
        <f t="shared" si="10"/>
        <v>267.41097500000001</v>
      </c>
      <c r="G61" s="52">
        <f t="shared" si="1"/>
        <v>2.70112</v>
      </c>
      <c r="H61" s="45"/>
      <c r="I61" s="45"/>
      <c r="L61" s="35">
        <f>M61+Q61+Tabelle21268202224[[#This Row],[w]]/2+Tabelle21268202224[[#This Row],[poweradd]]</f>
        <v>164.69352500000002</v>
      </c>
      <c r="M61" s="52">
        <f t="shared" si="9"/>
        <v>161.43790500000003</v>
      </c>
      <c r="N61" s="35">
        <f t="shared" si="2"/>
        <v>2</v>
      </c>
      <c r="O61" s="52">
        <f t="shared" si="7"/>
        <v>225.56209500000003</v>
      </c>
      <c r="P61" s="52">
        <f t="shared" si="11"/>
        <v>223.30647500000003</v>
      </c>
      <c r="Q61" s="52">
        <f t="shared" si="4"/>
        <v>2.25562</v>
      </c>
      <c r="R61" s="45"/>
      <c r="S61" s="45"/>
    </row>
    <row r="62" spans="1:20" x14ac:dyDescent="0.25">
      <c r="A62" s="55">
        <v>59</v>
      </c>
      <c r="B62" s="35">
        <f>C62+G62+Tabelle212682010[[#This Row],[w]]/2+Tabelle212682010[[#This Row],[poweradd]]</f>
        <v>10.263134000000003</v>
      </c>
      <c r="C62" s="52">
        <f t="shared" si="8"/>
        <v>6.089025000000003</v>
      </c>
      <c r="D62" s="35">
        <f t="shared" si="0"/>
        <v>3</v>
      </c>
      <c r="E62" s="52">
        <f t="shared" si="5"/>
        <v>267.41097500000001</v>
      </c>
      <c r="F62" s="52">
        <f t="shared" si="10"/>
        <v>264.73686600000002</v>
      </c>
      <c r="G62" s="52">
        <f t="shared" si="1"/>
        <v>2.6741090000000001</v>
      </c>
      <c r="H62" s="45"/>
      <c r="I62" s="45"/>
      <c r="L62" s="35">
        <f>M62+Q62+Tabelle21268202224[[#This Row],[w]]/2+Tabelle21268202224[[#This Row],[poweradd]]</f>
        <v>167.92658900000004</v>
      </c>
      <c r="M62" s="52">
        <f t="shared" si="9"/>
        <v>164.69352500000002</v>
      </c>
      <c r="N62" s="35">
        <f t="shared" si="2"/>
        <v>2</v>
      </c>
      <c r="O62" s="52">
        <f t="shared" si="7"/>
        <v>223.30647500000003</v>
      </c>
      <c r="P62" s="52">
        <f t="shared" si="11"/>
        <v>221.07341100000002</v>
      </c>
      <c r="Q62" s="52">
        <f t="shared" si="4"/>
        <v>2.2330640000000002</v>
      </c>
      <c r="R62" s="45"/>
      <c r="S62" s="45"/>
    </row>
    <row r="63" spans="1:20" x14ac:dyDescent="0.25">
      <c r="A63" s="55">
        <v>60</v>
      </c>
      <c r="B63" s="35">
        <f>C63+G63+Tabelle212682010[[#This Row],[w]]/2+Tabelle212682010[[#This Row],[poweradd]]</f>
        <v>14.410502000000003</v>
      </c>
      <c r="C63" s="52">
        <f t="shared" si="8"/>
        <v>10.263134000000003</v>
      </c>
      <c r="D63" s="35">
        <f t="shared" si="0"/>
        <v>3</v>
      </c>
      <c r="E63" s="52">
        <f t="shared" si="5"/>
        <v>264.73686600000002</v>
      </c>
      <c r="F63" s="52">
        <f t="shared" si="10"/>
        <v>262.08949800000005</v>
      </c>
      <c r="G63" s="52">
        <f t="shared" si="1"/>
        <v>2.6473680000000002</v>
      </c>
      <c r="H63" s="45"/>
      <c r="I63" s="45"/>
      <c r="L63" s="35">
        <f>M63+Q63+Tabelle21268202224[[#This Row],[w]]/2+Tabelle21268202224[[#This Row],[poweradd]]</f>
        <v>21.137323000000038</v>
      </c>
      <c r="M63" s="52">
        <f t="shared" si="9"/>
        <v>167.92658900000004</v>
      </c>
      <c r="N63" s="35">
        <f t="shared" si="2"/>
        <v>2</v>
      </c>
      <c r="O63" s="52">
        <f t="shared" si="7"/>
        <v>221.07341100000002</v>
      </c>
      <c r="P63" s="52">
        <f t="shared" si="11"/>
        <v>218.86267700000002</v>
      </c>
      <c r="Q63" s="52">
        <f t="shared" si="4"/>
        <v>2.210734</v>
      </c>
      <c r="R63" s="202">
        <v>-150</v>
      </c>
      <c r="S63" s="202"/>
      <c r="T63" s="117" t="s">
        <v>165</v>
      </c>
    </row>
    <row r="64" spans="1:20" x14ac:dyDescent="0.25">
      <c r="A64" s="55">
        <v>61</v>
      </c>
      <c r="B64" s="35">
        <f>C64+G64+Tabelle212682010[[#This Row],[w]]/2+Tabelle212682010[[#This Row],[poweradd]]</f>
        <v>18.531396000000001</v>
      </c>
      <c r="C64" s="52">
        <f t="shared" si="8"/>
        <v>14.410502000000003</v>
      </c>
      <c r="D64" s="35">
        <f t="shared" si="0"/>
        <v>3</v>
      </c>
      <c r="E64" s="52">
        <f t="shared" si="5"/>
        <v>262.08949800000005</v>
      </c>
      <c r="F64" s="52">
        <f t="shared" si="10"/>
        <v>259.46860400000003</v>
      </c>
      <c r="G64" s="52">
        <f t="shared" si="1"/>
        <v>2.6208939999999998</v>
      </c>
      <c r="H64" s="45"/>
      <c r="I64" s="45"/>
      <c r="L64" s="35">
        <f>M64+Q64+Tabelle21268202224[[#This Row],[w]]/2+Tabelle21268202224[[#This Row],[poweradd]]</f>
        <v>24.325949000000037</v>
      </c>
      <c r="M64" s="52">
        <f t="shared" si="9"/>
        <v>21.137323000000038</v>
      </c>
      <c r="N64" s="35">
        <f t="shared" si="2"/>
        <v>2</v>
      </c>
      <c r="O64" s="52">
        <f t="shared" si="7"/>
        <v>218.86267700000002</v>
      </c>
      <c r="P64" s="52">
        <f t="shared" si="11"/>
        <v>216.67405100000002</v>
      </c>
      <c r="Q64" s="52">
        <f t="shared" si="4"/>
        <v>2.1886260000000002</v>
      </c>
      <c r="R64" s="43"/>
      <c r="S64" s="43">
        <f>60*0.9</f>
        <v>54</v>
      </c>
      <c r="T64" s="43" t="s">
        <v>164</v>
      </c>
    </row>
    <row r="65" spans="1:20" x14ac:dyDescent="0.25">
      <c r="A65" s="55">
        <v>62</v>
      </c>
      <c r="B65" s="35">
        <f>C65+G65+Tabelle212682010[[#This Row],[w]]/2+Tabelle212682010[[#This Row],[poweradd]]</f>
        <v>2.6260820000000002</v>
      </c>
      <c r="C65" s="52">
        <f t="shared" si="8"/>
        <v>18.531396000000001</v>
      </c>
      <c r="D65" s="35">
        <f t="shared" si="0"/>
        <v>3</v>
      </c>
      <c r="E65" s="52">
        <f t="shared" si="5"/>
        <v>259.46860400000003</v>
      </c>
      <c r="F65" s="52">
        <f t="shared" si="10"/>
        <v>256.873918</v>
      </c>
      <c r="G65" s="52">
        <f t="shared" si="1"/>
        <v>2.5946859999999998</v>
      </c>
      <c r="H65" s="45">
        <v>-20</v>
      </c>
      <c r="I65" s="45"/>
      <c r="J65" t="s">
        <v>181</v>
      </c>
      <c r="L65" s="35">
        <f>M65+Q65+Tabelle21268202224[[#This Row],[w]]/2+Tabelle21268202224[[#This Row],[poweradd]]</f>
        <v>28.032689000000037</v>
      </c>
      <c r="M65" s="52">
        <f t="shared" si="9"/>
        <v>24.325949000000037</v>
      </c>
      <c r="N65" s="35">
        <f t="shared" si="2"/>
        <v>2</v>
      </c>
      <c r="O65" s="52">
        <f t="shared" si="7"/>
        <v>270.67405100000002</v>
      </c>
      <c r="P65" s="52">
        <f t="shared" si="11"/>
        <v>267.967311</v>
      </c>
      <c r="Q65" s="52">
        <f t="shared" si="4"/>
        <v>2.7067399999999999</v>
      </c>
      <c r="R65" s="45"/>
      <c r="S65" s="45"/>
    </row>
    <row r="66" spans="1:20" x14ac:dyDescent="0.25">
      <c r="A66" s="55">
        <v>63</v>
      </c>
      <c r="B66" s="35">
        <f>C66+G66+Tabelle212682010[[#This Row],[w]]/2+Tabelle212682010[[#This Row],[poweradd]]</f>
        <v>6.6948210000000001</v>
      </c>
      <c r="C66" s="52">
        <f t="shared" si="8"/>
        <v>2.6260820000000002</v>
      </c>
      <c r="D66" s="35">
        <f t="shared" si="0"/>
        <v>3</v>
      </c>
      <c r="E66" s="52">
        <f t="shared" si="5"/>
        <v>256.873918</v>
      </c>
      <c r="F66" s="52">
        <f t="shared" si="10"/>
        <v>254.30517900000001</v>
      </c>
      <c r="G66" s="52">
        <f t="shared" si="1"/>
        <v>2.5687389999999999</v>
      </c>
      <c r="H66" s="43"/>
      <c r="I66" s="43"/>
      <c r="J66" s="38"/>
      <c r="L66" s="35">
        <f>M66+Q66+Tabelle21268202224[[#This Row],[w]]/2+Tabelle21268202224[[#This Row],[poweradd]]</f>
        <v>31.712362000000038</v>
      </c>
      <c r="M66" s="52">
        <f t="shared" si="9"/>
        <v>28.032689000000037</v>
      </c>
      <c r="N66" s="35">
        <f t="shared" si="2"/>
        <v>2</v>
      </c>
      <c r="O66" s="52">
        <f t="shared" si="7"/>
        <v>267.967311</v>
      </c>
      <c r="P66" s="52">
        <f t="shared" si="11"/>
        <v>265.28763800000002</v>
      </c>
      <c r="Q66" s="52">
        <f t="shared" si="4"/>
        <v>2.6796730000000002</v>
      </c>
      <c r="R66" s="43"/>
      <c r="S66" s="43"/>
      <c r="T66" s="38"/>
    </row>
    <row r="67" spans="1:20" x14ac:dyDescent="0.25">
      <c r="A67" s="55">
        <v>64</v>
      </c>
      <c r="B67" s="35">
        <f>C67+G67+Tabelle212682010[[#This Row],[w]]/2+Tabelle212682010[[#This Row],[poweradd]]</f>
        <v>10.737871999999999</v>
      </c>
      <c r="C67" s="52">
        <f t="shared" si="8"/>
        <v>6.6948210000000001</v>
      </c>
      <c r="D67" s="35">
        <f t="shared" si="0"/>
        <v>3</v>
      </c>
      <c r="E67" s="52">
        <f t="shared" si="5"/>
        <v>254.30517900000001</v>
      </c>
      <c r="F67" s="52">
        <f t="shared" si="10"/>
        <v>251.76212800000002</v>
      </c>
      <c r="G67" s="52">
        <f t="shared" si="1"/>
        <v>2.5430510000000002</v>
      </c>
      <c r="H67" s="45"/>
      <c r="I67" s="45"/>
      <c r="L67" s="35">
        <f>M67+Q67+Tabelle21268202224[[#This Row],[w]]/2+Tabelle21268202224[[#This Row],[poweradd]]</f>
        <v>35.365238000000041</v>
      </c>
      <c r="M67" s="52">
        <f t="shared" si="9"/>
        <v>31.712362000000038</v>
      </c>
      <c r="N67" s="35">
        <f t="shared" si="2"/>
        <v>2</v>
      </c>
      <c r="O67" s="52">
        <f t="shared" si="7"/>
        <v>265.28763800000002</v>
      </c>
      <c r="P67" s="52">
        <f t="shared" si="11"/>
        <v>262.63476200000002</v>
      </c>
      <c r="Q67" s="52">
        <f t="shared" si="4"/>
        <v>2.652876</v>
      </c>
      <c r="R67" s="45"/>
      <c r="S67" s="45"/>
    </row>
    <row r="68" spans="1:20" x14ac:dyDescent="0.25">
      <c r="A68" s="55">
        <v>65</v>
      </c>
      <c r="B68" s="35">
        <f>C68+G68+Tabelle212682010[[#This Row],[w]]/2+Tabelle212682010[[#This Row],[poweradd]]</f>
        <v>14.755493</v>
      </c>
      <c r="C68" s="52">
        <f t="shared" si="8"/>
        <v>10.737871999999999</v>
      </c>
      <c r="D68" s="35">
        <f t="shared" si="0"/>
        <v>3</v>
      </c>
      <c r="E68" s="52">
        <f t="shared" si="5"/>
        <v>251.76212800000002</v>
      </c>
      <c r="F68" s="52">
        <f t="shared" si="10"/>
        <v>249.24450700000003</v>
      </c>
      <c r="G68" s="52">
        <f t="shared" si="1"/>
        <v>2.5176210000000001</v>
      </c>
      <c r="H68" s="45"/>
      <c r="I68" s="45"/>
      <c r="L68" s="35">
        <f>M68+Q68+Tabelle21268202224[[#This Row],[w]]/2+Tabelle21268202224[[#This Row],[poweradd]]</f>
        <v>38.991585000000043</v>
      </c>
      <c r="M68" s="52">
        <f t="shared" si="9"/>
        <v>35.365238000000041</v>
      </c>
      <c r="N68" s="35">
        <f t="shared" si="2"/>
        <v>2</v>
      </c>
      <c r="O68" s="52">
        <f t="shared" si="7"/>
        <v>262.63476200000002</v>
      </c>
      <c r="P68" s="52">
        <f t="shared" si="11"/>
        <v>260.00841500000001</v>
      </c>
      <c r="Q68" s="52">
        <f t="shared" si="4"/>
        <v>2.626347</v>
      </c>
      <c r="R68" s="45"/>
      <c r="S68" s="45"/>
    </row>
    <row r="69" spans="1:20" x14ac:dyDescent="0.25">
      <c r="A69" s="55">
        <v>66</v>
      </c>
      <c r="B69" s="37">
        <f>C69+G69+Tabelle212682010[[#This Row],[w]]/2+Tabelle212682010[[#This Row],[poweradd]]</f>
        <v>18.747937999999998</v>
      </c>
      <c r="C69" s="52">
        <f t="shared" si="8"/>
        <v>14.755493</v>
      </c>
      <c r="D69" s="35">
        <f t="shared" ref="D69:D132" si="12">D68</f>
        <v>3</v>
      </c>
      <c r="E69" s="52">
        <f t="shared" si="5"/>
        <v>249.24450700000003</v>
      </c>
      <c r="F69" s="52">
        <f t="shared" si="10"/>
        <v>246.75206200000002</v>
      </c>
      <c r="G69" s="52">
        <f t="shared" ref="G69:G132" si="13">IF(E69/100&gt;10,10,ROUNDDOWN(E69/100,6))</f>
        <v>2.492445</v>
      </c>
      <c r="H69" s="45"/>
      <c r="I69" s="45"/>
      <c r="L69" s="37">
        <f>M69+Q69+Tabelle21268202224[[#This Row],[w]]/2+Tabelle21268202224[[#This Row],[poweradd]]</f>
        <v>42.591669000000046</v>
      </c>
      <c r="M69" s="52">
        <f t="shared" si="9"/>
        <v>38.991585000000043</v>
      </c>
      <c r="N69" s="35">
        <f t="shared" ref="N69:N132" si="14">N68</f>
        <v>2</v>
      </c>
      <c r="O69" s="52">
        <f t="shared" si="7"/>
        <v>260.00841500000001</v>
      </c>
      <c r="P69" s="52">
        <f t="shared" si="11"/>
        <v>257.40833100000003</v>
      </c>
      <c r="Q69" s="52">
        <f t="shared" ref="Q69:Q132" si="15">IF(O69/100&gt;10,10,ROUNDDOWN(O69/100,6))</f>
        <v>2.6000839999999998</v>
      </c>
      <c r="R69" s="45"/>
      <c r="S69" s="45"/>
    </row>
    <row r="70" spans="1:20" x14ac:dyDescent="0.25">
      <c r="A70" s="55">
        <v>67</v>
      </c>
      <c r="B70" s="35">
        <f>C70+G70+Tabelle212682010[[#This Row],[w]]/2+Tabelle212682010[[#This Row],[poweradd]]</f>
        <v>2.7154579999999982</v>
      </c>
      <c r="C70" s="52">
        <f t="shared" si="8"/>
        <v>18.747937999999998</v>
      </c>
      <c r="D70" s="35">
        <f t="shared" si="12"/>
        <v>3</v>
      </c>
      <c r="E70" s="52">
        <f t="shared" ref="E70:E133" si="16">IF(F69+I69&lt;0,0,F69+I69)</f>
        <v>246.75206200000002</v>
      </c>
      <c r="F70" s="52">
        <f t="shared" si="10"/>
        <v>244.28454200000002</v>
      </c>
      <c r="G70" s="52">
        <f t="shared" si="13"/>
        <v>2.4675199999999999</v>
      </c>
      <c r="H70" s="45">
        <v>-20</v>
      </c>
      <c r="I70" s="45"/>
      <c r="J70" t="s">
        <v>181</v>
      </c>
      <c r="L70" s="35">
        <f>M70+Q70+Tabelle21268202224[[#This Row],[w]]/2+Tabelle21268202224[[#This Row],[poweradd]]</f>
        <v>46.165752000000047</v>
      </c>
      <c r="M70" s="52">
        <f t="shared" si="9"/>
        <v>42.591669000000046</v>
      </c>
      <c r="N70" s="35">
        <f t="shared" si="14"/>
        <v>2</v>
      </c>
      <c r="O70" s="52">
        <f t="shared" ref="O70:O133" si="17">IF(P69+S69&lt;0,0,P69+S69)</f>
        <v>257.40833100000003</v>
      </c>
      <c r="P70" s="52">
        <f t="shared" si="11"/>
        <v>254.83424800000003</v>
      </c>
      <c r="Q70" s="52">
        <f t="shared" si="15"/>
        <v>2.5740829999999999</v>
      </c>
      <c r="R70" s="45"/>
      <c r="S70" s="45"/>
    </row>
    <row r="71" spans="1:20" x14ac:dyDescent="0.25">
      <c r="A71" s="55">
        <v>68</v>
      </c>
      <c r="B71" s="35">
        <f>C71+G71+Tabelle212682010[[#This Row],[w]]/2+Tabelle212682010[[#This Row],[poweradd]]</f>
        <v>6.6583029999999983</v>
      </c>
      <c r="C71" s="52">
        <f t="shared" ref="C71:C134" si="18">B70</f>
        <v>2.7154579999999982</v>
      </c>
      <c r="D71" s="35">
        <f t="shared" si="12"/>
        <v>3</v>
      </c>
      <c r="E71" s="52">
        <f t="shared" si="16"/>
        <v>244.28454200000002</v>
      </c>
      <c r="F71" s="52">
        <f t="shared" si="10"/>
        <v>241.84169700000001</v>
      </c>
      <c r="G71" s="52">
        <f t="shared" si="13"/>
        <v>2.4428450000000002</v>
      </c>
      <c r="H71" s="45"/>
      <c r="I71" s="43">
        <f>50*0.9</f>
        <v>45</v>
      </c>
      <c r="J71" s="38" t="s">
        <v>186</v>
      </c>
      <c r="L71" s="35">
        <f>M71+Q71+Tabelle21268202224[[#This Row],[w]]/2+Tabelle21268202224[[#This Row],[poweradd]]</f>
        <v>49.714094000000046</v>
      </c>
      <c r="M71" s="52">
        <f t="shared" ref="M71:M134" si="19">L70</f>
        <v>46.165752000000047</v>
      </c>
      <c r="N71" s="35">
        <f t="shared" si="14"/>
        <v>2</v>
      </c>
      <c r="O71" s="52">
        <f t="shared" si="17"/>
        <v>254.83424800000003</v>
      </c>
      <c r="P71" s="52">
        <f t="shared" si="11"/>
        <v>252.28590600000004</v>
      </c>
      <c r="Q71" s="52">
        <f t="shared" si="15"/>
        <v>2.5483419999999999</v>
      </c>
      <c r="R71" s="45"/>
      <c r="S71" s="45"/>
    </row>
    <row r="72" spans="1:20" x14ac:dyDescent="0.25">
      <c r="A72" s="55">
        <v>69</v>
      </c>
      <c r="B72" s="35">
        <f>C72+G72+Tabelle212682010[[#This Row],[w]]/2+Tabelle212682010[[#This Row],[poweradd]]</f>
        <v>11.026718999999998</v>
      </c>
      <c r="C72" s="52">
        <f t="shared" si="18"/>
        <v>6.6583029999999983</v>
      </c>
      <c r="D72" s="35">
        <f t="shared" si="12"/>
        <v>3</v>
      </c>
      <c r="E72" s="52">
        <f t="shared" si="16"/>
        <v>286.84169700000001</v>
      </c>
      <c r="F72" s="52">
        <f t="shared" ref="F72:F135" si="20">E72-G72</f>
        <v>283.97328099999999</v>
      </c>
      <c r="G72" s="52">
        <f t="shared" si="13"/>
        <v>2.8684159999999999</v>
      </c>
      <c r="H72" s="45"/>
      <c r="I72" s="45"/>
      <c r="L72" s="35">
        <f>M72+Q72+Tabelle21268202224[[#This Row],[w]]/2+Tabelle21268202224[[#This Row],[poweradd]]</f>
        <v>3.2369530000000424</v>
      </c>
      <c r="M72" s="52">
        <f t="shared" si="19"/>
        <v>49.714094000000046</v>
      </c>
      <c r="N72" s="35">
        <f t="shared" si="14"/>
        <v>2</v>
      </c>
      <c r="O72" s="52">
        <f t="shared" si="17"/>
        <v>252.28590600000004</v>
      </c>
      <c r="P72" s="52">
        <f t="shared" ref="P72:P135" si="21">O72-Q72</f>
        <v>249.76304700000003</v>
      </c>
      <c r="Q72" s="52">
        <f t="shared" si="15"/>
        <v>2.522859</v>
      </c>
      <c r="R72" s="45">
        <v>-50</v>
      </c>
      <c r="S72" s="45"/>
      <c r="T72" t="s">
        <v>35</v>
      </c>
    </row>
    <row r="73" spans="1:20" x14ac:dyDescent="0.25">
      <c r="A73" s="55">
        <v>70</v>
      </c>
      <c r="B73" s="37">
        <f>C73+G73+Tabelle212682010[[#This Row],[w]]/2+Tabelle212682010[[#This Row],[poweradd]]</f>
        <v>15.366450999999998</v>
      </c>
      <c r="C73" s="52">
        <f t="shared" si="18"/>
        <v>11.026718999999998</v>
      </c>
      <c r="D73" s="35">
        <f t="shared" si="12"/>
        <v>3</v>
      </c>
      <c r="E73" s="52">
        <f t="shared" si="16"/>
        <v>283.97328099999999</v>
      </c>
      <c r="F73" s="52">
        <f t="shared" si="20"/>
        <v>281.13354899999996</v>
      </c>
      <c r="G73" s="52">
        <f t="shared" si="13"/>
        <v>2.8397320000000001</v>
      </c>
      <c r="H73" s="45"/>
      <c r="I73" s="45"/>
      <c r="L73" s="37">
        <f>M73+Q73+Tabelle21268202224[[#This Row],[w]]/2+Tabelle21268202224[[#This Row],[poweradd]]</f>
        <v>19.234583000000043</v>
      </c>
      <c r="M73" s="52">
        <f t="shared" si="19"/>
        <v>3.2369530000000424</v>
      </c>
      <c r="N73" s="35">
        <f t="shared" si="14"/>
        <v>2</v>
      </c>
      <c r="O73" s="52">
        <f t="shared" si="17"/>
        <v>249.76304700000003</v>
      </c>
      <c r="P73" s="52">
        <f t="shared" si="21"/>
        <v>247.26541700000004</v>
      </c>
      <c r="Q73" s="52">
        <f t="shared" si="15"/>
        <v>2.49763</v>
      </c>
      <c r="R73" s="45">
        <f>50*0.25</f>
        <v>12.5</v>
      </c>
      <c r="S73" s="45"/>
      <c r="T73" s="94" t="s">
        <v>175</v>
      </c>
    </row>
    <row r="74" spans="1:20" x14ac:dyDescent="0.25">
      <c r="A74" s="55">
        <v>71</v>
      </c>
      <c r="B74" s="35">
        <f>C74+G74+Tabelle212682010[[#This Row],[w]]/2+Tabelle212682010[[#This Row],[poweradd]]</f>
        <v>19.677785999999998</v>
      </c>
      <c r="C74" s="52">
        <f t="shared" si="18"/>
        <v>15.366450999999998</v>
      </c>
      <c r="D74" s="35">
        <f t="shared" si="12"/>
        <v>3</v>
      </c>
      <c r="E74" s="52">
        <f t="shared" si="16"/>
        <v>281.13354899999996</v>
      </c>
      <c r="F74" s="52">
        <f t="shared" si="20"/>
        <v>278.32221399999997</v>
      </c>
      <c r="G74" s="52">
        <f t="shared" si="13"/>
        <v>2.8113350000000001</v>
      </c>
      <c r="H74" s="45"/>
      <c r="I74" s="45"/>
      <c r="L74" s="35">
        <f>M74+Q74+Tabelle21268202224[[#This Row],[w]]/2+Tabelle21268202224[[#This Row],[poweradd]]</f>
        <v>22.707237000000042</v>
      </c>
      <c r="M74" s="52">
        <f t="shared" si="19"/>
        <v>19.234583000000043</v>
      </c>
      <c r="N74" s="35">
        <f t="shared" si="14"/>
        <v>2</v>
      </c>
      <c r="O74" s="52">
        <f t="shared" si="17"/>
        <v>247.26541700000004</v>
      </c>
      <c r="P74" s="52">
        <f t="shared" si="21"/>
        <v>244.79276300000004</v>
      </c>
      <c r="Q74" s="52">
        <f t="shared" si="15"/>
        <v>2.4726539999999999</v>
      </c>
      <c r="R74" s="45"/>
      <c r="S74" s="45"/>
      <c r="T74" s="43" t="s">
        <v>176</v>
      </c>
    </row>
    <row r="75" spans="1:20" x14ac:dyDescent="0.25">
      <c r="A75" s="55">
        <v>72</v>
      </c>
      <c r="B75" s="35">
        <f>C75+G75+Tabelle212682010[[#This Row],[w]]/2+Tabelle212682010[[#This Row],[poweradd]]</f>
        <v>23.961007999999996</v>
      </c>
      <c r="C75" s="52">
        <f t="shared" si="18"/>
        <v>19.677785999999998</v>
      </c>
      <c r="D75" s="35">
        <f t="shared" si="12"/>
        <v>3</v>
      </c>
      <c r="E75" s="52">
        <f t="shared" si="16"/>
        <v>278.32221399999997</v>
      </c>
      <c r="F75" s="52">
        <f t="shared" si="20"/>
        <v>275.53899199999995</v>
      </c>
      <c r="G75" s="52">
        <f t="shared" si="13"/>
        <v>2.7832219999999999</v>
      </c>
      <c r="H75" s="45"/>
      <c r="I75" s="45"/>
      <c r="L75" s="35">
        <f>M75+Q75+Tabelle21268202224[[#This Row],[w]]/2+Tabelle21268202224[[#This Row],[poweradd]]</f>
        <v>26.155164000000042</v>
      </c>
      <c r="M75" s="52">
        <f t="shared" si="19"/>
        <v>22.707237000000042</v>
      </c>
      <c r="N75" s="35">
        <f t="shared" si="14"/>
        <v>2</v>
      </c>
      <c r="O75" s="52">
        <f t="shared" si="17"/>
        <v>244.79276300000004</v>
      </c>
      <c r="P75" s="52">
        <f t="shared" si="21"/>
        <v>242.34483600000004</v>
      </c>
      <c r="Q75" s="52">
        <f t="shared" si="15"/>
        <v>2.447927</v>
      </c>
      <c r="R75" s="45"/>
      <c r="S75" s="45"/>
    </row>
    <row r="76" spans="1:20" x14ac:dyDescent="0.25">
      <c r="A76" s="55">
        <v>73</v>
      </c>
      <c r="B76" s="35">
        <f>C76+G76+Tabelle212682010[[#This Row],[w]]/2+Tabelle212682010[[#This Row],[poweradd]]</f>
        <v>28.216396999999997</v>
      </c>
      <c r="C76" s="52">
        <f t="shared" si="18"/>
        <v>23.961007999999996</v>
      </c>
      <c r="D76" s="35">
        <f t="shared" si="12"/>
        <v>3</v>
      </c>
      <c r="E76" s="52">
        <f t="shared" si="16"/>
        <v>275.53899199999995</v>
      </c>
      <c r="F76" s="52">
        <f t="shared" si="20"/>
        <v>272.78360299999997</v>
      </c>
      <c r="G76" s="52">
        <f t="shared" si="13"/>
        <v>2.7553890000000001</v>
      </c>
      <c r="H76" s="45"/>
      <c r="I76" s="43"/>
      <c r="J76" s="38"/>
      <c r="L76" s="35">
        <f>M76+Q76+Tabelle21268202224[[#This Row],[w]]/2+Tabelle21268202224[[#This Row],[poweradd]]</f>
        <v>29.578612000000042</v>
      </c>
      <c r="M76" s="52">
        <f t="shared" si="19"/>
        <v>26.155164000000042</v>
      </c>
      <c r="N76" s="35">
        <f t="shared" si="14"/>
        <v>2</v>
      </c>
      <c r="O76" s="52">
        <f t="shared" si="17"/>
        <v>242.34483600000004</v>
      </c>
      <c r="P76" s="52">
        <f t="shared" si="21"/>
        <v>239.92138800000004</v>
      </c>
      <c r="Q76" s="52">
        <f t="shared" si="15"/>
        <v>2.423448</v>
      </c>
      <c r="R76" s="45"/>
      <c r="S76" s="45"/>
    </row>
    <row r="77" spans="1:20" x14ac:dyDescent="0.25">
      <c r="A77" s="55">
        <v>74</v>
      </c>
      <c r="B77" s="35">
        <f>C77+G77+Tabelle212682010[[#This Row],[w]]/2+Tabelle212682010[[#This Row],[poweradd]]</f>
        <v>32.444232999999997</v>
      </c>
      <c r="C77" s="52">
        <f t="shared" si="18"/>
        <v>28.216396999999997</v>
      </c>
      <c r="D77" s="35">
        <f t="shared" si="12"/>
        <v>3</v>
      </c>
      <c r="E77" s="52">
        <f t="shared" si="16"/>
        <v>272.78360299999997</v>
      </c>
      <c r="F77" s="52">
        <f t="shared" si="20"/>
        <v>270.05576699999995</v>
      </c>
      <c r="G77" s="52">
        <f t="shared" si="13"/>
        <v>2.7278359999999999</v>
      </c>
      <c r="H77" s="45"/>
      <c r="I77" s="45"/>
      <c r="L77" s="35">
        <f>M77+Q77+Tabelle21268202224[[#This Row],[w]]/2+Tabelle21268202224[[#This Row],[poweradd]]</f>
        <v>32.977825000000038</v>
      </c>
      <c r="M77" s="52">
        <f t="shared" si="19"/>
        <v>29.578612000000042</v>
      </c>
      <c r="N77" s="35">
        <f t="shared" si="14"/>
        <v>2</v>
      </c>
      <c r="O77" s="52">
        <f t="shared" si="17"/>
        <v>239.92138800000004</v>
      </c>
      <c r="P77" s="52">
        <f t="shared" si="21"/>
        <v>237.52217500000003</v>
      </c>
      <c r="Q77" s="52">
        <f t="shared" si="15"/>
        <v>2.399213</v>
      </c>
      <c r="R77" s="45"/>
      <c r="S77" s="45"/>
    </row>
    <row r="78" spans="1:20" x14ac:dyDescent="0.25">
      <c r="A78" s="55">
        <v>75</v>
      </c>
      <c r="B78" s="35">
        <f>C78+G78+Tabelle212682010[[#This Row],[w]]/2+Tabelle212682010[[#This Row],[poweradd]]</f>
        <v>36.64479</v>
      </c>
      <c r="C78" s="52">
        <f t="shared" si="18"/>
        <v>32.444232999999997</v>
      </c>
      <c r="D78" s="35">
        <f t="shared" si="12"/>
        <v>3</v>
      </c>
      <c r="E78" s="52">
        <f t="shared" si="16"/>
        <v>270.05576699999995</v>
      </c>
      <c r="F78" s="52">
        <f t="shared" si="20"/>
        <v>267.35520999999994</v>
      </c>
      <c r="G78" s="52">
        <f t="shared" si="13"/>
        <v>2.7005569999999999</v>
      </c>
      <c r="H78" s="45"/>
      <c r="I78" s="45"/>
      <c r="L78" s="35">
        <f>M78+Q78+Tabelle21268202224[[#This Row],[w]]/2+Tabelle21268202224[[#This Row],[poweradd]]</f>
        <v>36.353046000000035</v>
      </c>
      <c r="M78" s="52">
        <f t="shared" si="19"/>
        <v>32.977825000000038</v>
      </c>
      <c r="N78" s="35">
        <f t="shared" si="14"/>
        <v>2</v>
      </c>
      <c r="O78" s="52">
        <f t="shared" si="17"/>
        <v>237.52217500000003</v>
      </c>
      <c r="P78" s="52">
        <f t="shared" si="21"/>
        <v>235.14695400000002</v>
      </c>
      <c r="Q78" s="52">
        <f t="shared" si="15"/>
        <v>2.3752209999999998</v>
      </c>
      <c r="R78" s="45"/>
      <c r="S78" s="45"/>
    </row>
    <row r="79" spans="1:20" x14ac:dyDescent="0.25">
      <c r="A79" s="55">
        <v>76</v>
      </c>
      <c r="B79" s="35">
        <f>C79+G79+Tabelle212682010[[#This Row],[w]]/2+Tabelle212682010[[#This Row],[poweradd]]</f>
        <v>40.818342000000001</v>
      </c>
      <c r="C79" s="52">
        <f t="shared" si="18"/>
        <v>36.64479</v>
      </c>
      <c r="D79" s="35">
        <f t="shared" si="12"/>
        <v>3</v>
      </c>
      <c r="E79" s="52">
        <f t="shared" si="16"/>
        <v>267.35520999999994</v>
      </c>
      <c r="F79" s="52">
        <f t="shared" si="20"/>
        <v>264.68165799999997</v>
      </c>
      <c r="G79" s="52">
        <f t="shared" si="13"/>
        <v>2.6735519999999999</v>
      </c>
      <c r="H79" s="45"/>
      <c r="I79" s="45"/>
      <c r="L79" s="35">
        <f>M79+Q79+Tabelle21268202224[[#This Row],[w]]/2+Tabelle21268202224[[#This Row],[poweradd]]</f>
        <v>39.704515000000036</v>
      </c>
      <c r="M79" s="52">
        <f t="shared" si="19"/>
        <v>36.353046000000035</v>
      </c>
      <c r="N79" s="35">
        <f t="shared" si="14"/>
        <v>2</v>
      </c>
      <c r="O79" s="52">
        <f t="shared" si="17"/>
        <v>235.14695400000002</v>
      </c>
      <c r="P79" s="52">
        <f t="shared" si="21"/>
        <v>232.79548500000001</v>
      </c>
      <c r="Q79" s="52">
        <f t="shared" si="15"/>
        <v>2.3514689999999998</v>
      </c>
      <c r="R79" s="45"/>
      <c r="S79" s="45"/>
    </row>
    <row r="80" spans="1:20" x14ac:dyDescent="0.25">
      <c r="A80" s="55">
        <v>77</v>
      </c>
      <c r="B80" s="35">
        <f>C80+G80+Tabelle212682010[[#This Row],[w]]/2+Tabelle212682010[[#This Row],[poweradd]]</f>
        <v>44.965158000000002</v>
      </c>
      <c r="C80" s="52">
        <f t="shared" si="18"/>
        <v>40.818342000000001</v>
      </c>
      <c r="D80" s="35">
        <f t="shared" si="12"/>
        <v>3</v>
      </c>
      <c r="E80" s="52">
        <f t="shared" si="16"/>
        <v>264.68165799999997</v>
      </c>
      <c r="F80" s="52">
        <f t="shared" si="20"/>
        <v>262.03484199999997</v>
      </c>
      <c r="G80" s="52">
        <f t="shared" si="13"/>
        <v>2.6468159999999998</v>
      </c>
      <c r="H80" s="45"/>
      <c r="I80" s="45"/>
      <c r="L80" s="35">
        <f>M80+Q80+Tabelle21268202224[[#This Row],[w]]/2+Tabelle21268202224[[#This Row],[poweradd]]</f>
        <v>43.032469000000034</v>
      </c>
      <c r="M80" s="52">
        <f t="shared" si="19"/>
        <v>39.704515000000036</v>
      </c>
      <c r="N80" s="35">
        <f t="shared" si="14"/>
        <v>2</v>
      </c>
      <c r="O80" s="52">
        <f t="shared" si="17"/>
        <v>232.79548500000001</v>
      </c>
      <c r="P80" s="52">
        <f t="shared" si="21"/>
        <v>230.46753100000001</v>
      </c>
      <c r="Q80" s="52">
        <f t="shared" si="15"/>
        <v>2.3279540000000001</v>
      </c>
      <c r="R80" s="45"/>
      <c r="S80" s="45"/>
      <c r="T80" t="s">
        <v>157</v>
      </c>
    </row>
    <row r="81" spans="1:20" x14ac:dyDescent="0.25">
      <c r="A81" s="55">
        <v>78</v>
      </c>
      <c r="B81" s="35">
        <f>C81+G81+Tabelle212682010[[#This Row],[w]]/2+Tabelle212682010[[#This Row],[poweradd]]</f>
        <v>49.085506000000002</v>
      </c>
      <c r="C81" s="52">
        <f t="shared" si="18"/>
        <v>44.965158000000002</v>
      </c>
      <c r="D81" s="35">
        <f t="shared" si="12"/>
        <v>3</v>
      </c>
      <c r="E81" s="52">
        <f t="shared" si="16"/>
        <v>262.03484199999997</v>
      </c>
      <c r="F81" s="52">
        <f t="shared" si="20"/>
        <v>259.41449399999999</v>
      </c>
      <c r="G81" s="52">
        <f t="shared" si="13"/>
        <v>2.6203479999999999</v>
      </c>
      <c r="H81" s="45"/>
      <c r="I81" s="45"/>
      <c r="L81" s="35">
        <f>M81+Q81+Tabelle21268202224[[#This Row],[w]]/2+Tabelle21268202224[[#This Row],[poweradd]]</f>
        <v>46.337144000000038</v>
      </c>
      <c r="M81" s="52">
        <f t="shared" si="19"/>
        <v>43.032469000000034</v>
      </c>
      <c r="N81" s="35">
        <f t="shared" si="14"/>
        <v>2</v>
      </c>
      <c r="O81" s="52">
        <f t="shared" si="17"/>
        <v>230.46753100000001</v>
      </c>
      <c r="P81" s="52">
        <f t="shared" si="21"/>
        <v>228.162856</v>
      </c>
      <c r="Q81" s="52">
        <f t="shared" si="15"/>
        <v>2.304675</v>
      </c>
      <c r="R81" s="45"/>
      <c r="S81" s="45"/>
    </row>
    <row r="82" spans="1:20" x14ac:dyDescent="0.25">
      <c r="A82" s="55">
        <v>79</v>
      </c>
      <c r="B82" s="37">
        <f>C82+G82+Tabelle212682010[[#This Row],[w]]/2+Tabelle212682010[[#This Row],[poweradd]]</f>
        <v>3.1796500000000023</v>
      </c>
      <c r="C82" s="52">
        <f t="shared" si="18"/>
        <v>49.085506000000002</v>
      </c>
      <c r="D82" s="35">
        <f t="shared" si="12"/>
        <v>3</v>
      </c>
      <c r="E82" s="52">
        <f t="shared" si="16"/>
        <v>259.41449399999999</v>
      </c>
      <c r="F82" s="52">
        <f t="shared" si="20"/>
        <v>256.82034999999996</v>
      </c>
      <c r="G82" s="52">
        <f t="shared" si="13"/>
        <v>2.594144</v>
      </c>
      <c r="H82" s="43">
        <v>-50</v>
      </c>
      <c r="I82" s="43"/>
      <c r="J82" t="s">
        <v>184</v>
      </c>
      <c r="L82" s="37">
        <f>M82+Q82+Tabelle21268202224[[#This Row],[w]]/2+Tabelle21268202224[[#This Row],[poweradd]]</f>
        <v>49.618772000000035</v>
      </c>
      <c r="M82" s="52">
        <f t="shared" si="19"/>
        <v>46.337144000000038</v>
      </c>
      <c r="N82" s="35">
        <f t="shared" si="14"/>
        <v>2</v>
      </c>
      <c r="O82" s="52">
        <f t="shared" si="17"/>
        <v>228.162856</v>
      </c>
      <c r="P82" s="52">
        <f t="shared" si="21"/>
        <v>225.88122799999999</v>
      </c>
      <c r="Q82" s="52">
        <f t="shared" si="15"/>
        <v>2.281628</v>
      </c>
      <c r="R82" s="45"/>
      <c r="S82" s="45"/>
      <c r="T82" s="94"/>
    </row>
    <row r="83" spans="1:20" x14ac:dyDescent="0.25">
      <c r="A83" s="55">
        <v>80</v>
      </c>
      <c r="B83" s="35">
        <f>C83+G83+Tabelle212682010[[#This Row],[w]]/2+Tabelle212682010[[#This Row],[poweradd]]</f>
        <v>7.2478530000000028</v>
      </c>
      <c r="C83" s="52">
        <f t="shared" si="18"/>
        <v>3.1796500000000023</v>
      </c>
      <c r="D83" s="35">
        <f t="shared" si="12"/>
        <v>3</v>
      </c>
      <c r="E83" s="52">
        <f t="shared" si="16"/>
        <v>256.82034999999996</v>
      </c>
      <c r="F83" s="52">
        <f t="shared" si="20"/>
        <v>254.25214699999995</v>
      </c>
      <c r="G83" s="52">
        <f t="shared" si="13"/>
        <v>2.568203</v>
      </c>
      <c r="H83" s="45"/>
      <c r="I83" s="45"/>
      <c r="L83" s="35">
        <f>M83+Q83+Tabelle21268202224[[#This Row],[w]]/2+Tabelle21268202224[[#This Row],[poweradd]]</f>
        <v>52.877584000000034</v>
      </c>
      <c r="M83" s="52">
        <f t="shared" si="19"/>
        <v>49.618772000000035</v>
      </c>
      <c r="N83" s="35">
        <f t="shared" si="14"/>
        <v>2</v>
      </c>
      <c r="O83" s="52">
        <f t="shared" si="17"/>
        <v>225.88122799999999</v>
      </c>
      <c r="P83" s="52">
        <f t="shared" si="21"/>
        <v>223.62241599999999</v>
      </c>
      <c r="Q83" s="52">
        <f t="shared" si="15"/>
        <v>2.2588119999999998</v>
      </c>
      <c r="R83" s="45"/>
      <c r="S83" s="45"/>
    </row>
    <row r="84" spans="1:20" x14ac:dyDescent="0.25">
      <c r="A84" s="55">
        <v>81</v>
      </c>
      <c r="B84" s="35">
        <f>C84+G84+Tabelle212682010[[#This Row],[w]]/2+Tabelle212682010[[#This Row],[poweradd]]</f>
        <v>11.290374000000003</v>
      </c>
      <c r="C84" s="52">
        <f t="shared" si="18"/>
        <v>7.2478530000000028</v>
      </c>
      <c r="D84" s="35">
        <f t="shared" si="12"/>
        <v>3</v>
      </c>
      <c r="E84" s="52">
        <f t="shared" si="16"/>
        <v>254.25214699999995</v>
      </c>
      <c r="F84" s="52">
        <f t="shared" si="20"/>
        <v>251.70962599999996</v>
      </c>
      <c r="G84" s="52">
        <f t="shared" si="13"/>
        <v>2.5425209999999998</v>
      </c>
      <c r="H84" s="45"/>
      <c r="I84" s="45"/>
      <c r="L84" s="35">
        <f>M84+Q84+Tabelle21268202224[[#This Row],[w]]/2+Tabelle21268202224[[#This Row],[poweradd]]</f>
        <v>56.113808000000034</v>
      </c>
      <c r="M84" s="52">
        <f t="shared" si="19"/>
        <v>52.877584000000034</v>
      </c>
      <c r="N84" s="35">
        <f t="shared" si="14"/>
        <v>2</v>
      </c>
      <c r="O84" s="52">
        <f t="shared" si="17"/>
        <v>223.62241599999999</v>
      </c>
      <c r="P84" s="52">
        <f t="shared" si="21"/>
        <v>221.38619199999999</v>
      </c>
      <c r="Q84" s="52">
        <f t="shared" si="15"/>
        <v>2.236224</v>
      </c>
      <c r="R84" s="45"/>
      <c r="S84" s="45"/>
      <c r="T84" s="94"/>
    </row>
    <row r="85" spans="1:20" x14ac:dyDescent="0.25">
      <c r="A85" s="55">
        <v>82</v>
      </c>
      <c r="B85" s="35">
        <f>C85+G85+Tabelle212682010[[#This Row],[w]]/2+Tabelle212682010[[#This Row],[poweradd]]</f>
        <v>15.307470000000004</v>
      </c>
      <c r="C85" s="52">
        <f t="shared" si="18"/>
        <v>11.290374000000003</v>
      </c>
      <c r="D85" s="35">
        <f t="shared" si="12"/>
        <v>3</v>
      </c>
      <c r="E85" s="52">
        <f t="shared" si="16"/>
        <v>251.70962599999996</v>
      </c>
      <c r="F85" s="52">
        <f t="shared" si="20"/>
        <v>249.19252999999995</v>
      </c>
      <c r="G85" s="52">
        <f t="shared" si="13"/>
        <v>2.517096</v>
      </c>
      <c r="H85" s="45"/>
      <c r="I85" s="45"/>
      <c r="L85" s="35">
        <f>M85+Q85+Tabelle21268202224[[#This Row],[w]]/2+Tabelle21268202224[[#This Row],[poweradd]]</f>
        <v>59.327669000000036</v>
      </c>
      <c r="M85" s="52">
        <f t="shared" si="19"/>
        <v>56.113808000000034</v>
      </c>
      <c r="N85" s="35">
        <f t="shared" si="14"/>
        <v>2</v>
      </c>
      <c r="O85" s="52">
        <f t="shared" si="17"/>
        <v>221.38619199999999</v>
      </c>
      <c r="P85" s="52">
        <f t="shared" si="21"/>
        <v>219.17233099999999</v>
      </c>
      <c r="Q85" s="52">
        <f t="shared" si="15"/>
        <v>2.2138610000000001</v>
      </c>
      <c r="R85" s="45"/>
      <c r="S85" s="45"/>
    </row>
    <row r="86" spans="1:20" x14ac:dyDescent="0.25">
      <c r="A86" s="55">
        <v>83</v>
      </c>
      <c r="B86" s="37">
        <f>C86+G86+Tabelle212682010[[#This Row],[w]]/2+Tabelle212682010[[#This Row],[poweradd]]</f>
        <v>19.299395000000004</v>
      </c>
      <c r="C86" s="52">
        <f t="shared" si="18"/>
        <v>15.307470000000004</v>
      </c>
      <c r="D86" s="35">
        <f t="shared" si="12"/>
        <v>3</v>
      </c>
      <c r="E86" s="52">
        <f t="shared" si="16"/>
        <v>249.19252999999995</v>
      </c>
      <c r="F86" s="52">
        <f t="shared" si="20"/>
        <v>246.70060499999994</v>
      </c>
      <c r="G86" s="52">
        <f t="shared" si="13"/>
        <v>2.4919250000000002</v>
      </c>
      <c r="H86" s="45"/>
      <c r="I86" s="45"/>
      <c r="L86" s="37">
        <f>M86+Q86+Tabelle21268202224[[#This Row],[w]]/2+Tabelle21268202224[[#This Row],[poweradd]]</f>
        <v>62.519392000000039</v>
      </c>
      <c r="M86" s="52">
        <f t="shared" si="19"/>
        <v>59.327669000000036</v>
      </c>
      <c r="N86" s="35">
        <f t="shared" si="14"/>
        <v>2</v>
      </c>
      <c r="O86" s="52">
        <f t="shared" si="17"/>
        <v>219.17233099999999</v>
      </c>
      <c r="P86" s="52">
        <f t="shared" si="21"/>
        <v>216.98060799999999</v>
      </c>
      <c r="Q86" s="52">
        <f t="shared" si="15"/>
        <v>2.1917230000000001</v>
      </c>
      <c r="R86" s="45"/>
      <c r="S86" s="45"/>
    </row>
    <row r="87" spans="1:20" x14ac:dyDescent="0.25">
      <c r="A87" s="55">
        <v>84</v>
      </c>
      <c r="B87" s="35">
        <f>C87+G87+Tabelle212682010[[#This Row],[w]]/2+Tabelle212682010[[#This Row],[poweradd]]</f>
        <v>23.266401000000005</v>
      </c>
      <c r="C87" s="52">
        <f t="shared" si="18"/>
        <v>19.299395000000004</v>
      </c>
      <c r="D87" s="35">
        <f t="shared" si="12"/>
        <v>3</v>
      </c>
      <c r="E87" s="52">
        <f t="shared" si="16"/>
        <v>246.70060499999994</v>
      </c>
      <c r="F87" s="52">
        <f t="shared" si="20"/>
        <v>244.23359899999994</v>
      </c>
      <c r="G87" s="52">
        <f t="shared" si="13"/>
        <v>2.467006</v>
      </c>
      <c r="H87" s="45"/>
      <c r="I87" s="43"/>
      <c r="J87" s="38"/>
      <c r="L87" s="35">
        <f>M87+Q87+Tabelle21268202224[[#This Row],[w]]/2+Tabelle21268202224[[#This Row],[poweradd]]</f>
        <v>65.689198000000033</v>
      </c>
      <c r="M87" s="52">
        <f t="shared" si="19"/>
        <v>62.519392000000039</v>
      </c>
      <c r="N87" s="35">
        <f t="shared" si="14"/>
        <v>2</v>
      </c>
      <c r="O87" s="52">
        <f t="shared" si="17"/>
        <v>216.98060799999999</v>
      </c>
      <c r="P87" s="52">
        <f t="shared" si="21"/>
        <v>214.810802</v>
      </c>
      <c r="Q87" s="52">
        <f t="shared" si="15"/>
        <v>2.1698059999999999</v>
      </c>
      <c r="R87" s="45"/>
      <c r="S87" s="45"/>
    </row>
    <row r="88" spans="1:20" x14ac:dyDescent="0.25">
      <c r="A88" s="55">
        <v>85</v>
      </c>
      <c r="B88" s="35">
        <f>C88+G88+Tabelle212682010[[#This Row],[w]]/2+Tabelle212682010[[#This Row],[poweradd]]</f>
        <v>27.208736000000005</v>
      </c>
      <c r="C88" s="52">
        <f t="shared" si="18"/>
        <v>23.266401000000005</v>
      </c>
      <c r="D88" s="35">
        <f t="shared" si="12"/>
        <v>3</v>
      </c>
      <c r="E88" s="52">
        <f t="shared" si="16"/>
        <v>244.23359899999994</v>
      </c>
      <c r="F88" s="52">
        <f t="shared" si="20"/>
        <v>241.79126399999996</v>
      </c>
      <c r="G88" s="52">
        <f t="shared" si="13"/>
        <v>2.4423349999999999</v>
      </c>
      <c r="H88" s="45"/>
      <c r="I88" s="45"/>
      <c r="L88" s="35">
        <f>M88+Q88+Tabelle21268202224[[#This Row],[w]]/2+Tabelle21268202224[[#This Row],[poweradd]]</f>
        <v>68.837306000000027</v>
      </c>
      <c r="M88" s="52">
        <f t="shared" si="19"/>
        <v>65.689198000000033</v>
      </c>
      <c r="N88" s="35">
        <f t="shared" si="14"/>
        <v>2</v>
      </c>
      <c r="O88" s="52">
        <f t="shared" si="17"/>
        <v>214.810802</v>
      </c>
      <c r="P88" s="52">
        <f t="shared" si="21"/>
        <v>212.66269399999999</v>
      </c>
      <c r="Q88" s="52">
        <f t="shared" si="15"/>
        <v>2.1481080000000001</v>
      </c>
      <c r="R88" s="45"/>
      <c r="S88" s="45"/>
    </row>
    <row r="89" spans="1:20" x14ac:dyDescent="0.25">
      <c r="A89" s="55">
        <v>86</v>
      </c>
      <c r="B89" s="35">
        <f>C89+G89+Tabelle212682010[[#This Row],[w]]/2+Tabelle212682010[[#This Row],[poweradd]]</f>
        <v>31.126648000000007</v>
      </c>
      <c r="C89" s="52">
        <f t="shared" si="18"/>
        <v>27.208736000000005</v>
      </c>
      <c r="D89" s="35">
        <f t="shared" si="12"/>
        <v>3</v>
      </c>
      <c r="E89" s="52">
        <f t="shared" si="16"/>
        <v>241.79126399999996</v>
      </c>
      <c r="F89" s="52">
        <f t="shared" si="20"/>
        <v>239.37335199999995</v>
      </c>
      <c r="G89" s="52">
        <f t="shared" si="13"/>
        <v>2.4179119999999998</v>
      </c>
      <c r="H89" s="45"/>
      <c r="I89" s="45"/>
      <c r="L89" s="35">
        <f>M89+Q89+Tabelle21268202224[[#This Row],[w]]/2+Tabelle21268202224[[#This Row],[poweradd]]</f>
        <v>71.963932000000028</v>
      </c>
      <c r="M89" s="52">
        <f t="shared" si="19"/>
        <v>68.837306000000027</v>
      </c>
      <c r="N89" s="35">
        <f t="shared" si="14"/>
        <v>2</v>
      </c>
      <c r="O89" s="52">
        <f t="shared" si="17"/>
        <v>212.66269399999999</v>
      </c>
      <c r="P89" s="52">
        <f t="shared" si="21"/>
        <v>210.536068</v>
      </c>
      <c r="Q89" s="52">
        <f t="shared" si="15"/>
        <v>2.1266259999999999</v>
      </c>
      <c r="R89" s="45"/>
      <c r="S89" s="45"/>
      <c r="T89" s="94"/>
    </row>
    <row r="90" spans="1:20" x14ac:dyDescent="0.25">
      <c r="A90" s="55">
        <v>87</v>
      </c>
      <c r="B90" s="35">
        <f>C90+G90+Tabelle212682010[[#This Row],[w]]/2+Tabelle212682010[[#This Row],[poweradd]]</f>
        <v>35.020381000000008</v>
      </c>
      <c r="C90" s="52">
        <f t="shared" si="18"/>
        <v>31.126648000000007</v>
      </c>
      <c r="D90" s="35">
        <f t="shared" si="12"/>
        <v>3</v>
      </c>
      <c r="E90" s="52">
        <f t="shared" si="16"/>
        <v>239.37335199999995</v>
      </c>
      <c r="F90" s="52">
        <f t="shared" si="20"/>
        <v>236.97961899999996</v>
      </c>
      <c r="G90" s="52">
        <f t="shared" si="13"/>
        <v>2.3937330000000001</v>
      </c>
      <c r="H90" s="45"/>
      <c r="I90" s="45"/>
      <c r="L90" s="35">
        <f>M90+Q90+Tabelle21268202224[[#This Row],[w]]/2+Tabelle21268202224[[#This Row],[poweradd]]</f>
        <v>75.069292000000033</v>
      </c>
      <c r="M90" s="52">
        <f t="shared" si="19"/>
        <v>71.963932000000028</v>
      </c>
      <c r="N90" s="35">
        <f t="shared" si="14"/>
        <v>2</v>
      </c>
      <c r="O90" s="52">
        <f t="shared" si="17"/>
        <v>210.536068</v>
      </c>
      <c r="P90" s="52">
        <f t="shared" si="21"/>
        <v>208.43070800000001</v>
      </c>
      <c r="Q90" s="52">
        <f t="shared" si="15"/>
        <v>2.1053600000000001</v>
      </c>
      <c r="R90" s="45"/>
      <c r="S90" s="45"/>
      <c r="T90" s="94"/>
    </row>
    <row r="91" spans="1:20" x14ac:dyDescent="0.25">
      <c r="A91" s="55">
        <v>88</v>
      </c>
      <c r="B91" s="35">
        <f>C91+G91+Tabelle212682010[[#This Row],[w]]/2+Tabelle212682010[[#This Row],[poweradd]]</f>
        <v>38.890177000000008</v>
      </c>
      <c r="C91" s="52">
        <f t="shared" si="18"/>
        <v>35.020381000000008</v>
      </c>
      <c r="D91" s="35">
        <f t="shared" si="12"/>
        <v>3</v>
      </c>
      <c r="E91" s="52">
        <f t="shared" si="16"/>
        <v>236.97961899999996</v>
      </c>
      <c r="F91" s="52">
        <f t="shared" si="20"/>
        <v>234.60982299999995</v>
      </c>
      <c r="G91" s="52">
        <f t="shared" si="13"/>
        <v>2.369796</v>
      </c>
      <c r="H91" s="45"/>
      <c r="I91" s="45"/>
      <c r="L91" s="35">
        <f>M91+Q91+Tabelle21268202224[[#This Row],[w]]/2+Tabelle21268202224[[#This Row],[poweradd]]</f>
        <v>78.153599000000028</v>
      </c>
      <c r="M91" s="52">
        <f t="shared" si="19"/>
        <v>75.069292000000033</v>
      </c>
      <c r="N91" s="35">
        <f t="shared" si="14"/>
        <v>2</v>
      </c>
      <c r="O91" s="52">
        <f t="shared" si="17"/>
        <v>208.43070800000001</v>
      </c>
      <c r="P91" s="52">
        <f t="shared" si="21"/>
        <v>206.34640100000001</v>
      </c>
      <c r="Q91" s="52">
        <f t="shared" si="15"/>
        <v>2.0843069999999999</v>
      </c>
      <c r="R91" s="45"/>
      <c r="S91" s="45"/>
      <c r="T91" s="94"/>
    </row>
    <row r="92" spans="1:20" x14ac:dyDescent="0.25">
      <c r="A92" s="55">
        <v>89</v>
      </c>
      <c r="B92" s="35">
        <f>C92+G92+Tabelle212682010[[#This Row],[w]]/2+Tabelle212682010[[#This Row],[poweradd]]</f>
        <v>42.736275000000006</v>
      </c>
      <c r="C92" s="52">
        <f t="shared" si="18"/>
        <v>38.890177000000008</v>
      </c>
      <c r="D92" s="35">
        <f t="shared" si="12"/>
        <v>3</v>
      </c>
      <c r="E92" s="52">
        <f t="shared" si="16"/>
        <v>234.60982299999995</v>
      </c>
      <c r="F92" s="52">
        <f t="shared" si="20"/>
        <v>232.26372499999994</v>
      </c>
      <c r="G92" s="52">
        <f t="shared" si="13"/>
        <v>2.346098</v>
      </c>
      <c r="H92" s="45"/>
      <c r="I92" s="45"/>
      <c r="L92" s="35">
        <f>M92+Q92+Tabelle21268202224[[#This Row],[w]]/2+Tabelle21268202224[[#This Row],[poweradd]]</f>
        <v>81.217063000000024</v>
      </c>
      <c r="M92" s="52">
        <f t="shared" si="19"/>
        <v>78.153599000000028</v>
      </c>
      <c r="N92" s="35">
        <f t="shared" si="14"/>
        <v>2</v>
      </c>
      <c r="O92" s="52">
        <f t="shared" si="17"/>
        <v>206.34640100000001</v>
      </c>
      <c r="P92" s="52">
        <f t="shared" si="21"/>
        <v>204.282937</v>
      </c>
      <c r="Q92" s="52">
        <f t="shared" si="15"/>
        <v>2.0634640000000002</v>
      </c>
      <c r="R92" s="45"/>
      <c r="S92" s="45"/>
      <c r="T92" s="94"/>
    </row>
    <row r="93" spans="1:20" x14ac:dyDescent="0.25">
      <c r="A93" s="55">
        <v>90</v>
      </c>
      <c r="B93" s="35">
        <f>C93+G93+Tabelle212682010[[#This Row],[w]]/2+Tabelle212682010[[#This Row],[poweradd]]</f>
        <v>46.558912000000007</v>
      </c>
      <c r="C93" s="52">
        <f t="shared" si="18"/>
        <v>42.736275000000006</v>
      </c>
      <c r="D93" s="35">
        <f t="shared" si="12"/>
        <v>3</v>
      </c>
      <c r="E93" s="52">
        <f t="shared" si="16"/>
        <v>232.26372499999994</v>
      </c>
      <c r="F93" s="52">
        <f t="shared" si="20"/>
        <v>229.94108799999995</v>
      </c>
      <c r="G93" s="52">
        <f t="shared" si="13"/>
        <v>2.3226369999999998</v>
      </c>
      <c r="H93" s="45"/>
      <c r="I93" s="45"/>
      <c r="L93" s="35">
        <f>M93+Q93+Tabelle21268202224[[#This Row],[w]]/2+Tabelle21268202224[[#This Row],[poweradd]]</f>
        <v>9.259892000000022</v>
      </c>
      <c r="M93" s="52">
        <f t="shared" si="19"/>
        <v>81.217063000000024</v>
      </c>
      <c r="N93" s="35">
        <f t="shared" si="14"/>
        <v>2</v>
      </c>
      <c r="O93" s="52">
        <f t="shared" si="17"/>
        <v>204.282937</v>
      </c>
      <c r="P93" s="52">
        <f t="shared" si="21"/>
        <v>202.24010799999999</v>
      </c>
      <c r="Q93" s="52">
        <f t="shared" si="15"/>
        <v>2.0428289999999998</v>
      </c>
      <c r="R93" s="45">
        <v>-75</v>
      </c>
      <c r="S93" s="45"/>
      <c r="T93" t="s">
        <v>205</v>
      </c>
    </row>
    <row r="94" spans="1:20" x14ac:dyDescent="0.25">
      <c r="A94" s="55">
        <v>91</v>
      </c>
      <c r="B94" s="35">
        <f>C94+G94+Tabelle212682010[[#This Row],[w]]/2+Tabelle212682010[[#This Row],[poweradd]]</f>
        <v>0.35832200000000825</v>
      </c>
      <c r="C94" s="52">
        <f t="shared" si="18"/>
        <v>46.558912000000007</v>
      </c>
      <c r="D94" s="35">
        <f t="shared" si="12"/>
        <v>3</v>
      </c>
      <c r="E94" s="52">
        <f t="shared" si="16"/>
        <v>229.94108799999995</v>
      </c>
      <c r="F94" s="52">
        <f t="shared" si="20"/>
        <v>227.64167799999996</v>
      </c>
      <c r="G94" s="52">
        <f t="shared" si="13"/>
        <v>2.29941</v>
      </c>
      <c r="H94" s="43">
        <v>-50</v>
      </c>
      <c r="I94" s="43"/>
      <c r="J94" t="s">
        <v>187</v>
      </c>
      <c r="L94" s="35">
        <f>M94+Q94+Tabelle21268202224[[#This Row],[w]]/2+Tabelle21268202224[[#This Row],[poweradd]]</f>
        <v>31.032293000000024</v>
      </c>
      <c r="M94" s="52">
        <f t="shared" si="19"/>
        <v>9.259892000000022</v>
      </c>
      <c r="N94" s="35">
        <f t="shared" si="14"/>
        <v>2</v>
      </c>
      <c r="O94" s="52">
        <f t="shared" si="17"/>
        <v>202.24010799999999</v>
      </c>
      <c r="P94" s="52">
        <f t="shared" si="21"/>
        <v>200.21770699999999</v>
      </c>
      <c r="Q94" s="52">
        <f t="shared" si="15"/>
        <v>2.0224009999999999</v>
      </c>
      <c r="R94" s="45">
        <f>75*0.25</f>
        <v>18.75</v>
      </c>
      <c r="S94" s="45"/>
      <c r="T94" s="206" t="s">
        <v>175</v>
      </c>
    </row>
    <row r="95" spans="1:20" x14ac:dyDescent="0.25">
      <c r="A95" s="55">
        <v>92</v>
      </c>
      <c r="B95" s="37">
        <f>C95+G95+Tabelle212682010[[#This Row],[w]]/2+Tabelle212682010[[#This Row],[poweradd]]</f>
        <v>4.1347380000000085</v>
      </c>
      <c r="C95" s="52">
        <f t="shared" si="18"/>
        <v>0.35832200000000825</v>
      </c>
      <c r="D95" s="35">
        <f t="shared" si="12"/>
        <v>3</v>
      </c>
      <c r="E95" s="52">
        <f t="shared" si="16"/>
        <v>227.64167799999996</v>
      </c>
      <c r="F95" s="52">
        <f t="shared" si="20"/>
        <v>225.36526199999994</v>
      </c>
      <c r="G95" s="52">
        <f t="shared" si="13"/>
        <v>2.2764160000000002</v>
      </c>
      <c r="H95" s="45"/>
      <c r="I95" s="45"/>
      <c r="L95" s="37">
        <f>M95+Q95+Tabelle21268202224[[#This Row],[w]]/2+Tabelle21268202224[[#This Row],[poweradd]]</f>
        <v>56.534470000000027</v>
      </c>
      <c r="M95" s="52">
        <f t="shared" si="19"/>
        <v>31.032293000000024</v>
      </c>
      <c r="N95" s="35">
        <f t="shared" si="14"/>
        <v>2</v>
      </c>
      <c r="O95" s="52">
        <f t="shared" si="17"/>
        <v>200.21770699999999</v>
      </c>
      <c r="P95" s="52">
        <f t="shared" si="21"/>
        <v>198.21553</v>
      </c>
      <c r="Q95" s="52">
        <f t="shared" si="15"/>
        <v>2.0021770000000001</v>
      </c>
      <c r="R95" s="45">
        <f t="shared" ref="R95:S98" si="22">50*0.45</f>
        <v>22.5</v>
      </c>
      <c r="S95" s="45">
        <f t="shared" si="22"/>
        <v>22.5</v>
      </c>
      <c r="T95" t="s">
        <v>182</v>
      </c>
    </row>
    <row r="96" spans="1:20" x14ac:dyDescent="0.25">
      <c r="A96" s="55">
        <v>93</v>
      </c>
      <c r="B96" s="35">
        <f>C96+G96+Tabelle212682010[[#This Row],[w]]/2+Tabelle212682010[[#This Row],[poweradd]]</f>
        <v>7.8883900000000082</v>
      </c>
      <c r="C96" s="52">
        <f t="shared" si="18"/>
        <v>4.1347380000000085</v>
      </c>
      <c r="D96" s="35">
        <f t="shared" si="12"/>
        <v>3</v>
      </c>
      <c r="E96" s="52">
        <f t="shared" si="16"/>
        <v>225.36526199999994</v>
      </c>
      <c r="F96" s="52">
        <f t="shared" si="20"/>
        <v>223.11160999999996</v>
      </c>
      <c r="G96" s="52">
        <f t="shared" si="13"/>
        <v>2.2536520000000002</v>
      </c>
      <c r="H96" s="45"/>
      <c r="I96" s="45"/>
      <c r="L96" s="35">
        <f>M96+Q96+Tabelle21268202224[[#This Row],[w]]/2+Tabelle21268202224[[#This Row],[poweradd]]</f>
        <v>82.241625000000028</v>
      </c>
      <c r="M96" s="52">
        <f t="shared" si="19"/>
        <v>56.534470000000027</v>
      </c>
      <c r="N96" s="35">
        <f t="shared" si="14"/>
        <v>2</v>
      </c>
      <c r="O96" s="52">
        <f t="shared" si="17"/>
        <v>220.71553</v>
      </c>
      <c r="P96" s="52">
        <f t="shared" si="21"/>
        <v>218.508375</v>
      </c>
      <c r="Q96" s="52">
        <f t="shared" si="15"/>
        <v>2.2071550000000002</v>
      </c>
      <c r="R96" s="45">
        <f t="shared" si="22"/>
        <v>22.5</v>
      </c>
      <c r="S96" s="45">
        <f t="shared" si="22"/>
        <v>22.5</v>
      </c>
      <c r="T96" t="s">
        <v>183</v>
      </c>
    </row>
    <row r="97" spans="1:20" x14ac:dyDescent="0.25">
      <c r="A97" s="55">
        <v>94</v>
      </c>
      <c r="B97" s="35">
        <f>C97+G97+Tabelle212682010[[#This Row],[w]]/2+Tabelle212682010[[#This Row],[poweradd]]</f>
        <v>11.619506000000008</v>
      </c>
      <c r="C97" s="52">
        <f t="shared" si="18"/>
        <v>7.8883900000000082</v>
      </c>
      <c r="D97" s="35">
        <f t="shared" si="12"/>
        <v>3</v>
      </c>
      <c r="E97" s="52">
        <f t="shared" si="16"/>
        <v>223.11160999999996</v>
      </c>
      <c r="F97" s="52">
        <f t="shared" si="20"/>
        <v>220.88049399999994</v>
      </c>
      <c r="G97" s="52">
        <f t="shared" si="13"/>
        <v>2.2311160000000001</v>
      </c>
      <c r="H97" s="45"/>
      <c r="I97" s="45"/>
      <c r="L97" s="35">
        <f>M97+Q97+Tabelle21268202224[[#This Row],[w]]/2+Tabelle21268202224[[#This Row],[poweradd]]</f>
        <v>108.15170800000003</v>
      </c>
      <c r="M97" s="52">
        <f t="shared" si="19"/>
        <v>82.241625000000028</v>
      </c>
      <c r="N97" s="35">
        <f t="shared" si="14"/>
        <v>2</v>
      </c>
      <c r="O97" s="52">
        <f t="shared" si="17"/>
        <v>241.008375</v>
      </c>
      <c r="P97" s="52">
        <f t="shared" si="21"/>
        <v>238.59829200000001</v>
      </c>
      <c r="Q97" s="52">
        <f t="shared" si="15"/>
        <v>2.4100830000000002</v>
      </c>
      <c r="R97" s="45">
        <f t="shared" si="22"/>
        <v>22.5</v>
      </c>
      <c r="S97" s="45">
        <f t="shared" si="22"/>
        <v>22.5</v>
      </c>
      <c r="T97" t="s">
        <v>184</v>
      </c>
    </row>
    <row r="98" spans="1:20" x14ac:dyDescent="0.25">
      <c r="A98" s="55">
        <v>95</v>
      </c>
      <c r="B98" s="35">
        <f>C98+G98+Tabelle212682010[[#This Row],[w]]/2+Tabelle212682010[[#This Row],[poweradd]]</f>
        <v>15.328310000000009</v>
      </c>
      <c r="C98" s="52">
        <f t="shared" si="18"/>
        <v>11.619506000000008</v>
      </c>
      <c r="D98" s="35">
        <f t="shared" si="12"/>
        <v>3</v>
      </c>
      <c r="E98" s="52">
        <f t="shared" si="16"/>
        <v>220.88049399999994</v>
      </c>
      <c r="F98" s="52">
        <f t="shared" si="20"/>
        <v>218.67168999999996</v>
      </c>
      <c r="G98" s="52">
        <f t="shared" si="13"/>
        <v>2.2088040000000002</v>
      </c>
      <c r="H98" s="43"/>
      <c r="I98" s="43"/>
      <c r="J98" s="38"/>
      <c r="L98" s="35">
        <f>M98+Q98+Tabelle21268202224[[#This Row],[w]]/2+Tabelle21268202224[[#This Row],[poweradd]]</f>
        <v>134.26269000000002</v>
      </c>
      <c r="M98" s="52">
        <f t="shared" si="19"/>
        <v>108.15170800000003</v>
      </c>
      <c r="N98" s="35">
        <f t="shared" si="14"/>
        <v>2</v>
      </c>
      <c r="O98" s="52">
        <f t="shared" si="17"/>
        <v>261.09829200000001</v>
      </c>
      <c r="P98" s="52">
        <f t="shared" si="21"/>
        <v>258.48731000000004</v>
      </c>
      <c r="Q98" s="52">
        <f t="shared" si="15"/>
        <v>2.6109819999999999</v>
      </c>
      <c r="R98" s="45">
        <f t="shared" si="22"/>
        <v>22.5</v>
      </c>
      <c r="S98" s="45">
        <f t="shared" si="22"/>
        <v>22.5</v>
      </c>
      <c r="T98" t="s">
        <v>187</v>
      </c>
    </row>
    <row r="99" spans="1:20" x14ac:dyDescent="0.25">
      <c r="A99" s="55">
        <v>96</v>
      </c>
      <c r="B99" s="37">
        <f>C99+G99+Tabelle212682010[[#This Row],[w]]/2+Tabelle212682010[[#This Row],[poweradd]]</f>
        <v>19.01502600000001</v>
      </c>
      <c r="C99" s="52">
        <f t="shared" si="18"/>
        <v>15.328310000000009</v>
      </c>
      <c r="D99" s="35">
        <f t="shared" si="12"/>
        <v>3</v>
      </c>
      <c r="E99" s="52">
        <f t="shared" si="16"/>
        <v>218.67168999999996</v>
      </c>
      <c r="F99" s="52">
        <f t="shared" si="20"/>
        <v>216.48497399999997</v>
      </c>
      <c r="G99" s="52">
        <f t="shared" si="13"/>
        <v>2.1867160000000001</v>
      </c>
      <c r="H99" s="45"/>
      <c r="I99" s="45"/>
      <c r="L99" s="37">
        <f>M99+Q99+Tabelle21268202224[[#This Row],[w]]/2+Tabelle21268202224[[#This Row],[poweradd]]</f>
        <v>138.07256300000003</v>
      </c>
      <c r="M99" s="52">
        <f t="shared" si="19"/>
        <v>134.26269000000002</v>
      </c>
      <c r="N99" s="35">
        <f t="shared" si="14"/>
        <v>2</v>
      </c>
      <c r="O99" s="52">
        <f t="shared" si="17"/>
        <v>280.98731000000004</v>
      </c>
      <c r="P99" s="52">
        <f t="shared" si="21"/>
        <v>278.17743700000005</v>
      </c>
      <c r="Q99" s="52">
        <f t="shared" si="15"/>
        <v>2.8098730000000001</v>
      </c>
      <c r="R99" s="45"/>
      <c r="S99" s="45"/>
    </row>
    <row r="100" spans="1:20" x14ac:dyDescent="0.25">
      <c r="A100" s="55">
        <v>97</v>
      </c>
      <c r="B100" s="35">
        <f>C100+G100+Tabelle212682010[[#This Row],[w]]/2+Tabelle212682010[[#This Row],[poweradd]]</f>
        <v>2.6798750000000098</v>
      </c>
      <c r="C100" s="52">
        <f t="shared" si="18"/>
        <v>19.01502600000001</v>
      </c>
      <c r="D100" s="35">
        <f t="shared" si="12"/>
        <v>3</v>
      </c>
      <c r="E100" s="52">
        <f t="shared" si="16"/>
        <v>216.48497399999997</v>
      </c>
      <c r="F100" s="52">
        <f t="shared" si="20"/>
        <v>214.32012499999996</v>
      </c>
      <c r="G100" s="52">
        <f t="shared" si="13"/>
        <v>2.1648489999999998</v>
      </c>
      <c r="H100" s="45">
        <v>-20</v>
      </c>
      <c r="I100" s="43"/>
      <c r="J100" s="38" t="s">
        <v>181</v>
      </c>
      <c r="L100" s="35">
        <f>M100+Q100+Tabelle21268202224[[#This Row],[w]]/2+Tabelle21268202224[[#This Row],[poweradd]]</f>
        <v>111.85433700000004</v>
      </c>
      <c r="M100" s="52">
        <f t="shared" si="19"/>
        <v>138.07256300000003</v>
      </c>
      <c r="N100" s="35">
        <f t="shared" si="14"/>
        <v>2</v>
      </c>
      <c r="O100" s="52">
        <f t="shared" si="17"/>
        <v>278.17743700000005</v>
      </c>
      <c r="P100" s="52">
        <f t="shared" si="21"/>
        <v>275.39566300000007</v>
      </c>
      <c r="Q100" s="52">
        <f t="shared" si="15"/>
        <v>2.781774</v>
      </c>
      <c r="R100" s="45">
        <v>-30</v>
      </c>
      <c r="S100" s="45"/>
      <c r="T100" t="s">
        <v>177</v>
      </c>
    </row>
    <row r="101" spans="1:20" x14ac:dyDescent="0.25">
      <c r="A101" s="55">
        <v>98</v>
      </c>
      <c r="B101" s="35">
        <f>C101+G101+Tabelle212682010[[#This Row],[w]]/2+Tabelle212682010[[#This Row],[poweradd]]</f>
        <v>6.3230760000000092</v>
      </c>
      <c r="C101" s="52">
        <f t="shared" si="18"/>
        <v>2.6798750000000098</v>
      </c>
      <c r="D101" s="35">
        <f t="shared" si="12"/>
        <v>3</v>
      </c>
      <c r="E101" s="52">
        <f t="shared" si="16"/>
        <v>214.32012499999996</v>
      </c>
      <c r="F101" s="52">
        <f t="shared" si="20"/>
        <v>212.17692399999996</v>
      </c>
      <c r="G101" s="52">
        <f t="shared" si="13"/>
        <v>2.1432009999999999</v>
      </c>
      <c r="H101" s="45"/>
      <c r="I101" s="45"/>
      <c r="L101" s="35">
        <f>M101+Q101+Tabelle21268202224[[#This Row],[w]]/2+Tabelle21268202224[[#This Row],[poweradd]]</f>
        <v>65.608293000000046</v>
      </c>
      <c r="M101" s="52">
        <f t="shared" si="19"/>
        <v>111.85433700000004</v>
      </c>
      <c r="N101" s="35">
        <f t="shared" si="14"/>
        <v>2</v>
      </c>
      <c r="O101" s="52">
        <f t="shared" si="17"/>
        <v>275.39566300000007</v>
      </c>
      <c r="P101" s="52">
        <f t="shared" si="21"/>
        <v>272.64170700000005</v>
      </c>
      <c r="Q101" s="52">
        <f t="shared" si="15"/>
        <v>2.7539560000000001</v>
      </c>
      <c r="R101" s="45">
        <v>-50</v>
      </c>
      <c r="S101" s="45"/>
      <c r="T101" t="s">
        <v>178</v>
      </c>
    </row>
    <row r="102" spans="1:20" x14ac:dyDescent="0.25">
      <c r="A102" s="55">
        <v>99</v>
      </c>
      <c r="B102" s="35">
        <f>C102+G102+Tabelle212682010[[#This Row],[w]]/2+Tabelle212682010[[#This Row],[poweradd]]</f>
        <v>9.9448450000000097</v>
      </c>
      <c r="C102" s="52">
        <f t="shared" si="18"/>
        <v>6.3230760000000092</v>
      </c>
      <c r="D102" s="35">
        <f t="shared" si="12"/>
        <v>3</v>
      </c>
      <c r="E102" s="52">
        <f t="shared" si="16"/>
        <v>212.17692399999996</v>
      </c>
      <c r="F102" s="52">
        <f t="shared" si="20"/>
        <v>210.05515499999996</v>
      </c>
      <c r="G102" s="52">
        <f t="shared" si="13"/>
        <v>2.121769</v>
      </c>
      <c r="H102" s="45"/>
      <c r="I102" s="45"/>
      <c r="L102" s="35">
        <f>M102+Q102+Tabelle21268202224[[#This Row],[w]]/2+Tabelle21268202224[[#This Row],[poweradd]]</f>
        <v>19.334710000000044</v>
      </c>
      <c r="M102" s="52">
        <f t="shared" si="19"/>
        <v>65.608293000000046</v>
      </c>
      <c r="N102" s="35">
        <f t="shared" si="14"/>
        <v>2</v>
      </c>
      <c r="O102" s="52">
        <f t="shared" si="17"/>
        <v>272.64170700000005</v>
      </c>
      <c r="P102" s="52">
        <f t="shared" si="21"/>
        <v>269.91529000000003</v>
      </c>
      <c r="Q102" s="52">
        <f t="shared" si="15"/>
        <v>2.7264170000000001</v>
      </c>
      <c r="R102" s="45">
        <v>-50</v>
      </c>
      <c r="S102" s="45"/>
      <c r="T102" t="s">
        <v>179</v>
      </c>
    </row>
    <row r="103" spans="1:20" x14ac:dyDescent="0.25">
      <c r="A103" s="55">
        <v>100</v>
      </c>
      <c r="B103" s="35">
        <f>C103+G103+Tabelle212682010[[#This Row],[w]]/2+Tabelle212682010[[#This Row],[poweradd]]</f>
        <v>13.545396000000009</v>
      </c>
      <c r="C103" s="52">
        <f t="shared" si="18"/>
        <v>9.9448450000000097</v>
      </c>
      <c r="D103" s="35">
        <f t="shared" si="12"/>
        <v>3</v>
      </c>
      <c r="E103" s="52">
        <f t="shared" si="16"/>
        <v>210.05515499999996</v>
      </c>
      <c r="F103" s="52">
        <f t="shared" si="20"/>
        <v>207.95460399999996</v>
      </c>
      <c r="G103" s="52">
        <f t="shared" si="13"/>
        <v>2.1005509999999998</v>
      </c>
      <c r="H103" s="45"/>
      <c r="I103" s="45"/>
      <c r="L103" s="35">
        <f>M103+Q103+Tabelle21268202224[[#This Row],[w]]/2+Tabelle21268202224[[#This Row],[poweradd]]</f>
        <v>23.033862000000045</v>
      </c>
      <c r="M103" s="52">
        <f t="shared" si="19"/>
        <v>19.334710000000044</v>
      </c>
      <c r="N103" s="35">
        <f t="shared" si="14"/>
        <v>2</v>
      </c>
      <c r="O103" s="52">
        <f t="shared" si="17"/>
        <v>269.91529000000003</v>
      </c>
      <c r="P103" s="52">
        <f t="shared" si="21"/>
        <v>267.216138</v>
      </c>
      <c r="Q103" s="52">
        <f t="shared" si="15"/>
        <v>2.6991520000000002</v>
      </c>
      <c r="R103" s="45"/>
      <c r="S103" s="45"/>
    </row>
    <row r="104" spans="1:20" x14ac:dyDescent="0.25">
      <c r="A104" s="55">
        <v>101</v>
      </c>
      <c r="B104" s="35">
        <f>C104+G104+Tabelle212682010[[#This Row],[w]]/2+Tabelle212682010[[#This Row],[poweradd]]</f>
        <v>17.124942000000011</v>
      </c>
      <c r="C104" s="52">
        <f t="shared" si="18"/>
        <v>13.545396000000009</v>
      </c>
      <c r="D104" s="35">
        <f t="shared" si="12"/>
        <v>3</v>
      </c>
      <c r="E104" s="52">
        <f t="shared" si="16"/>
        <v>207.95460399999996</v>
      </c>
      <c r="F104" s="52">
        <f t="shared" si="20"/>
        <v>205.87505799999997</v>
      </c>
      <c r="G104" s="52">
        <f t="shared" si="13"/>
        <v>2.0795460000000001</v>
      </c>
      <c r="H104" s="45"/>
      <c r="I104" s="45"/>
      <c r="L104" s="35">
        <f>M104+Q104+Tabelle21268202224[[#This Row],[w]]/2+Tabelle21268202224[[#This Row],[poweradd]]</f>
        <v>170.70602300000004</v>
      </c>
      <c r="M104" s="52">
        <f t="shared" si="19"/>
        <v>23.033862000000045</v>
      </c>
      <c r="N104" s="35">
        <f t="shared" si="14"/>
        <v>2</v>
      </c>
      <c r="O104" s="52">
        <f t="shared" si="17"/>
        <v>267.216138</v>
      </c>
      <c r="P104" s="52">
        <f t="shared" si="21"/>
        <v>264.54397699999998</v>
      </c>
      <c r="Q104" s="52">
        <f t="shared" si="15"/>
        <v>2.672161</v>
      </c>
      <c r="R104" s="45">
        <f>720*5%*4</f>
        <v>144</v>
      </c>
      <c r="S104" s="45">
        <f>-Tabelle21268202224[[#This Row],[poweradd]]</f>
        <v>-144</v>
      </c>
      <c r="T104" s="197" t="s">
        <v>190</v>
      </c>
    </row>
    <row r="105" spans="1:20" x14ac:dyDescent="0.25">
      <c r="A105" s="55">
        <v>102</v>
      </c>
      <c r="B105" s="35">
        <f>C105+G105+Tabelle212682010[[#This Row],[w]]/2+Tabelle212682010[[#This Row],[poweradd]]</f>
        <v>0.68369200000001129</v>
      </c>
      <c r="C105" s="52">
        <f t="shared" si="18"/>
        <v>17.124942000000011</v>
      </c>
      <c r="D105" s="35">
        <f t="shared" si="12"/>
        <v>3</v>
      </c>
      <c r="E105" s="52">
        <f t="shared" si="16"/>
        <v>205.87505799999997</v>
      </c>
      <c r="F105" s="52">
        <f t="shared" si="20"/>
        <v>203.81630799999996</v>
      </c>
      <c r="G105" s="52">
        <f t="shared" si="13"/>
        <v>2.0587499999999999</v>
      </c>
      <c r="H105" s="45">
        <v>-20</v>
      </c>
      <c r="I105" s="43"/>
      <c r="J105" s="38" t="s">
        <v>181</v>
      </c>
      <c r="L105" s="35">
        <f>M105+Q105+Tabelle21268202224[[#This Row],[w]]/2+Tabelle21268202224[[#This Row],[poweradd]]</f>
        <v>172.91146200000006</v>
      </c>
      <c r="M105" s="52">
        <f t="shared" si="19"/>
        <v>170.70602300000004</v>
      </c>
      <c r="N105" s="35">
        <f t="shared" si="14"/>
        <v>2</v>
      </c>
      <c r="O105" s="52">
        <f t="shared" si="17"/>
        <v>120.54397699999998</v>
      </c>
      <c r="P105" s="52">
        <f t="shared" si="21"/>
        <v>119.33853799999999</v>
      </c>
      <c r="Q105" s="52">
        <f t="shared" si="15"/>
        <v>1.2054389999999999</v>
      </c>
      <c r="R105" s="45"/>
      <c r="S105" s="45"/>
    </row>
    <row r="106" spans="1:20" x14ac:dyDescent="0.25">
      <c r="A106" s="55">
        <v>103</v>
      </c>
      <c r="B106" s="35">
        <f>C106+G106+Tabelle212682010[[#This Row],[w]]/2+Tabelle212682010[[#This Row],[poweradd]]</f>
        <v>4.2218550000000112</v>
      </c>
      <c r="C106" s="52">
        <f t="shared" si="18"/>
        <v>0.68369200000001129</v>
      </c>
      <c r="D106" s="35">
        <f t="shared" si="12"/>
        <v>3</v>
      </c>
      <c r="E106" s="52">
        <f t="shared" si="16"/>
        <v>203.81630799999996</v>
      </c>
      <c r="F106" s="52">
        <f t="shared" si="20"/>
        <v>201.77814499999997</v>
      </c>
      <c r="G106" s="52">
        <f t="shared" si="13"/>
        <v>2.0381629999999999</v>
      </c>
      <c r="H106" s="45"/>
      <c r="I106" s="45"/>
      <c r="L106" s="35">
        <f>M106+Q106+Tabelle21268202224[[#This Row],[w]]/2+Tabelle21268202224[[#This Row],[poweradd]]</f>
        <v>175.10484700000006</v>
      </c>
      <c r="M106" s="52">
        <f t="shared" si="19"/>
        <v>172.91146200000006</v>
      </c>
      <c r="N106" s="35">
        <f t="shared" si="14"/>
        <v>2</v>
      </c>
      <c r="O106" s="52">
        <f t="shared" si="17"/>
        <v>119.33853799999999</v>
      </c>
      <c r="P106" s="52">
        <f t="shared" si="21"/>
        <v>118.14515299999998</v>
      </c>
      <c r="Q106" s="52">
        <f t="shared" si="15"/>
        <v>1.1933849999999999</v>
      </c>
      <c r="R106" s="45"/>
      <c r="S106" s="45"/>
    </row>
    <row r="107" spans="1:20" x14ac:dyDescent="0.25">
      <c r="A107" s="55">
        <v>104</v>
      </c>
      <c r="B107" s="35">
        <f>C107+G107+Tabelle212682010[[#This Row],[w]]/2+Tabelle212682010[[#This Row],[poweradd]]</f>
        <v>7.7396360000000115</v>
      </c>
      <c r="C107" s="52">
        <f t="shared" si="18"/>
        <v>4.2218550000000112</v>
      </c>
      <c r="D107" s="35">
        <f t="shared" si="12"/>
        <v>3</v>
      </c>
      <c r="E107" s="52">
        <f t="shared" si="16"/>
        <v>201.77814499999997</v>
      </c>
      <c r="F107" s="52">
        <f t="shared" si="20"/>
        <v>199.76036399999995</v>
      </c>
      <c r="G107" s="52">
        <f t="shared" si="13"/>
        <v>2.0177809999999998</v>
      </c>
      <c r="H107" s="45"/>
      <c r="I107" s="45"/>
      <c r="L107" s="35">
        <f>M107+Q107+Tabelle21268202224[[#This Row],[w]]/2+Tabelle21268202224[[#This Row],[poweradd]]</f>
        <v>177.28629800000007</v>
      </c>
      <c r="M107" s="52">
        <f t="shared" si="19"/>
        <v>175.10484700000006</v>
      </c>
      <c r="N107" s="35">
        <f t="shared" si="14"/>
        <v>2</v>
      </c>
      <c r="O107" s="52">
        <f t="shared" si="17"/>
        <v>118.14515299999998</v>
      </c>
      <c r="P107" s="52">
        <f t="shared" si="21"/>
        <v>116.96370199999998</v>
      </c>
      <c r="Q107" s="52">
        <f t="shared" si="15"/>
        <v>1.181451</v>
      </c>
      <c r="R107" s="45"/>
      <c r="S107" s="45"/>
    </row>
    <row r="108" spans="1:20" x14ac:dyDescent="0.25">
      <c r="A108" s="55">
        <v>105</v>
      </c>
      <c r="B108" s="37">
        <f>C108+G108+Tabelle212682010[[#This Row],[w]]/2+Tabelle212682010[[#This Row],[poweradd]]</f>
        <v>11.237239000000011</v>
      </c>
      <c r="C108" s="52">
        <f t="shared" si="18"/>
        <v>7.7396360000000115</v>
      </c>
      <c r="D108" s="35">
        <f t="shared" si="12"/>
        <v>3</v>
      </c>
      <c r="E108" s="52">
        <f t="shared" si="16"/>
        <v>199.76036399999995</v>
      </c>
      <c r="F108" s="52">
        <f t="shared" si="20"/>
        <v>197.76276099999995</v>
      </c>
      <c r="G108" s="52">
        <f t="shared" si="13"/>
        <v>1.997603</v>
      </c>
      <c r="H108" s="45"/>
      <c r="I108" s="45"/>
      <c r="L108" s="37">
        <f>M108+Q108+Tabelle21268202224[[#This Row],[w]]/2+Tabelle21268202224[[#This Row],[poweradd]]</f>
        <v>179.45593500000007</v>
      </c>
      <c r="M108" s="52">
        <f t="shared" si="19"/>
        <v>177.28629800000007</v>
      </c>
      <c r="N108" s="35">
        <f t="shared" si="14"/>
        <v>2</v>
      </c>
      <c r="O108" s="52">
        <f t="shared" si="17"/>
        <v>116.96370199999998</v>
      </c>
      <c r="P108" s="52">
        <f t="shared" si="21"/>
        <v>115.79406499999999</v>
      </c>
      <c r="Q108" s="52">
        <f t="shared" si="15"/>
        <v>1.169637</v>
      </c>
      <c r="R108" s="45"/>
      <c r="S108" s="45"/>
    </row>
    <row r="109" spans="1:20" x14ac:dyDescent="0.25">
      <c r="A109" s="55">
        <v>106</v>
      </c>
      <c r="B109" s="35">
        <f>C109+G109+Tabelle212682010[[#This Row],[w]]/2+Tabelle212682010[[#This Row],[poweradd]]</f>
        <v>14.714866000000011</v>
      </c>
      <c r="C109" s="52">
        <f t="shared" si="18"/>
        <v>11.237239000000011</v>
      </c>
      <c r="D109" s="35">
        <f t="shared" si="12"/>
        <v>3</v>
      </c>
      <c r="E109" s="52">
        <f t="shared" si="16"/>
        <v>197.76276099999995</v>
      </c>
      <c r="F109" s="52">
        <f t="shared" si="20"/>
        <v>195.78513399999994</v>
      </c>
      <c r="G109" s="52">
        <f t="shared" si="13"/>
        <v>1.977627</v>
      </c>
      <c r="H109" s="45"/>
      <c r="I109" s="45"/>
      <c r="L109" s="35">
        <f>M109+Q109+Tabelle21268202224[[#This Row],[w]]/2+Tabelle21268202224[[#This Row],[poweradd]]</f>
        <v>181.61387500000006</v>
      </c>
      <c r="M109" s="52">
        <f t="shared" si="19"/>
        <v>179.45593500000007</v>
      </c>
      <c r="N109" s="35">
        <f t="shared" si="14"/>
        <v>2</v>
      </c>
      <c r="O109" s="52">
        <f t="shared" si="17"/>
        <v>115.79406499999999</v>
      </c>
      <c r="P109" s="52">
        <f t="shared" si="21"/>
        <v>114.63612499999999</v>
      </c>
      <c r="Q109" s="52">
        <f t="shared" si="15"/>
        <v>1.15794</v>
      </c>
      <c r="R109" s="45"/>
      <c r="S109" s="45"/>
    </row>
    <row r="110" spans="1:20" x14ac:dyDescent="0.25">
      <c r="A110" s="55">
        <v>107</v>
      </c>
      <c r="B110" s="35">
        <f>C110+G110+Tabelle212682010[[#This Row],[w]]/2+Tabelle212682010[[#This Row],[poweradd]]</f>
        <v>18.172717000000013</v>
      </c>
      <c r="C110" s="52">
        <f t="shared" si="18"/>
        <v>14.714866000000011</v>
      </c>
      <c r="D110" s="35">
        <f t="shared" si="12"/>
        <v>3</v>
      </c>
      <c r="E110" s="52">
        <f t="shared" si="16"/>
        <v>195.78513399999994</v>
      </c>
      <c r="F110" s="52">
        <f t="shared" si="20"/>
        <v>193.82728299999994</v>
      </c>
      <c r="G110" s="52">
        <f t="shared" si="13"/>
        <v>1.957851</v>
      </c>
      <c r="H110" s="45"/>
      <c r="I110" s="45"/>
      <c r="L110" s="35">
        <f>M110+Q110+Tabelle21268202224[[#This Row],[w]]/2+Tabelle21268202224[[#This Row],[poweradd]]</f>
        <v>183.76023600000008</v>
      </c>
      <c r="M110" s="52">
        <f t="shared" si="19"/>
        <v>181.61387500000006</v>
      </c>
      <c r="N110" s="35">
        <f t="shared" si="14"/>
        <v>2</v>
      </c>
      <c r="O110" s="52">
        <f t="shared" si="17"/>
        <v>114.63612499999999</v>
      </c>
      <c r="P110" s="52">
        <f t="shared" si="21"/>
        <v>113.48976399999999</v>
      </c>
      <c r="Q110" s="52">
        <f t="shared" si="15"/>
        <v>1.146361</v>
      </c>
      <c r="R110" s="45"/>
      <c r="S110" s="45"/>
    </row>
    <row r="111" spans="1:20" x14ac:dyDescent="0.25">
      <c r="A111" s="55">
        <v>108</v>
      </c>
      <c r="B111" s="35">
        <f>C111+G111+Tabelle212682010[[#This Row],[w]]/2+Tabelle212682010[[#This Row],[poweradd]]</f>
        <v>1.6109890000000142</v>
      </c>
      <c r="C111" s="52">
        <f t="shared" si="18"/>
        <v>18.172717000000013</v>
      </c>
      <c r="D111" s="35">
        <f t="shared" si="12"/>
        <v>3</v>
      </c>
      <c r="E111" s="52">
        <f t="shared" si="16"/>
        <v>193.82728299999994</v>
      </c>
      <c r="F111" s="52">
        <f t="shared" si="20"/>
        <v>191.88901099999993</v>
      </c>
      <c r="G111" s="52">
        <f t="shared" si="13"/>
        <v>1.938272</v>
      </c>
      <c r="H111" s="45">
        <v>-20</v>
      </c>
      <c r="I111" s="43"/>
      <c r="J111" s="38" t="s">
        <v>181</v>
      </c>
      <c r="L111" s="35">
        <f>M111+Q111+Tabelle21268202224[[#This Row],[w]]/2+Tabelle21268202224[[#This Row],[poweradd]]</f>
        <v>185.89513300000007</v>
      </c>
      <c r="M111" s="52">
        <f t="shared" si="19"/>
        <v>183.76023600000008</v>
      </c>
      <c r="N111" s="35">
        <f t="shared" si="14"/>
        <v>2</v>
      </c>
      <c r="O111" s="52">
        <f t="shared" si="17"/>
        <v>113.48976399999999</v>
      </c>
      <c r="P111" s="52">
        <f t="shared" si="21"/>
        <v>112.354867</v>
      </c>
      <c r="Q111" s="52">
        <f t="shared" si="15"/>
        <v>1.134897</v>
      </c>
      <c r="R111" s="45"/>
      <c r="S111" s="45"/>
    </row>
    <row r="112" spans="1:20" x14ac:dyDescent="0.25">
      <c r="A112" s="55">
        <v>109</v>
      </c>
      <c r="B112" s="37">
        <f>C112+G112+Tabelle212682010[[#This Row],[w]]/2+Tabelle212682010[[#This Row],[poweradd]]</f>
        <v>5.0298790000000144</v>
      </c>
      <c r="C112" s="52">
        <f t="shared" si="18"/>
        <v>1.6109890000000142</v>
      </c>
      <c r="D112" s="35">
        <f t="shared" si="12"/>
        <v>3</v>
      </c>
      <c r="E112" s="52">
        <f t="shared" si="16"/>
        <v>191.88901099999993</v>
      </c>
      <c r="F112" s="52">
        <f t="shared" si="20"/>
        <v>189.97012099999992</v>
      </c>
      <c r="G112" s="52">
        <f t="shared" si="13"/>
        <v>1.91889</v>
      </c>
      <c r="H112" s="45"/>
      <c r="I112" s="45"/>
      <c r="L112" s="37">
        <f>M112+Q112+Tabelle21268202224[[#This Row],[w]]/2+Tabelle21268202224[[#This Row],[poweradd]]</f>
        <v>188.01868100000007</v>
      </c>
      <c r="M112" s="52">
        <f t="shared" si="19"/>
        <v>185.89513300000007</v>
      </c>
      <c r="N112" s="35">
        <f t="shared" si="14"/>
        <v>2</v>
      </c>
      <c r="O112" s="52">
        <f t="shared" si="17"/>
        <v>112.354867</v>
      </c>
      <c r="P112" s="52">
        <f t="shared" si="21"/>
        <v>111.231319</v>
      </c>
      <c r="Q112" s="52">
        <f t="shared" si="15"/>
        <v>1.123548</v>
      </c>
      <c r="R112" s="45"/>
      <c r="S112" s="45"/>
    </row>
    <row r="113" spans="1:20" x14ac:dyDescent="0.25">
      <c r="A113" s="55">
        <v>110</v>
      </c>
      <c r="B113" s="35">
        <f>C113+G113+Tabelle212682010[[#This Row],[w]]/2+Tabelle212682010[[#This Row],[poweradd]]</f>
        <v>8.4295800000000156</v>
      </c>
      <c r="C113" s="52">
        <f t="shared" si="18"/>
        <v>5.0298790000000144</v>
      </c>
      <c r="D113" s="35">
        <f t="shared" si="12"/>
        <v>3</v>
      </c>
      <c r="E113" s="52">
        <f t="shared" si="16"/>
        <v>189.97012099999992</v>
      </c>
      <c r="F113" s="52">
        <f t="shared" si="20"/>
        <v>188.07041999999993</v>
      </c>
      <c r="G113" s="52">
        <f t="shared" si="13"/>
        <v>1.8997010000000001</v>
      </c>
      <c r="H113" s="45"/>
      <c r="I113" s="45"/>
      <c r="L113" s="35">
        <f>M113+Q113+Tabelle21268202224[[#This Row],[w]]/2+Tabelle21268202224[[#This Row],[poweradd]]</f>
        <v>190.13099400000007</v>
      </c>
      <c r="M113" s="52">
        <f t="shared" si="19"/>
        <v>188.01868100000007</v>
      </c>
      <c r="N113" s="35">
        <f t="shared" si="14"/>
        <v>2</v>
      </c>
      <c r="O113" s="52">
        <f t="shared" si="17"/>
        <v>111.231319</v>
      </c>
      <c r="P113" s="52">
        <f t="shared" si="21"/>
        <v>110.119006</v>
      </c>
      <c r="Q113" s="52">
        <f t="shared" si="15"/>
        <v>1.1123130000000001</v>
      </c>
      <c r="R113" s="45"/>
      <c r="S113" s="45"/>
      <c r="T113" s="197"/>
    </row>
    <row r="114" spans="1:20" x14ac:dyDescent="0.25">
      <c r="A114" s="55">
        <v>111</v>
      </c>
      <c r="B114" s="35">
        <f>C114+G114+Tabelle212682010[[#This Row],[w]]/2+Tabelle212682010[[#This Row],[poweradd]]</f>
        <v>11.810284000000015</v>
      </c>
      <c r="C114" s="52">
        <f t="shared" si="18"/>
        <v>8.4295800000000156</v>
      </c>
      <c r="D114" s="35">
        <f t="shared" si="12"/>
        <v>3</v>
      </c>
      <c r="E114" s="52">
        <f t="shared" si="16"/>
        <v>188.07041999999993</v>
      </c>
      <c r="F114" s="52">
        <f t="shared" si="20"/>
        <v>186.18971599999992</v>
      </c>
      <c r="G114" s="52">
        <f t="shared" si="13"/>
        <v>1.8807039999999999</v>
      </c>
      <c r="H114" s="45"/>
      <c r="I114" s="45"/>
      <c r="L114" s="35">
        <f>M114+Q114+Tabelle21268202224[[#This Row],[w]]/2+Tabelle21268202224[[#This Row],[poweradd]]</f>
        <v>192.23218400000007</v>
      </c>
      <c r="M114" s="52">
        <f t="shared" si="19"/>
        <v>190.13099400000007</v>
      </c>
      <c r="N114" s="35">
        <f t="shared" si="14"/>
        <v>2</v>
      </c>
      <c r="O114" s="52">
        <f t="shared" si="17"/>
        <v>110.119006</v>
      </c>
      <c r="P114" s="52">
        <f t="shared" si="21"/>
        <v>109.017816</v>
      </c>
      <c r="Q114" s="52">
        <f t="shared" si="15"/>
        <v>1.1011899999999999</v>
      </c>
      <c r="R114" s="45"/>
      <c r="S114" s="45"/>
      <c r="T114" s="94"/>
    </row>
    <row r="115" spans="1:20" x14ac:dyDescent="0.25">
      <c r="A115" s="55">
        <v>112</v>
      </c>
      <c r="B115" s="37">
        <f>C115+G115+Tabelle212682010[[#This Row],[w]]/2+Tabelle212682010[[#This Row],[poweradd]]</f>
        <v>15.172181000000016</v>
      </c>
      <c r="C115" s="52">
        <f t="shared" si="18"/>
        <v>11.810284000000015</v>
      </c>
      <c r="D115" s="35">
        <f t="shared" si="12"/>
        <v>3</v>
      </c>
      <c r="E115" s="52">
        <f t="shared" si="16"/>
        <v>186.18971599999992</v>
      </c>
      <c r="F115" s="52">
        <f t="shared" si="20"/>
        <v>184.32781899999992</v>
      </c>
      <c r="G115" s="52">
        <f t="shared" si="13"/>
        <v>1.8618969999999999</v>
      </c>
      <c r="H115" s="43"/>
      <c r="I115" s="43"/>
      <c r="J115" s="38"/>
      <c r="L115" s="37">
        <f>M115+Q115+Tabelle21268202224[[#This Row],[w]]/2+Tabelle21268202224[[#This Row],[poweradd]]</f>
        <v>194.32236200000008</v>
      </c>
      <c r="M115" s="52">
        <f t="shared" si="19"/>
        <v>192.23218400000007</v>
      </c>
      <c r="N115" s="35">
        <f t="shared" si="14"/>
        <v>2</v>
      </c>
      <c r="O115" s="52">
        <f t="shared" si="17"/>
        <v>109.017816</v>
      </c>
      <c r="P115" s="52">
        <f t="shared" si="21"/>
        <v>107.927638</v>
      </c>
      <c r="Q115" s="52">
        <f t="shared" si="15"/>
        <v>1.0901780000000001</v>
      </c>
      <c r="R115" s="151"/>
      <c r="S115" s="151"/>
      <c r="T115" s="94"/>
    </row>
    <row r="116" spans="1:20" x14ac:dyDescent="0.25">
      <c r="A116" s="55">
        <v>113</v>
      </c>
      <c r="B116" s="35">
        <f>C116+G116+Tabelle212682010[[#This Row],[w]]/2+Tabelle212682010[[#This Row],[poweradd]]</f>
        <v>18.515459000000018</v>
      </c>
      <c r="C116" s="52">
        <f t="shared" si="18"/>
        <v>15.172181000000016</v>
      </c>
      <c r="D116" s="35">
        <f t="shared" si="12"/>
        <v>3</v>
      </c>
      <c r="E116" s="52">
        <f t="shared" si="16"/>
        <v>184.32781899999992</v>
      </c>
      <c r="F116" s="52">
        <f t="shared" si="20"/>
        <v>182.48454099999992</v>
      </c>
      <c r="G116" s="52">
        <f t="shared" si="13"/>
        <v>1.843278</v>
      </c>
      <c r="H116" s="43"/>
      <c r="I116" s="43"/>
      <c r="J116" s="38"/>
      <c r="L116" s="35">
        <f>M116+Q116+Tabelle21268202224[[#This Row],[w]]/2+Tabelle21268202224[[#This Row],[poweradd]]</f>
        <v>196.40163800000008</v>
      </c>
      <c r="M116" s="52">
        <f t="shared" si="19"/>
        <v>194.32236200000008</v>
      </c>
      <c r="N116" s="35">
        <f t="shared" si="14"/>
        <v>2</v>
      </c>
      <c r="O116" s="52">
        <f t="shared" si="17"/>
        <v>107.927638</v>
      </c>
      <c r="P116" s="52">
        <f t="shared" si="21"/>
        <v>106.84836200000001</v>
      </c>
      <c r="Q116" s="52">
        <f t="shared" si="15"/>
        <v>1.0792759999999999</v>
      </c>
      <c r="R116" s="45"/>
      <c r="S116" s="43"/>
      <c r="T116" s="43"/>
    </row>
    <row r="117" spans="1:20" x14ac:dyDescent="0.25">
      <c r="A117" s="55">
        <v>114</v>
      </c>
      <c r="B117" s="35">
        <f>C117+G117+Tabelle212682010[[#This Row],[w]]/2+Tabelle212682010[[#This Row],[poweradd]]</f>
        <v>21.840304000000017</v>
      </c>
      <c r="C117" s="52">
        <f t="shared" si="18"/>
        <v>18.515459000000018</v>
      </c>
      <c r="D117" s="35">
        <f t="shared" si="12"/>
        <v>3</v>
      </c>
      <c r="E117" s="52">
        <f t="shared" si="16"/>
        <v>182.48454099999992</v>
      </c>
      <c r="F117" s="52">
        <f t="shared" si="20"/>
        <v>180.65969599999991</v>
      </c>
      <c r="G117" s="52">
        <f t="shared" si="13"/>
        <v>1.8248450000000001</v>
      </c>
      <c r="H117" s="45"/>
      <c r="I117" s="45"/>
      <c r="L117" s="35">
        <f>M117+Q117+Tabelle21268202224[[#This Row],[w]]/2+Tabelle21268202224[[#This Row],[poweradd]]</f>
        <v>198.47012100000006</v>
      </c>
      <c r="M117" s="52">
        <f t="shared" si="19"/>
        <v>196.40163800000008</v>
      </c>
      <c r="N117" s="35">
        <f t="shared" si="14"/>
        <v>2</v>
      </c>
      <c r="O117" s="52">
        <f t="shared" si="17"/>
        <v>106.84836200000001</v>
      </c>
      <c r="P117" s="52">
        <f t="shared" si="21"/>
        <v>105.77987900000001</v>
      </c>
      <c r="Q117" s="52">
        <f t="shared" si="15"/>
        <v>1.0684830000000001</v>
      </c>
      <c r="R117" s="45"/>
      <c r="S117" s="45"/>
    </row>
    <row r="118" spans="1:20" x14ac:dyDescent="0.25">
      <c r="A118" s="55">
        <v>115</v>
      </c>
      <c r="B118" s="37">
        <f>C118+G118+Tabelle212682010[[#This Row],[w]]/2+Tabelle212682010[[#This Row],[poweradd]]</f>
        <v>25.146900000000016</v>
      </c>
      <c r="C118" s="52">
        <f t="shared" si="18"/>
        <v>21.840304000000017</v>
      </c>
      <c r="D118" s="35">
        <f t="shared" si="12"/>
        <v>3</v>
      </c>
      <c r="E118" s="52">
        <f t="shared" si="16"/>
        <v>180.65969599999991</v>
      </c>
      <c r="F118" s="52">
        <f t="shared" si="20"/>
        <v>178.8530999999999</v>
      </c>
      <c r="G118" s="52">
        <f t="shared" si="13"/>
        <v>1.8065960000000001</v>
      </c>
      <c r="H118" s="45"/>
      <c r="I118" s="45"/>
      <c r="L118" s="37">
        <f>M118+Q118+Tabelle21268202224[[#This Row],[w]]/2+Tabelle21268202224[[#This Row],[poweradd]]</f>
        <v>200.52791900000005</v>
      </c>
      <c r="M118" s="52">
        <f t="shared" si="19"/>
        <v>198.47012100000006</v>
      </c>
      <c r="N118" s="35">
        <f t="shared" si="14"/>
        <v>2</v>
      </c>
      <c r="O118" s="52">
        <f t="shared" si="17"/>
        <v>105.77987900000001</v>
      </c>
      <c r="P118" s="52">
        <f t="shared" si="21"/>
        <v>104.722081</v>
      </c>
      <c r="Q118" s="52">
        <f t="shared" si="15"/>
        <v>1.057798</v>
      </c>
      <c r="R118" s="45"/>
      <c r="S118" s="45"/>
    </row>
    <row r="119" spans="1:20" x14ac:dyDescent="0.25">
      <c r="A119" s="55">
        <v>116</v>
      </c>
      <c r="B119" s="35">
        <f>C119+G119+Tabelle212682010[[#This Row],[w]]/2+Tabelle212682010[[#This Row],[poweradd]]</f>
        <v>28.435431000000015</v>
      </c>
      <c r="C119" s="52">
        <f t="shared" si="18"/>
        <v>25.146900000000016</v>
      </c>
      <c r="D119" s="35">
        <f t="shared" si="12"/>
        <v>3</v>
      </c>
      <c r="E119" s="52">
        <f t="shared" si="16"/>
        <v>178.8530999999999</v>
      </c>
      <c r="F119" s="52">
        <f t="shared" si="20"/>
        <v>177.06456899999989</v>
      </c>
      <c r="G119" s="52">
        <f t="shared" si="13"/>
        <v>1.7885310000000001</v>
      </c>
      <c r="H119" s="45"/>
      <c r="I119" s="45"/>
      <c r="L119" s="35">
        <f>M119+Q119+Tabelle21268202224[[#This Row],[w]]/2+Tabelle21268202224[[#This Row],[poweradd]]</f>
        <v>202.57513900000006</v>
      </c>
      <c r="M119" s="52">
        <f t="shared" si="19"/>
        <v>200.52791900000005</v>
      </c>
      <c r="N119" s="35">
        <f t="shared" si="14"/>
        <v>2</v>
      </c>
      <c r="O119" s="52">
        <f t="shared" si="17"/>
        <v>104.722081</v>
      </c>
      <c r="P119" s="52">
        <f t="shared" si="21"/>
        <v>103.67486100000001</v>
      </c>
      <c r="Q119" s="52">
        <f t="shared" si="15"/>
        <v>1.04722</v>
      </c>
      <c r="R119" s="45"/>
      <c r="S119" s="45"/>
    </row>
    <row r="120" spans="1:20" x14ac:dyDescent="0.25">
      <c r="A120" s="55">
        <v>117</v>
      </c>
      <c r="B120" s="35">
        <f>C120+G120+Tabelle212682010[[#This Row],[w]]/2+Tabelle212682010[[#This Row],[poweradd]]</f>
        <v>31.706076000000017</v>
      </c>
      <c r="C120" s="52">
        <f t="shared" si="18"/>
        <v>28.435431000000015</v>
      </c>
      <c r="D120" s="35">
        <f t="shared" si="12"/>
        <v>3</v>
      </c>
      <c r="E120" s="52">
        <f t="shared" si="16"/>
        <v>177.06456899999989</v>
      </c>
      <c r="F120" s="52">
        <f t="shared" si="20"/>
        <v>175.29392399999989</v>
      </c>
      <c r="G120" s="52">
        <f t="shared" si="13"/>
        <v>1.770645</v>
      </c>
      <c r="H120" s="45"/>
      <c r="I120" s="45"/>
      <c r="L120" s="35">
        <f>M120+Q120+Tabelle21268202224[[#This Row],[w]]/2+Tabelle21268202224[[#This Row],[poweradd]]</f>
        <v>204.61188700000005</v>
      </c>
      <c r="M120" s="52">
        <f t="shared" si="19"/>
        <v>202.57513900000006</v>
      </c>
      <c r="N120" s="35">
        <f t="shared" si="14"/>
        <v>2</v>
      </c>
      <c r="O120" s="52">
        <f t="shared" si="17"/>
        <v>103.67486100000001</v>
      </c>
      <c r="P120" s="52">
        <f t="shared" si="21"/>
        <v>102.638113</v>
      </c>
      <c r="Q120" s="52">
        <f t="shared" si="15"/>
        <v>1.036748</v>
      </c>
      <c r="R120" s="45"/>
      <c r="S120" s="45"/>
    </row>
    <row r="121" spans="1:20" x14ac:dyDescent="0.25">
      <c r="A121" s="55">
        <v>118</v>
      </c>
      <c r="B121" s="37">
        <f>C121+G121+Tabelle212682010[[#This Row],[w]]/2+Tabelle212682010[[#This Row],[poweradd]]</f>
        <v>34.959015000000015</v>
      </c>
      <c r="C121" s="52">
        <f t="shared" si="18"/>
        <v>31.706076000000017</v>
      </c>
      <c r="D121" s="35">
        <f t="shared" si="12"/>
        <v>3</v>
      </c>
      <c r="E121" s="52">
        <f t="shared" si="16"/>
        <v>175.29392399999989</v>
      </c>
      <c r="F121" s="52">
        <f t="shared" si="20"/>
        <v>173.54098499999989</v>
      </c>
      <c r="G121" s="52">
        <f t="shared" si="13"/>
        <v>1.752939</v>
      </c>
      <c r="H121" s="45"/>
      <c r="I121" s="45"/>
      <c r="J121" t="s">
        <v>19</v>
      </c>
      <c r="L121" s="37">
        <f>M121+Q121+Tabelle21268202224[[#This Row],[w]]/2+Tabelle21268202224[[#This Row],[poweradd]]</f>
        <v>206.63826800000004</v>
      </c>
      <c r="M121" s="52">
        <f t="shared" si="19"/>
        <v>204.61188700000005</v>
      </c>
      <c r="N121" s="35">
        <f t="shared" si="14"/>
        <v>2</v>
      </c>
      <c r="O121" s="52">
        <f t="shared" si="17"/>
        <v>102.638113</v>
      </c>
      <c r="P121" s="52">
        <f t="shared" si="21"/>
        <v>101.611732</v>
      </c>
      <c r="Q121" s="52">
        <f t="shared" si="15"/>
        <v>1.026381</v>
      </c>
      <c r="R121" s="45"/>
      <c r="S121" s="45"/>
    </row>
    <row r="122" spans="1:20" x14ac:dyDescent="0.25">
      <c r="A122" s="55">
        <v>119</v>
      </c>
      <c r="B122" s="35">
        <f>C122+G122+Tabelle212682010[[#This Row],[w]]/2+Tabelle212682010[[#This Row],[poweradd]]</f>
        <v>38.194424000000012</v>
      </c>
      <c r="C122" s="52">
        <f t="shared" si="18"/>
        <v>34.959015000000015</v>
      </c>
      <c r="D122" s="35">
        <f t="shared" si="12"/>
        <v>3</v>
      </c>
      <c r="E122" s="52">
        <f t="shared" si="16"/>
        <v>173.54098499999989</v>
      </c>
      <c r="F122" s="52">
        <f t="shared" si="20"/>
        <v>171.80557599999989</v>
      </c>
      <c r="G122" s="52">
        <f t="shared" si="13"/>
        <v>1.735409</v>
      </c>
      <c r="H122" s="45"/>
      <c r="I122" s="45"/>
      <c r="L122" s="35">
        <f>M122+Q122+Tabelle21268202224[[#This Row],[w]]/2+Tabelle21268202224[[#This Row],[poweradd]]</f>
        <v>208.65438500000005</v>
      </c>
      <c r="M122" s="52">
        <f t="shared" si="19"/>
        <v>206.63826800000004</v>
      </c>
      <c r="N122" s="35">
        <f t="shared" si="14"/>
        <v>2</v>
      </c>
      <c r="O122" s="52">
        <f t="shared" si="17"/>
        <v>101.611732</v>
      </c>
      <c r="P122" s="52">
        <f t="shared" si="21"/>
        <v>100.59561500000001</v>
      </c>
      <c r="Q122" s="52">
        <f t="shared" si="15"/>
        <v>1.0161169999999999</v>
      </c>
      <c r="R122" s="45"/>
      <c r="S122" s="45"/>
    </row>
    <row r="123" spans="1:20" x14ac:dyDescent="0.25">
      <c r="A123" s="191">
        <v>120</v>
      </c>
      <c r="B123" s="162">
        <f>C123+G123+Tabelle212682010[[#This Row],[w]]/2+Tabelle212682010[[#This Row],[poweradd]]</f>
        <v>41.412479000000012</v>
      </c>
      <c r="C123" s="163">
        <f t="shared" si="18"/>
        <v>38.194424000000012</v>
      </c>
      <c r="D123" s="162">
        <f t="shared" si="12"/>
        <v>3</v>
      </c>
      <c r="E123" s="163">
        <f t="shared" si="16"/>
        <v>171.80557599999989</v>
      </c>
      <c r="F123" s="163">
        <f t="shared" si="20"/>
        <v>170.0875209999999</v>
      </c>
      <c r="G123" s="163">
        <f t="shared" si="13"/>
        <v>1.7180550000000001</v>
      </c>
      <c r="H123" s="164"/>
      <c r="I123" s="164"/>
      <c r="J123" s="161"/>
      <c r="K123" s="191"/>
      <c r="L123" s="162">
        <f>M123+Q123+Tabelle21268202224[[#This Row],[w]]/2+Tabelle21268202224[[#This Row],[poweradd]]</f>
        <v>210.66034100000005</v>
      </c>
      <c r="M123" s="163">
        <f t="shared" si="19"/>
        <v>208.65438500000005</v>
      </c>
      <c r="N123" s="162">
        <f t="shared" si="14"/>
        <v>2</v>
      </c>
      <c r="O123" s="163">
        <f t="shared" si="17"/>
        <v>100.59561500000001</v>
      </c>
      <c r="P123" s="163">
        <f t="shared" si="21"/>
        <v>99.589659000000012</v>
      </c>
      <c r="Q123" s="163">
        <f t="shared" si="15"/>
        <v>1.0059560000000001</v>
      </c>
      <c r="R123" s="164"/>
      <c r="S123" s="164"/>
      <c r="T123" s="161"/>
    </row>
    <row r="124" spans="1:20" x14ac:dyDescent="0.25">
      <c r="A124" s="55">
        <v>121</v>
      </c>
      <c r="B124" s="37">
        <f>C124+G124+Tabelle212682010[[#This Row],[w]]/2+Tabelle212682010[[#This Row],[poweradd]]</f>
        <v>44.613354000000015</v>
      </c>
      <c r="C124" s="52">
        <f t="shared" si="18"/>
        <v>41.412479000000012</v>
      </c>
      <c r="D124" s="35">
        <f t="shared" si="12"/>
        <v>3</v>
      </c>
      <c r="E124" s="52">
        <f t="shared" si="16"/>
        <v>170.0875209999999</v>
      </c>
      <c r="F124" s="52">
        <f t="shared" si="20"/>
        <v>168.3866459999999</v>
      </c>
      <c r="G124" s="52">
        <f t="shared" si="13"/>
        <v>1.7008749999999999</v>
      </c>
      <c r="H124" s="45"/>
      <c r="I124" s="45"/>
      <c r="L124" s="37">
        <f>M124+Q124+Tabelle21268202224[[#This Row],[w]]/2+Tabelle21268202224[[#This Row],[poweradd]]</f>
        <v>212.65623700000003</v>
      </c>
      <c r="M124" s="52">
        <f t="shared" si="19"/>
        <v>210.66034100000005</v>
      </c>
      <c r="N124" s="35">
        <f t="shared" si="14"/>
        <v>2</v>
      </c>
      <c r="O124" s="52">
        <f t="shared" si="17"/>
        <v>99.589659000000012</v>
      </c>
      <c r="P124" s="52">
        <f t="shared" si="21"/>
        <v>98.59376300000001</v>
      </c>
      <c r="Q124" s="52">
        <f t="shared" si="15"/>
        <v>0.995896</v>
      </c>
      <c r="R124" s="45"/>
      <c r="S124" s="45"/>
      <c r="T124" s="94"/>
    </row>
    <row r="125" spans="1:20" x14ac:dyDescent="0.25">
      <c r="A125" s="55">
        <v>122</v>
      </c>
      <c r="B125" s="35">
        <f>C125+G125+Tabelle212682010[[#This Row],[w]]/2+Tabelle212682010[[#This Row],[poweradd]]</f>
        <v>47.797220000000017</v>
      </c>
      <c r="C125" s="52">
        <f t="shared" si="18"/>
        <v>44.613354000000015</v>
      </c>
      <c r="D125" s="35">
        <f t="shared" si="12"/>
        <v>3</v>
      </c>
      <c r="E125" s="52">
        <f t="shared" si="16"/>
        <v>168.3866459999999</v>
      </c>
      <c r="F125" s="52">
        <f t="shared" si="20"/>
        <v>166.7027799999999</v>
      </c>
      <c r="G125" s="52">
        <f t="shared" si="13"/>
        <v>1.6838660000000001</v>
      </c>
      <c r="H125" s="43"/>
      <c r="I125" s="43"/>
      <c r="J125" s="38"/>
      <c r="L125" s="35">
        <f>M125+Q125+Tabelle21268202224[[#This Row],[w]]/2+Tabelle21268202224[[#This Row],[poweradd]]</f>
        <v>214.64217400000004</v>
      </c>
      <c r="M125" s="52">
        <f t="shared" si="19"/>
        <v>212.65623700000003</v>
      </c>
      <c r="N125" s="35">
        <f t="shared" si="14"/>
        <v>2</v>
      </c>
      <c r="O125" s="52">
        <f t="shared" si="17"/>
        <v>98.59376300000001</v>
      </c>
      <c r="P125" s="52">
        <f t="shared" si="21"/>
        <v>97.607826000000003</v>
      </c>
      <c r="Q125" s="52">
        <f t="shared" si="15"/>
        <v>0.98593699999999995</v>
      </c>
      <c r="R125" s="45"/>
      <c r="S125" s="45"/>
      <c r="T125" s="94"/>
    </row>
    <row r="126" spans="1:20" x14ac:dyDescent="0.25">
      <c r="A126" s="55">
        <v>123</v>
      </c>
      <c r="B126" s="35">
        <f>C126+G126+Tabelle212682010[[#This Row],[w]]/2+Tabelle212682010[[#This Row],[poweradd]]</f>
        <v>0.96424700000001451</v>
      </c>
      <c r="C126" s="52">
        <f t="shared" si="18"/>
        <v>47.797220000000017</v>
      </c>
      <c r="D126" s="35">
        <f t="shared" si="12"/>
        <v>3</v>
      </c>
      <c r="E126" s="52">
        <f t="shared" si="16"/>
        <v>166.7027799999999</v>
      </c>
      <c r="F126" s="52">
        <f t="shared" si="20"/>
        <v>165.03575299999991</v>
      </c>
      <c r="G126" s="52">
        <f t="shared" si="13"/>
        <v>1.667027</v>
      </c>
      <c r="H126" s="43">
        <v>-50</v>
      </c>
      <c r="I126" s="43"/>
      <c r="J126" t="s">
        <v>188</v>
      </c>
      <c r="L126" s="35">
        <f>M126+Q126+Tabelle21268202224[[#This Row],[w]]/2+Tabelle21268202224[[#This Row],[poweradd]]</f>
        <v>216.61825200000004</v>
      </c>
      <c r="M126" s="52">
        <f t="shared" si="19"/>
        <v>214.64217400000004</v>
      </c>
      <c r="N126" s="35">
        <f t="shared" si="14"/>
        <v>2</v>
      </c>
      <c r="O126" s="52">
        <f t="shared" si="17"/>
        <v>97.607826000000003</v>
      </c>
      <c r="P126" s="52">
        <f t="shared" si="21"/>
        <v>96.631748000000002</v>
      </c>
      <c r="Q126" s="52">
        <f t="shared" si="15"/>
        <v>0.976078</v>
      </c>
      <c r="R126" s="45"/>
      <c r="S126" s="45"/>
    </row>
    <row r="127" spans="1:20" x14ac:dyDescent="0.25">
      <c r="A127" s="55">
        <v>124</v>
      </c>
      <c r="B127" s="35">
        <f>C127+G127+Tabelle212682010[[#This Row],[w]]/2+Tabelle212682010[[#This Row],[poweradd]]</f>
        <v>4.1146040000000141</v>
      </c>
      <c r="C127" s="52">
        <f t="shared" si="18"/>
        <v>0.96424700000001451</v>
      </c>
      <c r="D127" s="35">
        <f t="shared" si="12"/>
        <v>3</v>
      </c>
      <c r="E127" s="52">
        <f t="shared" si="16"/>
        <v>165.03575299999991</v>
      </c>
      <c r="F127" s="52">
        <f t="shared" si="20"/>
        <v>163.3853959999999</v>
      </c>
      <c r="G127" s="52">
        <f t="shared" si="13"/>
        <v>1.6503570000000001</v>
      </c>
      <c r="H127" s="43"/>
      <c r="I127" s="43"/>
      <c r="L127" s="35">
        <f>M127+Q127+Tabelle21268202224[[#This Row],[w]]/2+Tabelle21268202224[[#This Row],[poweradd]]</f>
        <v>241.08456900000004</v>
      </c>
      <c r="M127" s="52">
        <f t="shared" si="19"/>
        <v>216.61825200000004</v>
      </c>
      <c r="N127" s="35">
        <f t="shared" si="14"/>
        <v>2</v>
      </c>
      <c r="O127" s="52">
        <f t="shared" si="17"/>
        <v>96.631748000000002</v>
      </c>
      <c r="P127" s="52">
        <f t="shared" si="21"/>
        <v>95.665430999999998</v>
      </c>
      <c r="Q127" s="52">
        <f t="shared" si="15"/>
        <v>0.96631699999999998</v>
      </c>
      <c r="R127" s="45">
        <f>50*0.45</f>
        <v>22.5</v>
      </c>
      <c r="S127" s="45">
        <f>50*0.45</f>
        <v>22.5</v>
      </c>
      <c r="T127" t="s">
        <v>188</v>
      </c>
    </row>
    <row r="128" spans="1:20" x14ac:dyDescent="0.25">
      <c r="A128" s="55">
        <v>125</v>
      </c>
      <c r="B128" s="35">
        <f>C128+G128+Tabelle212682010[[#This Row],[w]]/2+Tabelle212682010[[#This Row],[poweradd]]</f>
        <v>7.2484570000000144</v>
      </c>
      <c r="C128" s="52">
        <f t="shared" si="18"/>
        <v>4.1146040000000141</v>
      </c>
      <c r="D128" s="35">
        <f t="shared" si="12"/>
        <v>3</v>
      </c>
      <c r="E128" s="52">
        <f t="shared" si="16"/>
        <v>163.3853959999999</v>
      </c>
      <c r="F128" s="52">
        <f t="shared" si="20"/>
        <v>161.75154299999991</v>
      </c>
      <c r="G128" s="52">
        <f t="shared" si="13"/>
        <v>1.633853</v>
      </c>
      <c r="H128" s="45"/>
      <c r="I128" s="45"/>
      <c r="L128" s="35">
        <f>M128+Q128+Tabelle21268202224[[#This Row],[w]]/2+Tabelle21268202224[[#This Row],[poweradd]]</f>
        <v>279.26622300000008</v>
      </c>
      <c r="M128" s="52">
        <f t="shared" si="19"/>
        <v>241.08456900000004</v>
      </c>
      <c r="N128" s="35">
        <f t="shared" si="14"/>
        <v>2</v>
      </c>
      <c r="O128" s="52">
        <f t="shared" si="17"/>
        <v>118.165431</v>
      </c>
      <c r="P128" s="52">
        <f t="shared" si="21"/>
        <v>116.983777</v>
      </c>
      <c r="Q128" s="52">
        <f t="shared" si="15"/>
        <v>1.181654</v>
      </c>
      <c r="R128" s="45">
        <f>720*5%</f>
        <v>36</v>
      </c>
      <c r="S128" s="45">
        <f>-Tabelle21268202224[[#This Row],[poweradd]]</f>
        <v>-36</v>
      </c>
      <c r="T128" s="197" t="s">
        <v>190</v>
      </c>
    </row>
    <row r="129" spans="1:20" x14ac:dyDescent="0.25">
      <c r="A129" s="55">
        <v>126</v>
      </c>
      <c r="B129" s="35">
        <f>C129+G129+Tabelle212682010[[#This Row],[w]]/2+Tabelle212682010[[#This Row],[poweradd]]</f>
        <v>10.365972000000014</v>
      </c>
      <c r="C129" s="52">
        <f t="shared" si="18"/>
        <v>7.2484570000000144</v>
      </c>
      <c r="D129" s="35">
        <f t="shared" si="12"/>
        <v>3</v>
      </c>
      <c r="E129" s="52">
        <f t="shared" si="16"/>
        <v>161.75154299999991</v>
      </c>
      <c r="F129" s="52">
        <f t="shared" si="20"/>
        <v>160.13402799999992</v>
      </c>
      <c r="G129" s="52">
        <f t="shared" si="13"/>
        <v>1.617515</v>
      </c>
      <c r="H129" s="45"/>
      <c r="I129" s="45"/>
      <c r="L129" s="35">
        <f>M129+Q129+Tabelle21268202224[[#This Row],[w]]/2+Tabelle21268202224[[#This Row],[poweradd]]</f>
        <v>31.076060000000098</v>
      </c>
      <c r="M129" s="52">
        <f t="shared" si="19"/>
        <v>279.26622300000008</v>
      </c>
      <c r="N129" s="35">
        <f t="shared" si="14"/>
        <v>2</v>
      </c>
      <c r="O129" s="52">
        <f t="shared" si="17"/>
        <v>80.983777000000003</v>
      </c>
      <c r="P129" s="52">
        <f t="shared" si="21"/>
        <v>80.173940000000002</v>
      </c>
      <c r="Q129" s="52">
        <f t="shared" si="15"/>
        <v>0.80983700000000003</v>
      </c>
      <c r="R129" s="200">
        <v>-250</v>
      </c>
      <c r="S129" s="200"/>
      <c r="T129" s="156" t="s">
        <v>166</v>
      </c>
    </row>
    <row r="130" spans="1:20" x14ac:dyDescent="0.25">
      <c r="A130" s="55">
        <v>127</v>
      </c>
      <c r="B130" s="35">
        <f>C130+G130+Tabelle212682010[[#This Row],[w]]/2+Tabelle212682010[[#This Row],[poweradd]]</f>
        <v>13.467312000000014</v>
      </c>
      <c r="C130" s="52">
        <f t="shared" si="18"/>
        <v>10.365972000000014</v>
      </c>
      <c r="D130" s="35">
        <f t="shared" si="12"/>
        <v>3</v>
      </c>
      <c r="E130" s="52">
        <f t="shared" si="16"/>
        <v>160.13402799999992</v>
      </c>
      <c r="F130" s="52">
        <f t="shared" si="20"/>
        <v>158.53268799999992</v>
      </c>
      <c r="G130" s="52">
        <f t="shared" si="13"/>
        <v>1.60134</v>
      </c>
      <c r="H130" s="45"/>
      <c r="I130" s="45"/>
      <c r="L130" s="35">
        <f>M130+Q130+Tabelle21268202224[[#This Row],[w]]/2+Tabelle21268202224[[#This Row],[poweradd]]</f>
        <v>32.877799000000095</v>
      </c>
      <c r="M130" s="52">
        <f t="shared" si="19"/>
        <v>31.076060000000098</v>
      </c>
      <c r="N130" s="35">
        <f t="shared" si="14"/>
        <v>2</v>
      </c>
      <c r="O130" s="52">
        <f t="shared" si="17"/>
        <v>80.173940000000002</v>
      </c>
      <c r="P130" s="52">
        <f t="shared" si="21"/>
        <v>79.372201000000004</v>
      </c>
      <c r="Q130" s="52">
        <f t="shared" si="15"/>
        <v>0.80173899999999998</v>
      </c>
      <c r="R130" s="45"/>
      <c r="S130" s="43">
        <f>60*0.9</f>
        <v>54</v>
      </c>
      <c r="T130" s="43" t="s">
        <v>157</v>
      </c>
    </row>
    <row r="131" spans="1:20" x14ac:dyDescent="0.25">
      <c r="A131" s="55">
        <v>128</v>
      </c>
      <c r="B131" s="35">
        <f>C131+G131+Tabelle212682010[[#This Row],[w]]/2+Tabelle212682010[[#This Row],[poweradd]]</f>
        <v>16.552638000000016</v>
      </c>
      <c r="C131" s="52">
        <f t="shared" si="18"/>
        <v>13.467312000000014</v>
      </c>
      <c r="D131" s="35">
        <f t="shared" si="12"/>
        <v>3</v>
      </c>
      <c r="E131" s="52">
        <f t="shared" si="16"/>
        <v>158.53268799999992</v>
      </c>
      <c r="F131" s="52">
        <f t="shared" si="20"/>
        <v>156.94736199999991</v>
      </c>
      <c r="G131" s="52">
        <f t="shared" si="13"/>
        <v>1.585326</v>
      </c>
      <c r="H131" s="45"/>
      <c r="I131" s="45"/>
      <c r="L131" s="35">
        <f>M131+Q131+Tabelle21268202224[[#This Row],[w]]/2+Tabelle21268202224[[#This Row],[poweradd]]</f>
        <v>35.211521000000097</v>
      </c>
      <c r="M131" s="52">
        <f t="shared" si="19"/>
        <v>32.877799000000095</v>
      </c>
      <c r="N131" s="35">
        <f t="shared" si="14"/>
        <v>2</v>
      </c>
      <c r="O131" s="52">
        <f t="shared" si="17"/>
        <v>133.37220100000002</v>
      </c>
      <c r="P131" s="52">
        <f t="shared" si="21"/>
        <v>132.03847900000002</v>
      </c>
      <c r="Q131" s="52">
        <f t="shared" si="15"/>
        <v>1.3337220000000001</v>
      </c>
      <c r="R131" s="45"/>
      <c r="S131" s="45"/>
      <c r="T131" s="154"/>
    </row>
    <row r="132" spans="1:20" x14ac:dyDescent="0.25">
      <c r="A132" s="55">
        <v>129</v>
      </c>
      <c r="B132" s="35">
        <f>C132+G132+Tabelle212682010[[#This Row],[w]]/2+Tabelle212682010[[#This Row],[poweradd]]</f>
        <v>19.622111000000015</v>
      </c>
      <c r="C132" s="52">
        <f t="shared" si="18"/>
        <v>16.552638000000016</v>
      </c>
      <c r="D132" s="35">
        <f t="shared" si="12"/>
        <v>3</v>
      </c>
      <c r="E132" s="52">
        <f t="shared" si="16"/>
        <v>156.94736199999991</v>
      </c>
      <c r="F132" s="52">
        <f t="shared" si="20"/>
        <v>155.37788899999993</v>
      </c>
      <c r="G132" s="52">
        <f t="shared" si="13"/>
        <v>1.5694729999999999</v>
      </c>
      <c r="H132" s="45"/>
      <c r="I132" s="45"/>
      <c r="L132" s="35">
        <f>M132+Q132+Tabelle21268202224[[#This Row],[w]]/2+Tabelle21268202224[[#This Row],[poweradd]]</f>
        <v>37.531905000000094</v>
      </c>
      <c r="M132" s="52">
        <f t="shared" si="19"/>
        <v>35.211521000000097</v>
      </c>
      <c r="N132" s="35">
        <f t="shared" si="14"/>
        <v>2</v>
      </c>
      <c r="O132" s="52">
        <f t="shared" si="17"/>
        <v>132.03847900000002</v>
      </c>
      <c r="P132" s="52">
        <f t="shared" si="21"/>
        <v>130.71809500000003</v>
      </c>
      <c r="Q132" s="52">
        <f t="shared" si="15"/>
        <v>1.320384</v>
      </c>
      <c r="R132" s="45"/>
      <c r="S132" s="45"/>
    </row>
    <row r="133" spans="1:20" x14ac:dyDescent="0.25">
      <c r="A133" s="55">
        <v>130</v>
      </c>
      <c r="B133" s="35">
        <f>C133+G133+Tabelle212682010[[#This Row],[w]]/2+Tabelle212682010[[#This Row],[poweradd]]</f>
        <v>22.675889000000016</v>
      </c>
      <c r="C133" s="52">
        <f t="shared" si="18"/>
        <v>19.622111000000015</v>
      </c>
      <c r="D133" s="35">
        <f t="shared" ref="D133:D196" si="23">D132</f>
        <v>3</v>
      </c>
      <c r="E133" s="52">
        <f t="shared" si="16"/>
        <v>155.37788899999993</v>
      </c>
      <c r="F133" s="52">
        <f t="shared" si="20"/>
        <v>153.82411099999993</v>
      </c>
      <c r="G133" s="52">
        <f t="shared" ref="G133:G196" si="24">IF(E133/100&gt;10,10,ROUNDDOWN(E133/100,6))</f>
        <v>1.5537780000000001</v>
      </c>
      <c r="H133" s="45"/>
      <c r="I133" s="45"/>
      <c r="L133" s="35">
        <f>M133+Q133+Tabelle21268202224[[#This Row],[w]]/2+Tabelle21268202224[[#This Row],[poweradd]]</f>
        <v>39.839085000000097</v>
      </c>
      <c r="M133" s="52">
        <f t="shared" si="19"/>
        <v>37.531905000000094</v>
      </c>
      <c r="N133" s="35">
        <f t="shared" ref="N133:N196" si="25">N132</f>
        <v>2</v>
      </c>
      <c r="O133" s="52">
        <f t="shared" si="17"/>
        <v>130.71809500000003</v>
      </c>
      <c r="P133" s="52">
        <f t="shared" si="21"/>
        <v>129.41091500000005</v>
      </c>
      <c r="Q133" s="52">
        <f t="shared" ref="Q133:Q196" si="26">IF(O133/100&gt;10,10,ROUNDDOWN(O133/100,6))</f>
        <v>1.30718</v>
      </c>
      <c r="R133" s="45"/>
      <c r="S133" s="45"/>
    </row>
    <row r="134" spans="1:20" x14ac:dyDescent="0.25">
      <c r="A134" s="55">
        <v>131</v>
      </c>
      <c r="B134" s="35">
        <f>C134+G134+Tabelle212682010[[#This Row],[w]]/2+Tabelle212682010[[#This Row],[poweradd]]</f>
        <v>25.714130000000015</v>
      </c>
      <c r="C134" s="52">
        <f t="shared" si="18"/>
        <v>22.675889000000016</v>
      </c>
      <c r="D134" s="35">
        <f t="shared" si="23"/>
        <v>3</v>
      </c>
      <c r="E134" s="52">
        <f t="shared" ref="E134:E197" si="27">IF(F133+I133&lt;0,0,F133+I133)</f>
        <v>153.82411099999993</v>
      </c>
      <c r="F134" s="52">
        <f t="shared" si="20"/>
        <v>152.28586999999993</v>
      </c>
      <c r="G134" s="52">
        <f t="shared" si="24"/>
        <v>1.538241</v>
      </c>
      <c r="H134" s="45"/>
      <c r="I134" s="45"/>
      <c r="L134" s="35">
        <f>M134+Q134+Tabelle21268202224[[#This Row],[w]]/2+Tabelle21268202224[[#This Row],[poweradd]]</f>
        <v>42.133194000000096</v>
      </c>
      <c r="M134" s="52">
        <f t="shared" si="19"/>
        <v>39.839085000000097</v>
      </c>
      <c r="N134" s="35">
        <f t="shared" si="25"/>
        <v>2</v>
      </c>
      <c r="O134" s="52">
        <f t="shared" ref="O134:O197" si="28">IF(P133+S133&lt;0,0,P133+S133)</f>
        <v>129.41091500000005</v>
      </c>
      <c r="P134" s="52">
        <f t="shared" si="21"/>
        <v>128.11680600000005</v>
      </c>
      <c r="Q134" s="52">
        <f t="shared" si="26"/>
        <v>1.294109</v>
      </c>
      <c r="R134" s="45"/>
      <c r="S134" s="45"/>
    </row>
    <row r="135" spans="1:20" x14ac:dyDescent="0.25">
      <c r="A135" s="55">
        <v>132</v>
      </c>
      <c r="B135" s="35">
        <f>C135+G135+Tabelle212682010[[#This Row],[w]]/2+Tabelle212682010[[#This Row],[poweradd]]</f>
        <v>28.736988000000014</v>
      </c>
      <c r="C135" s="52">
        <f t="shared" ref="C135:C198" si="29">B134</f>
        <v>25.714130000000015</v>
      </c>
      <c r="D135" s="35">
        <f t="shared" si="23"/>
        <v>3</v>
      </c>
      <c r="E135" s="52">
        <f t="shared" si="27"/>
        <v>152.28586999999993</v>
      </c>
      <c r="F135" s="52">
        <f t="shared" si="20"/>
        <v>150.76301199999992</v>
      </c>
      <c r="G135" s="52">
        <f t="shared" si="24"/>
        <v>1.522858</v>
      </c>
      <c r="H135" s="45"/>
      <c r="I135" s="45"/>
      <c r="L135" s="35">
        <f>M135+Q135+Tabelle21268202224[[#This Row],[w]]/2+Tabelle21268202224[[#This Row],[poweradd]]</f>
        <v>44.414362000000096</v>
      </c>
      <c r="M135" s="52">
        <f t="shared" ref="M135:M198" si="30">L134</f>
        <v>42.133194000000096</v>
      </c>
      <c r="N135" s="35">
        <f t="shared" si="25"/>
        <v>2</v>
      </c>
      <c r="O135" s="52">
        <f t="shared" si="28"/>
        <v>128.11680600000005</v>
      </c>
      <c r="P135" s="52">
        <f t="shared" si="21"/>
        <v>126.83563800000006</v>
      </c>
      <c r="Q135" s="52">
        <f t="shared" si="26"/>
        <v>1.2811680000000001</v>
      </c>
      <c r="R135" s="45"/>
      <c r="S135" s="45"/>
    </row>
    <row r="136" spans="1:20" x14ac:dyDescent="0.25">
      <c r="A136" s="55">
        <v>133</v>
      </c>
      <c r="B136" s="35">
        <f>C136+G136+Tabelle212682010[[#This Row],[w]]/2+Tabelle212682010[[#This Row],[poweradd]]</f>
        <v>31.744618000000013</v>
      </c>
      <c r="C136" s="52">
        <f t="shared" si="29"/>
        <v>28.736988000000014</v>
      </c>
      <c r="D136" s="35">
        <f t="shared" si="23"/>
        <v>3</v>
      </c>
      <c r="E136" s="52">
        <f t="shared" si="27"/>
        <v>150.76301199999992</v>
      </c>
      <c r="F136" s="52">
        <f t="shared" ref="F136:F199" si="31">E136-G136</f>
        <v>149.25538199999991</v>
      </c>
      <c r="G136" s="52">
        <f t="shared" si="24"/>
        <v>1.50763</v>
      </c>
      <c r="H136" s="45"/>
      <c r="I136" s="45"/>
      <c r="L136" s="35">
        <f>M136+Q136+Tabelle21268202224[[#This Row],[w]]/2+Tabelle21268202224[[#This Row],[poweradd]]</f>
        <v>46.682718000000094</v>
      </c>
      <c r="M136" s="52">
        <f t="shared" si="30"/>
        <v>44.414362000000096</v>
      </c>
      <c r="N136" s="35">
        <f t="shared" si="25"/>
        <v>2</v>
      </c>
      <c r="O136" s="52">
        <f t="shared" si="28"/>
        <v>126.83563800000006</v>
      </c>
      <c r="P136" s="52">
        <f t="shared" ref="P136:P199" si="32">O136-Q136</f>
        <v>125.56728200000006</v>
      </c>
      <c r="Q136" s="52">
        <f t="shared" si="26"/>
        <v>1.268356</v>
      </c>
      <c r="R136" s="45"/>
      <c r="S136" s="45"/>
    </row>
    <row r="137" spans="1:20" x14ac:dyDescent="0.25">
      <c r="A137" s="55">
        <v>134</v>
      </c>
      <c r="B137" s="35">
        <f>C137+G137+Tabelle212682010[[#This Row],[w]]/2+Tabelle212682010[[#This Row],[poweradd]]</f>
        <v>34.737171000000011</v>
      </c>
      <c r="C137" s="52">
        <f t="shared" si="29"/>
        <v>31.744618000000013</v>
      </c>
      <c r="D137" s="35">
        <f t="shared" si="23"/>
        <v>3</v>
      </c>
      <c r="E137" s="52">
        <f t="shared" si="27"/>
        <v>149.25538199999991</v>
      </c>
      <c r="F137" s="52">
        <f t="shared" si="31"/>
        <v>147.76282899999993</v>
      </c>
      <c r="G137" s="52">
        <f t="shared" si="24"/>
        <v>1.492553</v>
      </c>
      <c r="H137" s="45"/>
      <c r="I137" s="45"/>
      <c r="L137" s="35">
        <f>M137+Q137+Tabelle21268202224[[#This Row],[w]]/2+Tabelle21268202224[[#This Row],[poweradd]]</f>
        <v>48.938390000000091</v>
      </c>
      <c r="M137" s="52">
        <f t="shared" si="30"/>
        <v>46.682718000000094</v>
      </c>
      <c r="N137" s="35">
        <f t="shared" si="25"/>
        <v>2</v>
      </c>
      <c r="O137" s="52">
        <f t="shared" si="28"/>
        <v>125.56728200000006</v>
      </c>
      <c r="P137" s="52">
        <f t="shared" si="32"/>
        <v>124.31161000000006</v>
      </c>
      <c r="Q137" s="52">
        <f t="shared" si="26"/>
        <v>1.2556719999999999</v>
      </c>
      <c r="R137" s="45"/>
      <c r="S137" s="45"/>
    </row>
    <row r="138" spans="1:20" x14ac:dyDescent="0.25">
      <c r="A138" s="55">
        <v>135</v>
      </c>
      <c r="B138" s="35">
        <f>C138+G138+Tabelle212682010[[#This Row],[w]]/2+Tabelle212682010[[#This Row],[poweradd]]</f>
        <v>37.714799000000014</v>
      </c>
      <c r="C138" s="52">
        <f t="shared" si="29"/>
        <v>34.737171000000011</v>
      </c>
      <c r="D138" s="35">
        <f t="shared" si="23"/>
        <v>3</v>
      </c>
      <c r="E138" s="52">
        <f t="shared" si="27"/>
        <v>147.76282899999993</v>
      </c>
      <c r="F138" s="52">
        <f t="shared" si="31"/>
        <v>146.28520099999992</v>
      </c>
      <c r="G138" s="52">
        <f t="shared" si="24"/>
        <v>1.4776279999999999</v>
      </c>
      <c r="H138" s="45"/>
      <c r="I138" s="45"/>
      <c r="L138" s="35">
        <f>M138+Q138+Tabelle21268202224[[#This Row],[w]]/2+Tabelle21268202224[[#This Row],[poweradd]]</f>
        <v>1.1815060000000912</v>
      </c>
      <c r="M138" s="52">
        <f t="shared" si="30"/>
        <v>48.938390000000091</v>
      </c>
      <c r="N138" s="35">
        <f t="shared" si="25"/>
        <v>2</v>
      </c>
      <c r="O138" s="52">
        <f t="shared" si="28"/>
        <v>124.31161000000006</v>
      </c>
      <c r="P138" s="52">
        <f t="shared" si="32"/>
        <v>123.06849400000006</v>
      </c>
      <c r="Q138" s="52">
        <f t="shared" si="26"/>
        <v>1.2431160000000001</v>
      </c>
      <c r="R138" s="45">
        <v>-50</v>
      </c>
      <c r="S138" s="45"/>
      <c r="T138" t="s">
        <v>260</v>
      </c>
    </row>
    <row r="139" spans="1:20" x14ac:dyDescent="0.25">
      <c r="A139" s="55">
        <v>136</v>
      </c>
      <c r="B139" s="35">
        <f>C139+G139+Tabelle212682010[[#This Row],[w]]/2+Tabelle212682010[[#This Row],[poweradd]]</f>
        <v>40.677651000000012</v>
      </c>
      <c r="C139" s="52">
        <f t="shared" si="29"/>
        <v>37.714799000000014</v>
      </c>
      <c r="D139" s="35">
        <f t="shared" si="23"/>
        <v>3</v>
      </c>
      <c r="E139" s="52">
        <f t="shared" si="27"/>
        <v>146.28520099999992</v>
      </c>
      <c r="F139" s="52">
        <f t="shared" si="31"/>
        <v>144.82234899999992</v>
      </c>
      <c r="G139" s="52">
        <f t="shared" si="24"/>
        <v>1.462852</v>
      </c>
      <c r="H139" s="45"/>
      <c r="I139" s="45"/>
      <c r="L139" s="35">
        <f>M139+Q139+Tabelle21268202224[[#This Row],[w]]/2+Tabelle21268202224[[#This Row],[poweradd]]</f>
        <v>3.4121900000000913</v>
      </c>
      <c r="M139" s="52">
        <f t="shared" si="30"/>
        <v>1.1815060000000912</v>
      </c>
      <c r="N139" s="35">
        <f t="shared" si="25"/>
        <v>2</v>
      </c>
      <c r="O139" s="52">
        <f t="shared" si="28"/>
        <v>123.06849400000006</v>
      </c>
      <c r="P139" s="52">
        <f t="shared" si="32"/>
        <v>121.83781000000006</v>
      </c>
      <c r="Q139" s="52">
        <f t="shared" si="26"/>
        <v>1.2306839999999999</v>
      </c>
      <c r="R139" s="45"/>
      <c r="S139" s="45"/>
    </row>
    <row r="140" spans="1:20" x14ac:dyDescent="0.25">
      <c r="A140" s="55">
        <v>137</v>
      </c>
      <c r="B140" s="35">
        <f>C140+G140+Tabelle212682010[[#This Row],[w]]/2+Tabelle212682010[[#This Row],[poweradd]]</f>
        <v>43.62587400000001</v>
      </c>
      <c r="C140" s="52">
        <f t="shared" si="29"/>
        <v>40.677651000000012</v>
      </c>
      <c r="D140" s="35">
        <f t="shared" si="23"/>
        <v>3</v>
      </c>
      <c r="E140" s="52">
        <f t="shared" si="27"/>
        <v>144.82234899999992</v>
      </c>
      <c r="F140" s="52">
        <f t="shared" si="31"/>
        <v>143.3741259999999</v>
      </c>
      <c r="G140" s="52">
        <f t="shared" si="24"/>
        <v>1.448223</v>
      </c>
      <c r="H140" s="45"/>
      <c r="I140" s="45"/>
      <c r="L140" s="35">
        <f>M140+Q140+Tabelle21268202224[[#This Row],[w]]/2+Tabelle21268202224[[#This Row],[poweradd]]</f>
        <v>5.6305680000000908</v>
      </c>
      <c r="M140" s="52">
        <f t="shared" si="30"/>
        <v>3.4121900000000913</v>
      </c>
      <c r="N140" s="35">
        <f t="shared" si="25"/>
        <v>2</v>
      </c>
      <c r="O140" s="52">
        <f t="shared" si="28"/>
        <v>121.83781000000006</v>
      </c>
      <c r="P140" s="52">
        <f t="shared" si="32"/>
        <v>120.61943200000006</v>
      </c>
      <c r="Q140" s="52">
        <f t="shared" si="26"/>
        <v>1.218378</v>
      </c>
      <c r="R140" s="45"/>
      <c r="S140" s="45"/>
      <c r="T140" s="94"/>
    </row>
    <row r="141" spans="1:20" x14ac:dyDescent="0.25">
      <c r="A141" s="55">
        <v>138</v>
      </c>
      <c r="B141" s="35">
        <f>C141+G141+Tabelle212682010[[#This Row],[w]]/2+Tabelle212682010[[#This Row],[poweradd]]</f>
        <v>46.559615000000008</v>
      </c>
      <c r="C141" s="52">
        <f t="shared" si="29"/>
        <v>43.62587400000001</v>
      </c>
      <c r="D141" s="35">
        <f t="shared" si="23"/>
        <v>3</v>
      </c>
      <c r="E141" s="52">
        <f t="shared" si="27"/>
        <v>143.3741259999999</v>
      </c>
      <c r="F141" s="52">
        <f t="shared" si="31"/>
        <v>141.94038499999991</v>
      </c>
      <c r="G141" s="52">
        <f t="shared" si="24"/>
        <v>1.4337409999999999</v>
      </c>
      <c r="H141" s="45"/>
      <c r="I141" s="45"/>
      <c r="L141" s="35">
        <f>M141+Q141+Tabelle21268202224[[#This Row],[w]]/2+Tabelle21268202224[[#This Row],[poweradd]]</f>
        <v>7.8367620000000908</v>
      </c>
      <c r="M141" s="52">
        <f t="shared" si="30"/>
        <v>5.6305680000000908</v>
      </c>
      <c r="N141" s="35">
        <f t="shared" si="25"/>
        <v>2</v>
      </c>
      <c r="O141" s="52">
        <f t="shared" si="28"/>
        <v>120.61943200000006</v>
      </c>
      <c r="P141" s="52">
        <f t="shared" si="32"/>
        <v>119.41323800000006</v>
      </c>
      <c r="Q141" s="52">
        <f t="shared" si="26"/>
        <v>1.206194</v>
      </c>
      <c r="R141" s="45"/>
      <c r="S141" s="45"/>
    </row>
    <row r="142" spans="1:20" x14ac:dyDescent="0.25">
      <c r="A142" s="55">
        <v>139</v>
      </c>
      <c r="B142" s="35">
        <f>C142+G142+Tabelle212682010[[#This Row],[w]]/2+Tabelle212682010[[#This Row],[poweradd]]</f>
        <v>49.479018000000011</v>
      </c>
      <c r="C142" s="52">
        <f t="shared" si="29"/>
        <v>46.559615000000008</v>
      </c>
      <c r="D142" s="35">
        <f t="shared" si="23"/>
        <v>3</v>
      </c>
      <c r="E142" s="52">
        <f t="shared" si="27"/>
        <v>141.94038499999991</v>
      </c>
      <c r="F142" s="52">
        <f t="shared" si="31"/>
        <v>140.52098199999992</v>
      </c>
      <c r="G142" s="52">
        <f t="shared" si="24"/>
        <v>1.419403</v>
      </c>
      <c r="H142" s="45"/>
      <c r="I142" s="45"/>
      <c r="L142" s="35">
        <f>M142+Q142+Tabelle21268202224[[#This Row],[w]]/2+Tabelle21268202224[[#This Row],[poweradd]]</f>
        <v>10.030894000000091</v>
      </c>
      <c r="M142" s="52">
        <f t="shared" si="30"/>
        <v>7.8367620000000908</v>
      </c>
      <c r="N142" s="35">
        <f t="shared" si="25"/>
        <v>2</v>
      </c>
      <c r="O142" s="52">
        <f t="shared" si="28"/>
        <v>119.41323800000006</v>
      </c>
      <c r="P142" s="52">
        <f t="shared" si="32"/>
        <v>118.21910600000007</v>
      </c>
      <c r="Q142" s="52">
        <f t="shared" si="26"/>
        <v>1.194132</v>
      </c>
      <c r="R142" s="45"/>
      <c r="S142" s="45"/>
    </row>
    <row r="143" spans="1:20" x14ac:dyDescent="0.25">
      <c r="A143" s="55">
        <v>140</v>
      </c>
      <c r="B143" s="35">
        <f>C143+G143+Tabelle212682010[[#This Row],[w]]/2+Tabelle212682010[[#This Row],[poweradd]]</f>
        <v>2.3842270000000099</v>
      </c>
      <c r="C143" s="150">
        <f t="shared" si="29"/>
        <v>49.479018000000011</v>
      </c>
      <c r="D143" s="35">
        <f t="shared" si="23"/>
        <v>3</v>
      </c>
      <c r="E143" s="52">
        <f t="shared" si="27"/>
        <v>140.52098199999992</v>
      </c>
      <c r="F143" s="52">
        <f t="shared" si="31"/>
        <v>139.1157729999999</v>
      </c>
      <c r="G143" s="52">
        <f t="shared" si="24"/>
        <v>1.4052089999999999</v>
      </c>
      <c r="H143" s="43">
        <v>-50</v>
      </c>
      <c r="I143" s="43"/>
      <c r="J143" s="38" t="s">
        <v>189</v>
      </c>
      <c r="L143" s="35">
        <f>M143+Q143+Tabelle21268202224[[#This Row],[w]]/2+Tabelle21268202224[[#This Row],[poweradd]]</f>
        <v>12.21308500000009</v>
      </c>
      <c r="M143" s="150">
        <f t="shared" si="30"/>
        <v>10.030894000000091</v>
      </c>
      <c r="N143" s="35">
        <f t="shared" si="25"/>
        <v>2</v>
      </c>
      <c r="O143" s="52">
        <f t="shared" si="28"/>
        <v>118.21910600000007</v>
      </c>
      <c r="P143" s="52">
        <f t="shared" si="32"/>
        <v>117.03691500000006</v>
      </c>
      <c r="Q143" s="52">
        <f t="shared" si="26"/>
        <v>1.182191</v>
      </c>
      <c r="R143" s="45"/>
      <c r="S143" s="45"/>
    </row>
    <row r="144" spans="1:20" x14ac:dyDescent="0.25">
      <c r="A144" s="55">
        <v>141</v>
      </c>
      <c r="B144" s="35">
        <f>C144+G144+Tabelle212682010[[#This Row],[w]]/2+Tabelle212682010[[#This Row],[poweradd]]</f>
        <v>5.2753840000000096</v>
      </c>
      <c r="C144" s="150">
        <f t="shared" si="29"/>
        <v>2.3842270000000099</v>
      </c>
      <c r="D144" s="35">
        <f t="shared" si="23"/>
        <v>3</v>
      </c>
      <c r="E144" s="52">
        <f t="shared" si="27"/>
        <v>139.1157729999999</v>
      </c>
      <c r="F144" s="52">
        <f t="shared" si="31"/>
        <v>137.72461599999991</v>
      </c>
      <c r="G144" s="52">
        <f t="shared" si="24"/>
        <v>1.391157</v>
      </c>
      <c r="H144" s="45"/>
      <c r="I144" s="45"/>
      <c r="L144" s="35">
        <f>M144+Q144+Tabelle21268202224[[#This Row],[w]]/2+Tabelle21268202224[[#This Row],[poweradd]]</f>
        <v>36.883454000000086</v>
      </c>
      <c r="M144" s="150">
        <f t="shared" si="30"/>
        <v>12.21308500000009</v>
      </c>
      <c r="N144" s="35">
        <f t="shared" si="25"/>
        <v>2</v>
      </c>
      <c r="O144" s="52">
        <f t="shared" si="28"/>
        <v>117.03691500000006</v>
      </c>
      <c r="P144" s="52">
        <f t="shared" si="32"/>
        <v>115.86654600000007</v>
      </c>
      <c r="Q144" s="52">
        <f t="shared" si="26"/>
        <v>1.170369</v>
      </c>
      <c r="R144" s="45">
        <f>50*0.45</f>
        <v>22.5</v>
      </c>
      <c r="S144" s="45">
        <f>50*0.45</f>
        <v>22.5</v>
      </c>
      <c r="T144" t="s">
        <v>189</v>
      </c>
    </row>
    <row r="145" spans="1:20" x14ac:dyDescent="0.25">
      <c r="A145" s="55">
        <v>142</v>
      </c>
      <c r="B145" s="35">
        <f>C145+G145+Tabelle212682010[[#This Row],[w]]/2+Tabelle212682010[[#This Row],[poweradd]]</f>
        <v>8.1526300000000091</v>
      </c>
      <c r="C145" s="150">
        <f t="shared" si="29"/>
        <v>5.2753840000000096</v>
      </c>
      <c r="D145" s="35">
        <f t="shared" si="23"/>
        <v>3</v>
      </c>
      <c r="E145" s="52">
        <f t="shared" si="27"/>
        <v>137.72461599999991</v>
      </c>
      <c r="F145" s="52">
        <f t="shared" si="31"/>
        <v>136.3473699999999</v>
      </c>
      <c r="G145" s="52">
        <f t="shared" si="24"/>
        <v>1.377246</v>
      </c>
      <c r="H145" s="45"/>
      <c r="I145" s="45"/>
      <c r="L145" s="35">
        <f>M145+Q145+Tabelle21268202224[[#This Row],[w]]/2+Tabelle21268202224[[#This Row],[poweradd]]</f>
        <v>75.267119000000093</v>
      </c>
      <c r="M145" s="150">
        <f t="shared" si="30"/>
        <v>36.883454000000086</v>
      </c>
      <c r="N145" s="35">
        <f t="shared" si="25"/>
        <v>2</v>
      </c>
      <c r="O145" s="52">
        <f t="shared" si="28"/>
        <v>138.36654600000008</v>
      </c>
      <c r="P145" s="52">
        <f t="shared" si="32"/>
        <v>136.98288100000008</v>
      </c>
      <c r="Q145" s="52">
        <f t="shared" si="26"/>
        <v>1.3836649999999999</v>
      </c>
      <c r="R145" s="45">
        <f>720*5%</f>
        <v>36</v>
      </c>
      <c r="S145" s="45">
        <f>-Tabelle21268202224[[#This Row],[poweradd]]</f>
        <v>-36</v>
      </c>
      <c r="T145" s="197" t="s">
        <v>190</v>
      </c>
    </row>
    <row r="146" spans="1:20" x14ac:dyDescent="0.25">
      <c r="A146" s="55">
        <v>143</v>
      </c>
      <c r="B146" s="35">
        <f>C146+G146+Tabelle212682010[[#This Row],[w]]/2+Tabelle212682010[[#This Row],[poweradd]]</f>
        <v>11.016103000000008</v>
      </c>
      <c r="C146" s="150">
        <f t="shared" si="29"/>
        <v>8.1526300000000091</v>
      </c>
      <c r="D146" s="35">
        <f t="shared" si="23"/>
        <v>3</v>
      </c>
      <c r="E146" s="52">
        <f t="shared" si="27"/>
        <v>136.3473699999999</v>
      </c>
      <c r="F146" s="52">
        <f t="shared" si="31"/>
        <v>134.9838969999999</v>
      </c>
      <c r="G146" s="52">
        <f t="shared" si="24"/>
        <v>1.3634729999999999</v>
      </c>
      <c r="H146" s="45"/>
      <c r="I146" s="45"/>
      <c r="L146" s="35">
        <f>M146+Q146+Tabelle21268202224[[#This Row],[w]]/2+Tabelle21268202224[[#This Row],[poweradd]]</f>
        <v>77.276947000000092</v>
      </c>
      <c r="M146" s="150">
        <f t="shared" si="30"/>
        <v>75.267119000000093</v>
      </c>
      <c r="N146" s="35">
        <f t="shared" si="25"/>
        <v>2</v>
      </c>
      <c r="O146" s="52">
        <f t="shared" si="28"/>
        <v>100.98288100000008</v>
      </c>
      <c r="P146" s="52">
        <f t="shared" si="32"/>
        <v>99.973053000000078</v>
      </c>
      <c r="Q146" s="52">
        <f t="shared" si="26"/>
        <v>1.0098279999999999</v>
      </c>
      <c r="R146" s="45"/>
      <c r="S146" s="45"/>
    </row>
    <row r="147" spans="1:20" x14ac:dyDescent="0.25">
      <c r="A147" s="55">
        <v>144</v>
      </c>
      <c r="B147" s="35">
        <f>C147+G147+Tabelle212682010[[#This Row],[w]]/2+Tabelle212682010[[#This Row],[poweradd]]</f>
        <v>13.865941000000008</v>
      </c>
      <c r="C147" s="150">
        <f t="shared" si="29"/>
        <v>11.016103000000008</v>
      </c>
      <c r="D147" s="35">
        <f t="shared" si="23"/>
        <v>3</v>
      </c>
      <c r="E147" s="52">
        <f t="shared" si="27"/>
        <v>134.9838969999999</v>
      </c>
      <c r="F147" s="52">
        <f t="shared" si="31"/>
        <v>133.63405899999989</v>
      </c>
      <c r="G147" s="52">
        <f t="shared" si="24"/>
        <v>1.3498380000000001</v>
      </c>
      <c r="H147" s="45"/>
      <c r="I147" s="45"/>
      <c r="L147" s="35">
        <f>M147+Q147+Tabelle21268202224[[#This Row],[w]]/2+Tabelle21268202224[[#This Row],[poweradd]]</f>
        <v>79.276677000000092</v>
      </c>
      <c r="M147" s="150">
        <f t="shared" si="30"/>
        <v>77.276947000000092</v>
      </c>
      <c r="N147" s="35">
        <f t="shared" si="25"/>
        <v>2</v>
      </c>
      <c r="O147" s="52">
        <f t="shared" si="28"/>
        <v>99.973053000000078</v>
      </c>
      <c r="P147" s="52">
        <f t="shared" si="32"/>
        <v>98.973323000000079</v>
      </c>
      <c r="Q147" s="52">
        <f t="shared" si="26"/>
        <v>0.99973000000000001</v>
      </c>
      <c r="R147" s="196"/>
      <c r="S147" s="196"/>
      <c r="T147" s="197"/>
    </row>
    <row r="148" spans="1:20" x14ac:dyDescent="0.25">
      <c r="A148" s="55">
        <v>145</v>
      </c>
      <c r="B148" s="35">
        <f>C148+G148+Tabelle212682010[[#This Row],[w]]/2+Tabelle212682010[[#This Row],[poweradd]]</f>
        <v>16.702281000000006</v>
      </c>
      <c r="C148" s="52">
        <f t="shared" si="29"/>
        <v>13.865941000000008</v>
      </c>
      <c r="D148" s="35">
        <f t="shared" si="23"/>
        <v>3</v>
      </c>
      <c r="E148" s="52">
        <f t="shared" si="27"/>
        <v>133.63405899999989</v>
      </c>
      <c r="F148" s="52">
        <f t="shared" si="31"/>
        <v>132.29771899999989</v>
      </c>
      <c r="G148" s="52">
        <f t="shared" si="24"/>
        <v>1.3363400000000001</v>
      </c>
      <c r="H148" s="43"/>
      <c r="I148" s="43"/>
      <c r="J148" s="38"/>
      <c r="L148" s="35">
        <f>M148+Q148+Tabelle21268202224[[#This Row],[w]]/2+Tabelle21268202224[[#This Row],[poweradd]]</f>
        <v>81.266410000000093</v>
      </c>
      <c r="M148" s="52">
        <f t="shared" si="30"/>
        <v>79.276677000000092</v>
      </c>
      <c r="N148" s="35">
        <f t="shared" si="25"/>
        <v>2</v>
      </c>
      <c r="O148" s="52">
        <f t="shared" si="28"/>
        <v>98.973323000000079</v>
      </c>
      <c r="P148" s="52">
        <f t="shared" si="32"/>
        <v>97.983590000000078</v>
      </c>
      <c r="Q148" s="52">
        <f t="shared" si="26"/>
        <v>0.98973299999999997</v>
      </c>
      <c r="R148" s="196"/>
      <c r="S148" s="196"/>
      <c r="T148" s="197"/>
    </row>
    <row r="149" spans="1:20" x14ac:dyDescent="0.25">
      <c r="A149" s="55">
        <v>146</v>
      </c>
      <c r="B149" s="35">
        <f>C149+G149+Tabelle212682010[[#This Row],[w]]/2+Tabelle212682010[[#This Row],[poweradd]]</f>
        <v>19.525258000000008</v>
      </c>
      <c r="C149" s="52">
        <f t="shared" si="29"/>
        <v>16.702281000000006</v>
      </c>
      <c r="D149" s="35">
        <f t="shared" si="23"/>
        <v>3</v>
      </c>
      <c r="E149" s="52">
        <f t="shared" si="27"/>
        <v>132.29771899999989</v>
      </c>
      <c r="F149" s="52">
        <f t="shared" si="31"/>
        <v>130.97474199999988</v>
      </c>
      <c r="G149" s="52">
        <f t="shared" si="24"/>
        <v>1.3229770000000001</v>
      </c>
      <c r="H149" s="45"/>
      <c r="I149" s="45"/>
      <c r="L149" s="35">
        <f>M149+Q149+Tabelle21268202224[[#This Row],[w]]/2+Tabelle21268202224[[#This Row],[poweradd]]</f>
        <v>83.246245000000087</v>
      </c>
      <c r="M149" s="52">
        <f t="shared" si="30"/>
        <v>81.266410000000093</v>
      </c>
      <c r="N149" s="35">
        <f t="shared" si="25"/>
        <v>2</v>
      </c>
      <c r="O149" s="52">
        <f t="shared" si="28"/>
        <v>97.983590000000078</v>
      </c>
      <c r="P149" s="52">
        <f t="shared" si="32"/>
        <v>97.003755000000083</v>
      </c>
      <c r="Q149" s="52">
        <f t="shared" si="26"/>
        <v>0.97983500000000001</v>
      </c>
      <c r="R149" s="45"/>
      <c r="S149" s="45"/>
    </row>
    <row r="150" spans="1:20" x14ac:dyDescent="0.25">
      <c r="A150" s="55">
        <v>147</v>
      </c>
      <c r="B150" s="35">
        <f>C150+G150+Tabelle212682010[[#This Row],[w]]/2+Tabelle212682010[[#This Row],[poweradd]]</f>
        <v>22.33500500000001</v>
      </c>
      <c r="C150" s="150">
        <f t="shared" si="29"/>
        <v>19.525258000000008</v>
      </c>
      <c r="D150" s="35">
        <f t="shared" si="23"/>
        <v>3</v>
      </c>
      <c r="E150" s="52">
        <f t="shared" si="27"/>
        <v>130.97474199999988</v>
      </c>
      <c r="F150" s="52">
        <f t="shared" si="31"/>
        <v>129.66499499999989</v>
      </c>
      <c r="G150" s="52">
        <f t="shared" si="24"/>
        <v>1.309747</v>
      </c>
      <c r="H150" s="45"/>
      <c r="I150" s="45"/>
      <c r="L150" s="35">
        <f>M150+Q150+Tabelle21268202224[[#This Row],[w]]/2+Tabelle21268202224[[#This Row],[poweradd]]</f>
        <v>85.216282000000092</v>
      </c>
      <c r="M150" s="150">
        <f t="shared" si="30"/>
        <v>83.246245000000087</v>
      </c>
      <c r="N150" s="35">
        <f t="shared" si="25"/>
        <v>2</v>
      </c>
      <c r="O150" s="52">
        <f t="shared" si="28"/>
        <v>97.003755000000083</v>
      </c>
      <c r="P150" s="52">
        <f t="shared" si="32"/>
        <v>96.033718000000079</v>
      </c>
      <c r="Q150" s="52">
        <f t="shared" si="26"/>
        <v>0.97003700000000004</v>
      </c>
      <c r="R150" s="45"/>
      <c r="S150" s="45"/>
    </row>
    <row r="151" spans="1:20" x14ac:dyDescent="0.25">
      <c r="A151" s="55">
        <v>148</v>
      </c>
      <c r="B151" s="35">
        <f>C151+G151+Tabelle212682010[[#This Row],[w]]/2+Tabelle212682010[[#This Row],[poweradd]]</f>
        <v>25.131654000000008</v>
      </c>
      <c r="C151" s="150">
        <f t="shared" si="29"/>
        <v>22.33500500000001</v>
      </c>
      <c r="D151" s="35">
        <f t="shared" si="23"/>
        <v>3</v>
      </c>
      <c r="E151" s="52">
        <f t="shared" si="27"/>
        <v>129.66499499999989</v>
      </c>
      <c r="F151" s="52">
        <f t="shared" si="31"/>
        <v>128.36834599999989</v>
      </c>
      <c r="G151" s="52">
        <f t="shared" si="24"/>
        <v>1.2966489999999999</v>
      </c>
      <c r="H151" s="45"/>
      <c r="I151" s="45"/>
      <c r="L151" s="35">
        <f>M151+Q151+Tabelle21268202224[[#This Row],[w]]/2+Tabelle21268202224[[#This Row],[poweradd]]</f>
        <v>87.176619000000088</v>
      </c>
      <c r="M151" s="150">
        <f t="shared" si="30"/>
        <v>85.216282000000092</v>
      </c>
      <c r="N151" s="35">
        <f t="shared" si="25"/>
        <v>2</v>
      </c>
      <c r="O151" s="52">
        <f t="shared" si="28"/>
        <v>96.033718000000079</v>
      </c>
      <c r="P151" s="52">
        <f t="shared" si="32"/>
        <v>95.073381000000083</v>
      </c>
      <c r="Q151" s="52">
        <f t="shared" si="26"/>
        <v>0.960337</v>
      </c>
      <c r="R151" s="45"/>
      <c r="S151" s="45"/>
    </row>
    <row r="152" spans="1:20" x14ac:dyDescent="0.25">
      <c r="A152" s="55">
        <v>149</v>
      </c>
      <c r="B152" s="35">
        <f>C152+G152+Tabelle212682010[[#This Row],[w]]/2+Tabelle212682010[[#This Row],[poweradd]]</f>
        <v>27.915337000000008</v>
      </c>
      <c r="C152" s="150">
        <f t="shared" si="29"/>
        <v>25.131654000000008</v>
      </c>
      <c r="D152" s="35">
        <f t="shared" si="23"/>
        <v>3</v>
      </c>
      <c r="E152" s="52">
        <f t="shared" si="27"/>
        <v>128.36834599999989</v>
      </c>
      <c r="F152" s="52">
        <f t="shared" si="31"/>
        <v>127.08466299999989</v>
      </c>
      <c r="G152" s="52">
        <f t="shared" si="24"/>
        <v>1.2836829999999999</v>
      </c>
      <c r="H152" s="45"/>
      <c r="I152" s="45"/>
      <c r="L152" s="35">
        <f>M152+Q152+Tabelle21268202224[[#This Row],[w]]/2+Tabelle21268202224[[#This Row],[poweradd]]</f>
        <v>89.127352000000087</v>
      </c>
      <c r="M152" s="150">
        <f t="shared" si="30"/>
        <v>87.176619000000088</v>
      </c>
      <c r="N152" s="35">
        <f t="shared" si="25"/>
        <v>2</v>
      </c>
      <c r="O152" s="52">
        <f t="shared" si="28"/>
        <v>95.073381000000083</v>
      </c>
      <c r="P152" s="52">
        <f t="shared" si="32"/>
        <v>94.122648000000083</v>
      </c>
      <c r="Q152" s="52">
        <f t="shared" si="26"/>
        <v>0.95073300000000005</v>
      </c>
      <c r="R152" s="151"/>
      <c r="S152" s="151"/>
    </row>
    <row r="153" spans="1:20" x14ac:dyDescent="0.25">
      <c r="A153" s="55">
        <v>150</v>
      </c>
      <c r="B153" s="35">
        <f>C153+G153+Tabelle212682010[[#This Row],[w]]/2+Tabelle212682010[[#This Row],[poweradd]]</f>
        <v>30.686183000000007</v>
      </c>
      <c r="C153" s="150">
        <f t="shared" si="29"/>
        <v>27.915337000000008</v>
      </c>
      <c r="D153" s="35">
        <f t="shared" si="23"/>
        <v>3</v>
      </c>
      <c r="E153" s="52">
        <f t="shared" si="27"/>
        <v>127.08466299999989</v>
      </c>
      <c r="F153" s="52">
        <f t="shared" si="31"/>
        <v>125.81381699999989</v>
      </c>
      <c r="G153" s="52">
        <f t="shared" si="24"/>
        <v>1.2708459999999999</v>
      </c>
      <c r="H153" s="45"/>
      <c r="I153" s="45"/>
      <c r="L153" s="35">
        <f>M153+Q153+Tabelle21268202224[[#This Row],[w]]/2+Tabelle21268202224[[#This Row],[poweradd]]</f>
        <v>91.068578000000088</v>
      </c>
      <c r="M153" s="150">
        <f t="shared" si="30"/>
        <v>89.127352000000087</v>
      </c>
      <c r="N153" s="35">
        <f t="shared" si="25"/>
        <v>2</v>
      </c>
      <c r="O153" s="52">
        <f t="shared" si="28"/>
        <v>94.122648000000083</v>
      </c>
      <c r="P153" s="52">
        <f t="shared" si="32"/>
        <v>93.181422000000083</v>
      </c>
      <c r="Q153" s="52">
        <f t="shared" si="26"/>
        <v>0.94122600000000001</v>
      </c>
      <c r="R153" s="151"/>
      <c r="S153" s="151"/>
    </row>
    <row r="154" spans="1:20" x14ac:dyDescent="0.25">
      <c r="A154" s="55">
        <v>151</v>
      </c>
      <c r="B154" s="35">
        <f>C154+G154+Tabelle212682010[[#This Row],[w]]/2+Tabelle212682010[[#This Row],[poweradd]]</f>
        <v>33.444321000000002</v>
      </c>
      <c r="C154" s="150">
        <f t="shared" si="29"/>
        <v>30.686183000000007</v>
      </c>
      <c r="D154" s="35">
        <f t="shared" si="23"/>
        <v>3</v>
      </c>
      <c r="E154" s="52">
        <f t="shared" si="27"/>
        <v>125.81381699999989</v>
      </c>
      <c r="F154" s="52">
        <f t="shared" si="31"/>
        <v>124.55567899999988</v>
      </c>
      <c r="G154" s="52">
        <f t="shared" si="24"/>
        <v>1.258138</v>
      </c>
      <c r="H154" s="45"/>
      <c r="I154" s="45"/>
      <c r="L154" s="35">
        <f>M154+Q154+Tabelle21268202224[[#This Row],[w]]/2+Tabelle21268202224[[#This Row],[poweradd]]</f>
        <v>93.00039200000009</v>
      </c>
      <c r="M154" s="150">
        <f t="shared" si="30"/>
        <v>91.068578000000088</v>
      </c>
      <c r="N154" s="35">
        <f t="shared" si="25"/>
        <v>2</v>
      </c>
      <c r="O154" s="52">
        <f t="shared" si="28"/>
        <v>93.181422000000083</v>
      </c>
      <c r="P154" s="52">
        <f t="shared" si="32"/>
        <v>92.24960800000008</v>
      </c>
      <c r="Q154" s="52">
        <f t="shared" si="26"/>
        <v>0.93181400000000003</v>
      </c>
      <c r="R154" s="196"/>
      <c r="S154" s="196"/>
      <c r="T154" s="197"/>
    </row>
    <row r="155" spans="1:20" x14ac:dyDescent="0.25">
      <c r="A155" s="55">
        <v>152</v>
      </c>
      <c r="B155" s="35">
        <f>C155+G155+Tabelle212682010[[#This Row],[w]]/2+Tabelle212682010[[#This Row],[poweradd]]</f>
        <v>36.189877000000003</v>
      </c>
      <c r="C155" s="52">
        <f t="shared" si="29"/>
        <v>33.444321000000002</v>
      </c>
      <c r="D155" s="35">
        <f t="shared" si="23"/>
        <v>3</v>
      </c>
      <c r="E155" s="52">
        <f t="shared" si="27"/>
        <v>124.55567899999988</v>
      </c>
      <c r="F155" s="52">
        <f t="shared" si="31"/>
        <v>123.31012299999989</v>
      </c>
      <c r="G155" s="52">
        <f t="shared" si="24"/>
        <v>1.2455560000000001</v>
      </c>
      <c r="H155" s="45"/>
      <c r="I155" s="45"/>
      <c r="L155" s="35">
        <f>M155+Q155+Tabelle21268202224[[#This Row],[w]]/2+Tabelle21268202224[[#This Row],[poweradd]]</f>
        <v>94.922888000000086</v>
      </c>
      <c r="M155" s="52">
        <f t="shared" si="30"/>
        <v>93.00039200000009</v>
      </c>
      <c r="N155" s="35">
        <f t="shared" si="25"/>
        <v>2</v>
      </c>
      <c r="O155" s="52">
        <f t="shared" si="28"/>
        <v>92.24960800000008</v>
      </c>
      <c r="P155" s="52">
        <f t="shared" si="32"/>
        <v>91.327112000000085</v>
      </c>
      <c r="Q155" s="52">
        <f t="shared" si="26"/>
        <v>0.92249599999999998</v>
      </c>
      <c r="R155" s="196"/>
      <c r="S155" s="196"/>
      <c r="T155" s="197"/>
    </row>
    <row r="156" spans="1:20" x14ac:dyDescent="0.25">
      <c r="A156" s="192">
        <v>153</v>
      </c>
      <c r="B156" s="35">
        <f>C156+G156+Tabelle212682010[[#This Row],[w]]/2+Tabelle212682010[[#This Row],[poweradd]]</f>
        <v>38.922978000000001</v>
      </c>
      <c r="C156" s="52">
        <f t="shared" si="29"/>
        <v>36.189877000000003</v>
      </c>
      <c r="D156" s="35">
        <f t="shared" si="23"/>
        <v>3</v>
      </c>
      <c r="E156" s="52">
        <f t="shared" si="27"/>
        <v>123.31012299999989</v>
      </c>
      <c r="F156" s="52">
        <f t="shared" si="31"/>
        <v>122.07702199999989</v>
      </c>
      <c r="G156" s="52">
        <f t="shared" si="24"/>
        <v>1.233101</v>
      </c>
      <c r="H156" s="45"/>
      <c r="I156" s="45"/>
      <c r="J156" s="94"/>
      <c r="K156" s="192"/>
      <c r="L156" s="35">
        <f>M156+Q156+Tabelle21268202224[[#This Row],[w]]/2+Tabelle21268202224[[#This Row],[poweradd]]</f>
        <v>96.83615900000008</v>
      </c>
      <c r="M156" s="52">
        <f t="shared" si="30"/>
        <v>94.922888000000086</v>
      </c>
      <c r="N156" s="35">
        <f t="shared" si="25"/>
        <v>2</v>
      </c>
      <c r="O156" s="52">
        <f t="shared" si="28"/>
        <v>91.327112000000085</v>
      </c>
      <c r="P156" s="52">
        <f t="shared" si="32"/>
        <v>90.41384100000009</v>
      </c>
      <c r="Q156" s="52">
        <f t="shared" si="26"/>
        <v>0.91327100000000005</v>
      </c>
      <c r="R156" s="196"/>
      <c r="S156" s="196"/>
      <c r="T156" s="197"/>
    </row>
    <row r="157" spans="1:20" x14ac:dyDescent="0.25">
      <c r="A157" s="55">
        <v>154</v>
      </c>
      <c r="B157" s="35">
        <f>C157+G157+Tabelle212682010[[#This Row],[w]]/2+Tabelle212682010[[#This Row],[poweradd]]</f>
        <v>41.643748000000002</v>
      </c>
      <c r="C157" s="150">
        <f t="shared" si="29"/>
        <v>38.922978000000001</v>
      </c>
      <c r="D157" s="35">
        <f t="shared" si="23"/>
        <v>3</v>
      </c>
      <c r="E157" s="52">
        <f t="shared" si="27"/>
        <v>122.07702199999989</v>
      </c>
      <c r="F157" s="52">
        <f t="shared" si="31"/>
        <v>120.85625199999988</v>
      </c>
      <c r="G157" s="52">
        <f t="shared" si="24"/>
        <v>1.2207699999999999</v>
      </c>
      <c r="H157" s="45"/>
      <c r="I157" s="45"/>
      <c r="L157" s="35">
        <f>M157+Q157+Tabelle21268202224[[#This Row],[w]]/2+Tabelle21268202224[[#This Row],[poweradd]]</f>
        <v>98.740297000000083</v>
      </c>
      <c r="M157" s="150">
        <f t="shared" si="30"/>
        <v>96.83615900000008</v>
      </c>
      <c r="N157" s="35">
        <f t="shared" si="25"/>
        <v>2</v>
      </c>
      <c r="O157" s="52">
        <f t="shared" si="28"/>
        <v>90.41384100000009</v>
      </c>
      <c r="P157" s="52">
        <f t="shared" si="32"/>
        <v>89.509703000000087</v>
      </c>
      <c r="Q157" s="52">
        <f t="shared" si="26"/>
        <v>0.904138</v>
      </c>
      <c r="R157" s="196"/>
      <c r="S157" s="196"/>
      <c r="T157" s="197"/>
    </row>
    <row r="158" spans="1:20" x14ac:dyDescent="0.25">
      <c r="A158" s="55">
        <v>155</v>
      </c>
      <c r="B158" s="35">
        <f>C158+G158+Tabelle212682010[[#This Row],[w]]/2+Tabelle212682010[[#This Row],[poweradd]]</f>
        <v>44.352310000000003</v>
      </c>
      <c r="C158" s="150">
        <f t="shared" si="29"/>
        <v>41.643748000000002</v>
      </c>
      <c r="D158" s="35">
        <f t="shared" si="23"/>
        <v>3</v>
      </c>
      <c r="E158" s="52">
        <f t="shared" si="27"/>
        <v>120.85625199999988</v>
      </c>
      <c r="F158" s="52">
        <f t="shared" si="31"/>
        <v>119.64768999999988</v>
      </c>
      <c r="G158" s="52">
        <f t="shared" si="24"/>
        <v>1.2085619999999999</v>
      </c>
      <c r="H158" s="45"/>
      <c r="I158" s="45"/>
      <c r="L158" s="35">
        <f>M158+Q158+Tabelle21268202224[[#This Row],[w]]/2+Tabelle21268202224[[#This Row],[poweradd]]</f>
        <v>50.63539400000009</v>
      </c>
      <c r="M158" s="150">
        <f t="shared" si="30"/>
        <v>98.740297000000083</v>
      </c>
      <c r="N158" s="35">
        <f t="shared" si="25"/>
        <v>2</v>
      </c>
      <c r="O158" s="52">
        <f t="shared" si="28"/>
        <v>89.509703000000087</v>
      </c>
      <c r="P158" s="52">
        <f t="shared" si="32"/>
        <v>88.61460600000008</v>
      </c>
      <c r="Q158" s="52">
        <f t="shared" si="26"/>
        <v>0.89509700000000003</v>
      </c>
      <c r="R158" s="196">
        <v>-50</v>
      </c>
      <c r="S158" s="196"/>
      <c r="T158" s="197" t="s">
        <v>167</v>
      </c>
    </row>
    <row r="159" spans="1:20" x14ac:dyDescent="0.25">
      <c r="A159" s="55">
        <v>156</v>
      </c>
      <c r="B159" s="35">
        <f>C159+G159+Tabelle212682010[[#This Row],[w]]/2+Tabelle212682010[[#This Row],[poweradd]]</f>
        <v>47.048786</v>
      </c>
      <c r="C159" s="150">
        <f t="shared" si="29"/>
        <v>44.352310000000003</v>
      </c>
      <c r="D159" s="35">
        <f t="shared" si="23"/>
        <v>3</v>
      </c>
      <c r="E159" s="52">
        <f t="shared" si="27"/>
        <v>119.64768999999988</v>
      </c>
      <c r="F159" s="52">
        <f t="shared" si="31"/>
        <v>118.45121399999988</v>
      </c>
      <c r="G159" s="52">
        <f t="shared" si="24"/>
        <v>1.1964760000000001</v>
      </c>
      <c r="H159" s="45"/>
      <c r="I159" s="45"/>
      <c r="L159" s="35">
        <f>M159+Q159+Tabelle21268202224[[#This Row],[w]]/2+Tabelle21268202224[[#This Row],[poweradd]]</f>
        <v>2.5215400000000869</v>
      </c>
      <c r="M159" s="150">
        <f t="shared" si="30"/>
        <v>50.63539400000009</v>
      </c>
      <c r="N159" s="35">
        <f t="shared" si="25"/>
        <v>2</v>
      </c>
      <c r="O159" s="52">
        <f t="shared" si="28"/>
        <v>88.61460600000008</v>
      </c>
      <c r="P159" s="52">
        <f t="shared" si="32"/>
        <v>87.728460000000084</v>
      </c>
      <c r="Q159" s="52">
        <f t="shared" si="26"/>
        <v>0.88614599999999999</v>
      </c>
      <c r="R159" s="196">
        <v>-50</v>
      </c>
      <c r="S159" s="196"/>
      <c r="T159" s="197" t="s">
        <v>168</v>
      </c>
    </row>
    <row r="160" spans="1:20" x14ac:dyDescent="0.25">
      <c r="A160" s="55">
        <v>157</v>
      </c>
      <c r="B160" s="35">
        <f>C160+G160+Tabelle212682010[[#This Row],[w]]/2+Tabelle212682010[[#This Row],[poweradd]]</f>
        <v>49.733297999999998</v>
      </c>
      <c r="C160" s="150">
        <f t="shared" si="29"/>
        <v>47.048786</v>
      </c>
      <c r="D160" s="35">
        <f t="shared" si="23"/>
        <v>3</v>
      </c>
      <c r="E160" s="52">
        <f t="shared" si="27"/>
        <v>118.45121399999988</v>
      </c>
      <c r="F160" s="52">
        <f t="shared" si="31"/>
        <v>117.26670199999988</v>
      </c>
      <c r="G160" s="52">
        <f t="shared" si="24"/>
        <v>1.184512</v>
      </c>
      <c r="H160" s="45"/>
      <c r="I160" s="45"/>
      <c r="L160" s="35">
        <f>M160+Q160+Tabelle21268202224[[#This Row],[w]]/2+Tabelle21268202224[[#This Row],[poweradd]]</f>
        <v>4.3988240000000864</v>
      </c>
      <c r="M160" s="150">
        <f t="shared" si="30"/>
        <v>2.5215400000000869</v>
      </c>
      <c r="N160" s="35">
        <f t="shared" si="25"/>
        <v>2</v>
      </c>
      <c r="O160" s="52">
        <f t="shared" si="28"/>
        <v>87.728460000000084</v>
      </c>
      <c r="P160" s="52">
        <f t="shared" si="32"/>
        <v>86.851176000000081</v>
      </c>
      <c r="Q160" s="52">
        <f t="shared" si="26"/>
        <v>0.87728399999999995</v>
      </c>
      <c r="R160" s="151"/>
      <c r="S160" s="151"/>
    </row>
    <row r="161" spans="1:20" x14ac:dyDescent="0.25">
      <c r="A161" s="55">
        <v>158</v>
      </c>
      <c r="B161" s="35">
        <f>C161+G161+Tabelle212682010[[#This Row],[w]]/2+Tabelle212682010[[#This Row],[poweradd]]</f>
        <v>2.4059649999999948</v>
      </c>
      <c r="C161" s="150">
        <f t="shared" si="29"/>
        <v>49.733297999999998</v>
      </c>
      <c r="D161" s="35">
        <f t="shared" si="23"/>
        <v>3</v>
      </c>
      <c r="E161" s="52">
        <f t="shared" si="27"/>
        <v>117.26670199999988</v>
      </c>
      <c r="F161" s="52">
        <f t="shared" si="31"/>
        <v>116.09403499999988</v>
      </c>
      <c r="G161" s="52">
        <f t="shared" si="24"/>
        <v>1.1726669999999999</v>
      </c>
      <c r="H161" s="43">
        <v>-50</v>
      </c>
      <c r="I161" s="43"/>
      <c r="J161" s="38" t="s">
        <v>191</v>
      </c>
      <c r="L161" s="35">
        <f>M161+Q161+Tabelle21268202224[[#This Row],[w]]/2+Tabelle21268202224[[#This Row],[poweradd]]</f>
        <v>6.2673350000000863</v>
      </c>
      <c r="M161" s="150">
        <f t="shared" si="30"/>
        <v>4.3988240000000864</v>
      </c>
      <c r="N161" s="35">
        <f t="shared" si="25"/>
        <v>2</v>
      </c>
      <c r="O161" s="52">
        <f t="shared" si="28"/>
        <v>86.851176000000081</v>
      </c>
      <c r="P161" s="52">
        <f t="shared" si="32"/>
        <v>85.982665000000083</v>
      </c>
      <c r="Q161" s="52">
        <f t="shared" si="26"/>
        <v>0.86851100000000003</v>
      </c>
      <c r="R161" s="151"/>
      <c r="S161" s="151"/>
    </row>
    <row r="162" spans="1:20" x14ac:dyDescent="0.25">
      <c r="A162" s="55">
        <v>159</v>
      </c>
      <c r="B162" s="35">
        <f>C162+G162+Tabelle212682010[[#This Row],[w]]/2+Tabelle212682010[[#This Row],[poweradd]]</f>
        <v>5.0669049999999949</v>
      </c>
      <c r="C162" s="52">
        <f t="shared" si="29"/>
        <v>2.4059649999999948</v>
      </c>
      <c r="D162" s="35">
        <f t="shared" si="23"/>
        <v>3</v>
      </c>
      <c r="E162" s="52">
        <f t="shared" si="27"/>
        <v>116.09403499999988</v>
      </c>
      <c r="F162" s="52">
        <f t="shared" si="31"/>
        <v>114.93309499999988</v>
      </c>
      <c r="G162" s="52">
        <f t="shared" si="24"/>
        <v>1.1609400000000001</v>
      </c>
      <c r="H162" s="45"/>
      <c r="I162" s="45"/>
      <c r="L162" s="35">
        <f>M162+Q162+Tabelle21268202224[[#This Row],[w]]/2+Tabelle21268202224[[#This Row],[poweradd]]</f>
        <v>30.627161000000086</v>
      </c>
      <c r="M162" s="52">
        <f t="shared" si="30"/>
        <v>6.2673350000000863</v>
      </c>
      <c r="N162" s="35">
        <f t="shared" si="25"/>
        <v>2</v>
      </c>
      <c r="O162" s="52">
        <f t="shared" si="28"/>
        <v>85.982665000000083</v>
      </c>
      <c r="P162" s="52">
        <f t="shared" si="32"/>
        <v>85.122839000000084</v>
      </c>
      <c r="Q162" s="52">
        <f t="shared" si="26"/>
        <v>0.85982599999999998</v>
      </c>
      <c r="R162" s="45">
        <f>50*0.45</f>
        <v>22.5</v>
      </c>
      <c r="S162" s="45">
        <f>50*0.45</f>
        <v>22.5</v>
      </c>
      <c r="T162" t="s">
        <v>191</v>
      </c>
    </row>
    <row r="163" spans="1:20" x14ac:dyDescent="0.25">
      <c r="A163" s="55">
        <v>160</v>
      </c>
      <c r="B163" s="35">
        <f>C163+G163+Tabelle212682010[[#This Row],[w]]/2+Tabelle212682010[[#This Row],[poweradd]]</f>
        <v>7.7162349999999948</v>
      </c>
      <c r="C163" s="52">
        <f t="shared" si="29"/>
        <v>5.0669049999999949</v>
      </c>
      <c r="D163" s="35">
        <f t="shared" si="23"/>
        <v>3</v>
      </c>
      <c r="E163" s="52">
        <f t="shared" si="27"/>
        <v>114.93309499999988</v>
      </c>
      <c r="F163" s="52">
        <f t="shared" si="31"/>
        <v>113.78376499999987</v>
      </c>
      <c r="G163" s="52">
        <f t="shared" si="24"/>
        <v>1.14933</v>
      </c>
      <c r="H163" s="45"/>
      <c r="I163" s="45"/>
      <c r="L163" s="35">
        <f>M163+Q163+Tabelle21268202224[[#This Row],[w]]/2+Tabelle21268202224[[#This Row],[poweradd]]</f>
        <v>68.703389000000087</v>
      </c>
      <c r="M163" s="52">
        <f t="shared" si="30"/>
        <v>30.627161000000086</v>
      </c>
      <c r="N163" s="35">
        <f t="shared" si="25"/>
        <v>2</v>
      </c>
      <c r="O163" s="52">
        <f t="shared" si="28"/>
        <v>107.62283900000008</v>
      </c>
      <c r="P163" s="52">
        <f t="shared" si="32"/>
        <v>106.54661100000008</v>
      </c>
      <c r="Q163" s="52">
        <f t="shared" si="26"/>
        <v>1.076228</v>
      </c>
      <c r="R163" s="45">
        <f>720*5%</f>
        <v>36</v>
      </c>
      <c r="S163" s="45">
        <f>-Tabelle21268202224[[#This Row],[poweradd]]</f>
        <v>-36</v>
      </c>
      <c r="T163" s="197" t="s">
        <v>190</v>
      </c>
    </row>
    <row r="164" spans="1:20" x14ac:dyDescent="0.25">
      <c r="A164" s="55">
        <v>161</v>
      </c>
      <c r="B164" s="35">
        <f>C164+G164+Tabelle212682010[[#This Row],[w]]/2+Tabelle212682010[[#This Row],[poweradd]]</f>
        <v>10.354071999999995</v>
      </c>
      <c r="C164" s="150">
        <f t="shared" si="29"/>
        <v>7.7162349999999948</v>
      </c>
      <c r="D164" s="35">
        <f t="shared" si="23"/>
        <v>3</v>
      </c>
      <c r="E164" s="52">
        <f t="shared" si="27"/>
        <v>113.78376499999987</v>
      </c>
      <c r="F164" s="52">
        <f t="shared" si="31"/>
        <v>112.64592799999987</v>
      </c>
      <c r="G164" s="52">
        <f t="shared" si="24"/>
        <v>1.137837</v>
      </c>
      <c r="H164" s="45"/>
      <c r="I164" s="45"/>
      <c r="L164" s="35">
        <f>M164+Q164+Tabelle21268202224[[#This Row],[w]]/2+Tabelle21268202224[[#This Row],[poweradd]]</f>
        <v>92.908855000000088</v>
      </c>
      <c r="M164" s="150">
        <f t="shared" si="30"/>
        <v>68.703389000000087</v>
      </c>
      <c r="N164" s="35">
        <f t="shared" si="25"/>
        <v>2</v>
      </c>
      <c r="O164" s="52">
        <f t="shared" si="28"/>
        <v>70.546611000000084</v>
      </c>
      <c r="P164" s="52">
        <f t="shared" si="32"/>
        <v>69.841145000000083</v>
      </c>
      <c r="Q164" s="52">
        <f t="shared" si="26"/>
        <v>0.70546600000000004</v>
      </c>
      <c r="R164" s="151">
        <f>50*0.45</f>
        <v>22.5</v>
      </c>
      <c r="S164" s="151">
        <f>50*0.45</f>
        <v>22.5</v>
      </c>
      <c r="T164" t="s">
        <v>260</v>
      </c>
    </row>
    <row r="165" spans="1:20" x14ac:dyDescent="0.25">
      <c r="A165" s="55">
        <v>162</v>
      </c>
      <c r="B165" s="35">
        <f>C165+G165+Tabelle212682010[[#This Row],[w]]/2+Tabelle212682010[[#This Row],[poweradd]]</f>
        <v>12.980530999999996</v>
      </c>
      <c r="C165" s="150">
        <f t="shared" si="29"/>
        <v>10.354071999999995</v>
      </c>
      <c r="D165" s="35">
        <f t="shared" si="23"/>
        <v>3</v>
      </c>
      <c r="E165" s="52">
        <f t="shared" si="27"/>
        <v>112.64592799999987</v>
      </c>
      <c r="F165" s="52">
        <f t="shared" si="31"/>
        <v>111.51946899999987</v>
      </c>
      <c r="G165" s="52">
        <f t="shared" si="24"/>
        <v>1.1264590000000001</v>
      </c>
      <c r="H165" s="45"/>
      <c r="I165" s="45"/>
      <c r="L165" s="35">
        <f>M165+Q165+Tabelle21268202224[[#This Row],[w]]/2+Tabelle21268202224[[#This Row],[poweradd]]</f>
        <v>127.83226600000009</v>
      </c>
      <c r="M165" s="150">
        <f t="shared" si="30"/>
        <v>92.908855000000088</v>
      </c>
      <c r="N165" s="35">
        <f t="shared" si="25"/>
        <v>2</v>
      </c>
      <c r="O165" s="52">
        <f t="shared" si="28"/>
        <v>92.341145000000083</v>
      </c>
      <c r="P165" s="52">
        <f t="shared" si="32"/>
        <v>91.417734000000081</v>
      </c>
      <c r="Q165" s="52">
        <f t="shared" si="26"/>
        <v>0.92341099999999998</v>
      </c>
      <c r="R165" s="151">
        <v>33</v>
      </c>
      <c r="S165" s="151">
        <v>-33</v>
      </c>
      <c r="T165" s="197" t="s">
        <v>190</v>
      </c>
    </row>
    <row r="166" spans="1:20" x14ac:dyDescent="0.25">
      <c r="A166" s="55">
        <v>163</v>
      </c>
      <c r="B166" s="35">
        <f>C166+G166+Tabelle212682010[[#This Row],[w]]/2+Tabelle212682010[[#This Row],[poweradd]]</f>
        <v>15.595724999999996</v>
      </c>
      <c r="C166" s="150">
        <f t="shared" si="29"/>
        <v>12.980530999999996</v>
      </c>
      <c r="D166" s="35">
        <f t="shared" si="23"/>
        <v>3</v>
      </c>
      <c r="E166" s="52">
        <f t="shared" si="27"/>
        <v>111.51946899999987</v>
      </c>
      <c r="F166" s="52">
        <f t="shared" si="31"/>
        <v>110.40427499999987</v>
      </c>
      <c r="G166" s="52">
        <f t="shared" si="24"/>
        <v>1.115194</v>
      </c>
      <c r="H166" s="45"/>
      <c r="I166" s="45"/>
      <c r="L166" s="35">
        <f>M166+Q166+Tabelle21268202224[[#This Row],[w]]/2+Tabelle21268202224[[#This Row],[poweradd]]</f>
        <v>129.4164430000001</v>
      </c>
      <c r="M166" s="150">
        <f t="shared" si="30"/>
        <v>127.83226600000009</v>
      </c>
      <c r="N166" s="35">
        <f t="shared" si="25"/>
        <v>2</v>
      </c>
      <c r="O166" s="52">
        <f t="shared" si="28"/>
        <v>58.417734000000081</v>
      </c>
      <c r="P166" s="52">
        <f t="shared" si="32"/>
        <v>57.833557000000084</v>
      </c>
      <c r="Q166" s="52">
        <f t="shared" si="26"/>
        <v>0.58417699999999995</v>
      </c>
      <c r="R166" s="151"/>
      <c r="S166" s="151"/>
    </row>
    <row r="167" spans="1:20" x14ac:dyDescent="0.25">
      <c r="A167" s="55">
        <v>164</v>
      </c>
      <c r="B167" s="35">
        <f>C167+G167+Tabelle212682010[[#This Row],[w]]/2+Tabelle212682010[[#This Row],[poweradd]]</f>
        <v>18.199766999999998</v>
      </c>
      <c r="C167" s="150">
        <f t="shared" si="29"/>
        <v>15.595724999999996</v>
      </c>
      <c r="D167" s="35">
        <f t="shared" si="23"/>
        <v>3</v>
      </c>
      <c r="E167" s="52">
        <f t="shared" si="27"/>
        <v>110.40427499999987</v>
      </c>
      <c r="F167" s="52">
        <f t="shared" si="31"/>
        <v>109.30023299999986</v>
      </c>
      <c r="G167" s="52">
        <f t="shared" si="24"/>
        <v>1.104042</v>
      </c>
      <c r="H167" s="45"/>
      <c r="I167" s="45"/>
      <c r="L167" s="35">
        <f>M167+Q167+Tabelle21268202224[[#This Row],[w]]/2+Tabelle21268202224[[#This Row],[poweradd]]</f>
        <v>130.99477800000011</v>
      </c>
      <c r="M167" s="150">
        <f t="shared" si="30"/>
        <v>129.4164430000001</v>
      </c>
      <c r="N167" s="35">
        <f t="shared" si="25"/>
        <v>2</v>
      </c>
      <c r="O167" s="52">
        <f t="shared" si="28"/>
        <v>57.833557000000084</v>
      </c>
      <c r="P167" s="52">
        <f t="shared" si="32"/>
        <v>57.255222000000082</v>
      </c>
      <c r="Q167" s="52">
        <f t="shared" si="26"/>
        <v>0.57833500000000004</v>
      </c>
      <c r="R167" s="151"/>
      <c r="S167" s="151"/>
    </row>
    <row r="168" spans="1:20" x14ac:dyDescent="0.25">
      <c r="A168" s="55">
        <v>165</v>
      </c>
      <c r="B168" s="35">
        <f>C168+G168+Tabelle212682010[[#This Row],[w]]/2+Tabelle212682010[[#This Row],[poweradd]]</f>
        <v>20.792768999999996</v>
      </c>
      <c r="C168" s="150">
        <f t="shared" si="29"/>
        <v>18.199766999999998</v>
      </c>
      <c r="D168" s="35">
        <f t="shared" si="23"/>
        <v>3</v>
      </c>
      <c r="E168" s="52">
        <f t="shared" si="27"/>
        <v>109.30023299999986</v>
      </c>
      <c r="F168" s="52">
        <f t="shared" si="31"/>
        <v>108.20723099999987</v>
      </c>
      <c r="G168" s="52">
        <f t="shared" si="24"/>
        <v>1.093002</v>
      </c>
      <c r="H168" s="45"/>
      <c r="I168" s="45"/>
      <c r="L168" s="35">
        <f>M168+Q168+Tabelle21268202224[[#This Row],[w]]/2+Tabelle21268202224[[#This Row],[poweradd]]</f>
        <v>132.56733000000011</v>
      </c>
      <c r="M168" s="150">
        <f t="shared" si="30"/>
        <v>130.99477800000011</v>
      </c>
      <c r="N168" s="35">
        <f t="shared" si="25"/>
        <v>2</v>
      </c>
      <c r="O168" s="52">
        <f t="shared" si="28"/>
        <v>57.255222000000082</v>
      </c>
      <c r="P168" s="52">
        <f t="shared" si="32"/>
        <v>56.68267000000008</v>
      </c>
      <c r="Q168" s="52">
        <f t="shared" si="26"/>
        <v>0.57255199999999995</v>
      </c>
      <c r="R168" s="151"/>
      <c r="S168" s="151"/>
    </row>
    <row r="169" spans="1:20" x14ac:dyDescent="0.25">
      <c r="A169" s="55">
        <v>166</v>
      </c>
      <c r="B169" s="35">
        <f>C169+G169+Tabelle212682010[[#This Row],[w]]/2+Tabelle212682010[[#This Row],[poweradd]]</f>
        <v>23.374840999999996</v>
      </c>
      <c r="C169" s="52">
        <f t="shared" si="29"/>
        <v>20.792768999999996</v>
      </c>
      <c r="D169" s="35">
        <f t="shared" si="23"/>
        <v>3</v>
      </c>
      <c r="E169" s="52">
        <f t="shared" si="27"/>
        <v>108.20723099999987</v>
      </c>
      <c r="F169" s="52">
        <f t="shared" si="31"/>
        <v>107.12515899999987</v>
      </c>
      <c r="G169" s="52">
        <f t="shared" si="24"/>
        <v>1.0820719999999999</v>
      </c>
      <c r="H169" s="45"/>
      <c r="I169" s="45"/>
      <c r="L169" s="35">
        <f>M169+Q169+Tabelle21268202224[[#This Row],[w]]/2+Tabelle21268202224[[#This Row],[poweradd]]</f>
        <v>134.1341560000001</v>
      </c>
      <c r="M169" s="52">
        <f t="shared" si="30"/>
        <v>132.56733000000011</v>
      </c>
      <c r="N169" s="35">
        <f t="shared" si="25"/>
        <v>2</v>
      </c>
      <c r="O169" s="52">
        <f t="shared" si="28"/>
        <v>56.68267000000008</v>
      </c>
      <c r="P169" s="52">
        <f t="shared" si="32"/>
        <v>56.115844000000081</v>
      </c>
      <c r="Q169" s="52">
        <f t="shared" si="26"/>
        <v>0.56682600000000005</v>
      </c>
      <c r="R169" s="45"/>
      <c r="S169" s="45"/>
    </row>
    <row r="170" spans="1:20" x14ac:dyDescent="0.25">
      <c r="A170" s="55">
        <v>167</v>
      </c>
      <c r="B170" s="35">
        <f>C170+G170+Tabelle212682010[[#This Row],[w]]/2+Tabelle212682010[[#This Row],[poweradd]]</f>
        <v>25.946091999999997</v>
      </c>
      <c r="C170" s="52">
        <f t="shared" si="29"/>
        <v>23.374840999999996</v>
      </c>
      <c r="D170" s="35">
        <f t="shared" si="23"/>
        <v>3</v>
      </c>
      <c r="E170" s="52">
        <f t="shared" si="27"/>
        <v>107.12515899999987</v>
      </c>
      <c r="F170" s="52">
        <f t="shared" si="31"/>
        <v>106.05390799999986</v>
      </c>
      <c r="G170" s="52">
        <f t="shared" si="24"/>
        <v>1.071251</v>
      </c>
      <c r="H170" s="43"/>
      <c r="I170" s="43"/>
      <c r="J170" s="38"/>
      <c r="L170" s="35">
        <f>M170+Q170+Tabelle21268202224[[#This Row],[w]]/2+Tabelle21268202224[[#This Row],[poweradd]]</f>
        <v>135.69531400000011</v>
      </c>
      <c r="M170" s="52">
        <f t="shared" si="30"/>
        <v>134.1341560000001</v>
      </c>
      <c r="N170" s="35">
        <f t="shared" si="25"/>
        <v>2</v>
      </c>
      <c r="O170" s="52">
        <f t="shared" si="28"/>
        <v>56.115844000000081</v>
      </c>
      <c r="P170" s="52">
        <f t="shared" si="32"/>
        <v>55.554686000000082</v>
      </c>
      <c r="Q170" s="52">
        <f t="shared" si="26"/>
        <v>0.56115800000000005</v>
      </c>
      <c r="R170" s="45"/>
      <c r="S170" s="45"/>
    </row>
    <row r="171" spans="1:20" x14ac:dyDescent="0.25">
      <c r="A171" s="55">
        <v>168</v>
      </c>
      <c r="B171" s="35">
        <f>C171+G171+Tabelle212682010[[#This Row],[w]]/2+Tabelle212682010[[#This Row],[poweradd]]</f>
        <v>28.506630999999995</v>
      </c>
      <c r="C171" s="150">
        <f t="shared" si="29"/>
        <v>25.946091999999997</v>
      </c>
      <c r="D171" s="35">
        <f t="shared" si="23"/>
        <v>3</v>
      </c>
      <c r="E171" s="52">
        <f t="shared" si="27"/>
        <v>106.05390799999986</v>
      </c>
      <c r="F171" s="52">
        <f t="shared" si="31"/>
        <v>104.99336899999986</v>
      </c>
      <c r="G171" s="52">
        <f t="shared" si="24"/>
        <v>1.0605389999999999</v>
      </c>
      <c r="H171" s="45"/>
      <c r="I171" s="45"/>
      <c r="L171" s="35">
        <f>M171+Q171+Tabelle21268202224[[#This Row],[w]]/2+Tabelle21268202224[[#This Row],[poweradd]]</f>
        <v>137.2508600000001</v>
      </c>
      <c r="M171" s="150">
        <f t="shared" si="30"/>
        <v>135.69531400000011</v>
      </c>
      <c r="N171" s="35">
        <f t="shared" si="25"/>
        <v>2</v>
      </c>
      <c r="O171" s="52">
        <f t="shared" si="28"/>
        <v>55.554686000000082</v>
      </c>
      <c r="P171" s="52">
        <f t="shared" si="32"/>
        <v>54.999140000000082</v>
      </c>
      <c r="Q171" s="52">
        <f t="shared" si="26"/>
        <v>0.55554599999999998</v>
      </c>
      <c r="R171" s="45"/>
      <c r="S171" s="45"/>
    </row>
    <row r="172" spans="1:20" x14ac:dyDescent="0.25">
      <c r="A172" s="55">
        <v>169</v>
      </c>
      <c r="B172" s="35">
        <f>C172+G172+Tabelle212682010[[#This Row],[w]]/2+Tabelle212682010[[#This Row],[poweradd]]</f>
        <v>31.056563999999995</v>
      </c>
      <c r="C172" s="150">
        <f t="shared" si="29"/>
        <v>28.506630999999995</v>
      </c>
      <c r="D172" s="35">
        <f t="shared" si="23"/>
        <v>3</v>
      </c>
      <c r="E172" s="52">
        <f t="shared" si="27"/>
        <v>104.99336899999986</v>
      </c>
      <c r="F172" s="52">
        <f t="shared" si="31"/>
        <v>103.94343599999986</v>
      </c>
      <c r="G172" s="52">
        <f t="shared" si="24"/>
        <v>1.049933</v>
      </c>
      <c r="H172" s="45"/>
      <c r="I172" s="45"/>
      <c r="L172" s="35">
        <f>M172+Q172+Tabelle21268202224[[#This Row],[w]]/2+Tabelle21268202224[[#This Row],[poweradd]]</f>
        <v>138.80085100000011</v>
      </c>
      <c r="M172" s="150">
        <f t="shared" si="30"/>
        <v>137.2508600000001</v>
      </c>
      <c r="N172" s="35">
        <f t="shared" si="25"/>
        <v>2</v>
      </c>
      <c r="O172" s="52">
        <f t="shared" si="28"/>
        <v>54.999140000000082</v>
      </c>
      <c r="P172" s="52">
        <f t="shared" si="32"/>
        <v>54.449149000000084</v>
      </c>
      <c r="Q172" s="52">
        <f t="shared" si="26"/>
        <v>0.54999100000000001</v>
      </c>
      <c r="R172" s="151"/>
      <c r="S172" s="151"/>
    </row>
    <row r="173" spans="1:20" x14ac:dyDescent="0.25">
      <c r="A173" s="55">
        <v>170</v>
      </c>
      <c r="B173" s="35">
        <f>C173+G173+Tabelle212682010[[#This Row],[w]]/2+Tabelle212682010[[#This Row],[poweradd]]</f>
        <v>33.595997999999994</v>
      </c>
      <c r="C173" s="150">
        <f t="shared" si="29"/>
        <v>31.056563999999995</v>
      </c>
      <c r="D173" s="35">
        <f t="shared" si="23"/>
        <v>3</v>
      </c>
      <c r="E173" s="52">
        <f t="shared" si="27"/>
        <v>103.94343599999986</v>
      </c>
      <c r="F173" s="52">
        <f t="shared" si="31"/>
        <v>102.90400199999986</v>
      </c>
      <c r="G173" s="52">
        <f t="shared" si="24"/>
        <v>1.039434</v>
      </c>
      <c r="H173" s="45"/>
      <c r="I173" s="45"/>
      <c r="L173" s="35">
        <f>M173+Q173+Tabelle21268202224[[#This Row],[w]]/2+Tabelle21268202224[[#This Row],[poweradd]]</f>
        <v>140.3453420000001</v>
      </c>
      <c r="M173" s="150">
        <f t="shared" si="30"/>
        <v>138.80085100000011</v>
      </c>
      <c r="N173" s="35">
        <f t="shared" si="25"/>
        <v>2</v>
      </c>
      <c r="O173" s="52">
        <f t="shared" si="28"/>
        <v>54.449149000000084</v>
      </c>
      <c r="P173" s="52">
        <f t="shared" si="32"/>
        <v>53.904658000000083</v>
      </c>
      <c r="Q173" s="52">
        <f t="shared" si="26"/>
        <v>0.54449099999999995</v>
      </c>
      <c r="R173" s="151"/>
      <c r="S173" s="151"/>
    </row>
    <row r="174" spans="1:20" x14ac:dyDescent="0.25">
      <c r="A174" s="55">
        <v>171</v>
      </c>
      <c r="B174" s="35">
        <f>C174+G174+Tabelle212682010[[#This Row],[w]]/2+Tabelle212682010[[#This Row],[poweradd]]</f>
        <v>36.125037999999996</v>
      </c>
      <c r="C174" s="150">
        <f t="shared" si="29"/>
        <v>33.595997999999994</v>
      </c>
      <c r="D174" s="35">
        <f t="shared" si="23"/>
        <v>3</v>
      </c>
      <c r="E174" s="52">
        <f t="shared" si="27"/>
        <v>102.90400199999986</v>
      </c>
      <c r="F174" s="52">
        <f t="shared" si="31"/>
        <v>101.87496199999987</v>
      </c>
      <c r="G174" s="52">
        <f t="shared" si="24"/>
        <v>1.02904</v>
      </c>
      <c r="H174" s="45"/>
      <c r="I174" s="45"/>
      <c r="L174" s="35">
        <f>M174+Q174+Tabelle21268202224[[#This Row],[w]]/2+Tabelle21268202224[[#This Row],[poweradd]]</f>
        <v>141.88438800000011</v>
      </c>
      <c r="M174" s="150">
        <f t="shared" si="30"/>
        <v>140.3453420000001</v>
      </c>
      <c r="N174" s="35">
        <f t="shared" si="25"/>
        <v>2</v>
      </c>
      <c r="O174" s="52">
        <f t="shared" si="28"/>
        <v>53.904658000000083</v>
      </c>
      <c r="P174" s="52">
        <f t="shared" si="32"/>
        <v>53.365612000000084</v>
      </c>
      <c r="Q174" s="52">
        <f t="shared" si="26"/>
        <v>0.53904600000000003</v>
      </c>
      <c r="R174" s="45"/>
      <c r="S174" s="45"/>
    </row>
    <row r="175" spans="1:20" x14ac:dyDescent="0.25">
      <c r="A175" s="55">
        <v>172</v>
      </c>
      <c r="B175" s="35">
        <f>C175+G175+Tabelle212682010[[#This Row],[w]]/2+Tabelle212682010[[#This Row],[poweradd]]</f>
        <v>38.643786999999996</v>
      </c>
      <c r="C175" s="150">
        <f t="shared" si="29"/>
        <v>36.125037999999996</v>
      </c>
      <c r="D175" s="35">
        <f t="shared" si="23"/>
        <v>3</v>
      </c>
      <c r="E175" s="52">
        <f t="shared" si="27"/>
        <v>101.87496199999987</v>
      </c>
      <c r="F175" s="52">
        <f t="shared" si="31"/>
        <v>100.85621299999987</v>
      </c>
      <c r="G175" s="52">
        <f t="shared" si="24"/>
        <v>1.0187489999999999</v>
      </c>
      <c r="H175" s="45"/>
      <c r="I175" s="45"/>
      <c r="L175" s="35">
        <f>M175+Q175+Tabelle21268202224[[#This Row],[w]]/2+Tabelle21268202224[[#This Row],[poweradd]]</f>
        <v>143.41804400000012</v>
      </c>
      <c r="M175" s="150">
        <f t="shared" si="30"/>
        <v>141.88438800000011</v>
      </c>
      <c r="N175" s="35">
        <f t="shared" si="25"/>
        <v>2</v>
      </c>
      <c r="O175" s="52">
        <f t="shared" si="28"/>
        <v>53.365612000000084</v>
      </c>
      <c r="P175" s="52">
        <f t="shared" si="32"/>
        <v>52.831956000000083</v>
      </c>
      <c r="Q175" s="52">
        <f t="shared" si="26"/>
        <v>0.53365600000000002</v>
      </c>
      <c r="R175" s="45"/>
      <c r="S175" s="45"/>
    </row>
    <row r="176" spans="1:20" x14ac:dyDescent="0.25">
      <c r="A176" s="55">
        <v>173</v>
      </c>
      <c r="B176" s="35">
        <f>C176+G176+Tabelle212682010[[#This Row],[w]]/2+Tabelle212682010[[#This Row],[poweradd]]</f>
        <v>41.152348999999994</v>
      </c>
      <c r="C176" s="52">
        <f t="shared" si="29"/>
        <v>38.643786999999996</v>
      </c>
      <c r="D176" s="35">
        <f t="shared" si="23"/>
        <v>3</v>
      </c>
      <c r="E176" s="52">
        <f t="shared" si="27"/>
        <v>100.85621299999987</v>
      </c>
      <c r="F176" s="52">
        <f t="shared" si="31"/>
        <v>99.847650999999871</v>
      </c>
      <c r="G176" s="52">
        <f t="shared" si="24"/>
        <v>1.008562</v>
      </c>
      <c r="H176" s="45"/>
      <c r="I176" s="45"/>
      <c r="L176" s="35">
        <f>M176+Q176+Tabelle21268202224[[#This Row],[w]]/2+Tabelle21268202224[[#This Row],[poweradd]]</f>
        <v>144.94636300000013</v>
      </c>
      <c r="M176" s="52">
        <f t="shared" si="30"/>
        <v>143.41804400000012</v>
      </c>
      <c r="N176" s="35">
        <f t="shared" si="25"/>
        <v>2</v>
      </c>
      <c r="O176" s="52">
        <f t="shared" si="28"/>
        <v>52.831956000000083</v>
      </c>
      <c r="P176" s="52">
        <f t="shared" si="32"/>
        <v>52.30363700000008</v>
      </c>
      <c r="Q176" s="52">
        <f t="shared" si="26"/>
        <v>0.52831899999999998</v>
      </c>
      <c r="R176" s="45"/>
      <c r="S176" s="45"/>
    </row>
    <row r="177" spans="1:20" x14ac:dyDescent="0.25">
      <c r="A177" s="55">
        <v>174</v>
      </c>
      <c r="B177" s="35">
        <f>C177+G177+Tabelle212682010[[#This Row],[w]]/2+Tabelle212682010[[#This Row],[poweradd]]</f>
        <v>43.65082499999999</v>
      </c>
      <c r="C177" s="52">
        <f t="shared" si="29"/>
        <v>41.152348999999994</v>
      </c>
      <c r="D177" s="35">
        <f t="shared" si="23"/>
        <v>3</v>
      </c>
      <c r="E177" s="52">
        <f t="shared" si="27"/>
        <v>99.847650999999871</v>
      </c>
      <c r="F177" s="52">
        <f t="shared" si="31"/>
        <v>98.849174999999875</v>
      </c>
      <c r="G177" s="52">
        <f t="shared" si="24"/>
        <v>0.99847600000000003</v>
      </c>
      <c r="H177" s="45"/>
      <c r="I177" s="45"/>
      <c r="L177" s="35">
        <f>M177+Q177+Tabelle21268202224[[#This Row],[w]]/2+Tabelle21268202224[[#This Row],[poweradd]]</f>
        <v>146.46939900000012</v>
      </c>
      <c r="M177" s="52">
        <f t="shared" si="30"/>
        <v>144.94636300000013</v>
      </c>
      <c r="N177" s="35">
        <f t="shared" si="25"/>
        <v>2</v>
      </c>
      <c r="O177" s="52">
        <f t="shared" si="28"/>
        <v>52.30363700000008</v>
      </c>
      <c r="P177" s="52">
        <f t="shared" si="32"/>
        <v>51.780601000000082</v>
      </c>
      <c r="Q177" s="52">
        <f t="shared" si="26"/>
        <v>0.52303599999999995</v>
      </c>
      <c r="R177" s="151"/>
      <c r="S177" s="151"/>
    </row>
    <row r="178" spans="1:20" x14ac:dyDescent="0.25">
      <c r="A178" s="55">
        <v>175</v>
      </c>
      <c r="B178" s="35">
        <f>C178+G178+Tabelle212682010[[#This Row],[w]]/2+Tabelle212682010[[#This Row],[poweradd]]</f>
        <v>46.139315999999994</v>
      </c>
      <c r="C178" s="150">
        <f t="shared" si="29"/>
        <v>43.65082499999999</v>
      </c>
      <c r="D178" s="35">
        <f t="shared" si="23"/>
        <v>3</v>
      </c>
      <c r="E178" s="52">
        <f t="shared" si="27"/>
        <v>98.849174999999875</v>
      </c>
      <c r="F178" s="52">
        <f t="shared" si="31"/>
        <v>97.860683999999878</v>
      </c>
      <c r="G178" s="52">
        <f t="shared" si="24"/>
        <v>0.98849100000000001</v>
      </c>
      <c r="H178" s="45"/>
      <c r="I178" s="45"/>
      <c r="L178" s="35">
        <f>M178+Q178+Tabelle21268202224[[#This Row],[w]]/2+Tabelle21268202224[[#This Row],[poweradd]]</f>
        <v>147.98720500000013</v>
      </c>
      <c r="M178" s="150">
        <f t="shared" si="30"/>
        <v>146.46939900000012</v>
      </c>
      <c r="N178" s="35">
        <f t="shared" si="25"/>
        <v>2</v>
      </c>
      <c r="O178" s="52">
        <f t="shared" si="28"/>
        <v>51.780601000000082</v>
      </c>
      <c r="P178" s="52">
        <f t="shared" si="32"/>
        <v>51.262795000000082</v>
      </c>
      <c r="Q178" s="52">
        <f t="shared" si="26"/>
        <v>0.51780599999999999</v>
      </c>
      <c r="R178" s="151"/>
      <c r="S178" s="151"/>
    </row>
    <row r="179" spans="1:20" x14ac:dyDescent="0.25">
      <c r="A179" s="55">
        <v>176</v>
      </c>
      <c r="B179" s="35">
        <f>C179+G179+Tabelle212682010[[#This Row],[w]]/2+Tabelle212682010[[#This Row],[poweradd]]</f>
        <v>48.617921999999993</v>
      </c>
      <c r="C179" s="150">
        <f t="shared" si="29"/>
        <v>46.139315999999994</v>
      </c>
      <c r="D179" s="35">
        <f t="shared" si="23"/>
        <v>3</v>
      </c>
      <c r="E179" s="52">
        <f t="shared" si="27"/>
        <v>97.860683999999878</v>
      </c>
      <c r="F179" s="52">
        <f t="shared" si="31"/>
        <v>96.882077999999879</v>
      </c>
      <c r="G179" s="52">
        <f t="shared" si="24"/>
        <v>0.97860599999999998</v>
      </c>
      <c r="H179" s="45"/>
      <c r="I179" s="45"/>
      <c r="L179" s="35">
        <f>M179+Q179+Tabelle21268202224[[#This Row],[w]]/2+Tabelle21268202224[[#This Row],[poweradd]]</f>
        <v>149.49983200000014</v>
      </c>
      <c r="M179" s="150">
        <f t="shared" si="30"/>
        <v>147.98720500000013</v>
      </c>
      <c r="N179" s="35">
        <f t="shared" si="25"/>
        <v>2</v>
      </c>
      <c r="O179" s="52">
        <f t="shared" si="28"/>
        <v>51.262795000000082</v>
      </c>
      <c r="P179" s="52">
        <f t="shared" si="32"/>
        <v>50.75016800000008</v>
      </c>
      <c r="Q179" s="52">
        <f t="shared" si="26"/>
        <v>0.51262700000000005</v>
      </c>
      <c r="R179" s="45"/>
      <c r="S179" s="45"/>
    </row>
    <row r="180" spans="1:20" x14ac:dyDescent="0.25">
      <c r="A180" s="55">
        <v>177</v>
      </c>
      <c r="B180" s="35">
        <f>C180+G180+Tabelle212682010[[#This Row],[w]]/2+Tabelle212682010[[#This Row],[poweradd]]</f>
        <v>1.0867419999999939</v>
      </c>
      <c r="C180" s="150">
        <f t="shared" si="29"/>
        <v>48.617921999999993</v>
      </c>
      <c r="D180" s="35">
        <f t="shared" si="23"/>
        <v>3</v>
      </c>
      <c r="E180" s="52">
        <f t="shared" si="27"/>
        <v>96.882077999999879</v>
      </c>
      <c r="F180" s="52">
        <f t="shared" si="31"/>
        <v>95.913257999999885</v>
      </c>
      <c r="G180" s="52">
        <f t="shared" si="24"/>
        <v>0.96882000000000001</v>
      </c>
      <c r="H180" s="43">
        <v>-50</v>
      </c>
      <c r="I180" s="43"/>
      <c r="J180" s="38" t="s">
        <v>192</v>
      </c>
      <c r="L180" s="35">
        <f>M180+Q180+Tabelle21268202224[[#This Row],[w]]/2+Tabelle21268202224[[#This Row],[poweradd]]</f>
        <v>151.00733300000013</v>
      </c>
      <c r="M180" s="150">
        <f t="shared" si="30"/>
        <v>149.49983200000014</v>
      </c>
      <c r="N180" s="35">
        <f t="shared" si="25"/>
        <v>2</v>
      </c>
      <c r="O180" s="52">
        <f t="shared" si="28"/>
        <v>50.75016800000008</v>
      </c>
      <c r="P180" s="52">
        <f t="shared" si="32"/>
        <v>50.242667000000083</v>
      </c>
      <c r="Q180" s="52">
        <f t="shared" si="26"/>
        <v>0.50750099999999998</v>
      </c>
      <c r="R180" s="45"/>
      <c r="S180" s="45"/>
    </row>
    <row r="181" spans="1:20" x14ac:dyDescent="0.25">
      <c r="A181" s="55">
        <v>178</v>
      </c>
      <c r="B181" s="35">
        <f>C181+G181+Tabelle212682010[[#This Row],[w]]/2+Tabelle212682010[[#This Row],[poweradd]]</f>
        <v>3.5458739999999938</v>
      </c>
      <c r="C181" s="150">
        <f t="shared" si="29"/>
        <v>1.0867419999999939</v>
      </c>
      <c r="D181" s="35">
        <f t="shared" si="23"/>
        <v>3</v>
      </c>
      <c r="E181" s="52">
        <f t="shared" si="27"/>
        <v>95.913257999999885</v>
      </c>
      <c r="F181" s="52">
        <f t="shared" si="31"/>
        <v>94.954125999999889</v>
      </c>
      <c r="G181" s="52">
        <f t="shared" si="24"/>
        <v>0.95913199999999998</v>
      </c>
      <c r="H181" s="45"/>
      <c r="I181" s="45"/>
      <c r="L181" s="35">
        <f>M181+Q181+Tabelle21268202224[[#This Row],[w]]/2+Tabelle21268202224[[#This Row],[poweradd]]</f>
        <v>175.00975900000014</v>
      </c>
      <c r="M181" s="150">
        <f t="shared" si="30"/>
        <v>151.00733300000013</v>
      </c>
      <c r="N181" s="35">
        <f t="shared" si="25"/>
        <v>2</v>
      </c>
      <c r="O181" s="52">
        <f t="shared" si="28"/>
        <v>50.242667000000083</v>
      </c>
      <c r="P181" s="52">
        <f t="shared" si="32"/>
        <v>49.740241000000083</v>
      </c>
      <c r="Q181" s="52">
        <f t="shared" si="26"/>
        <v>0.50242600000000004</v>
      </c>
      <c r="R181" s="45">
        <f>50*0.45</f>
        <v>22.5</v>
      </c>
      <c r="S181" s="45">
        <f>50*0.45+50*0.9</f>
        <v>67.5</v>
      </c>
      <c r="T181" t="s">
        <v>238</v>
      </c>
    </row>
    <row r="182" spans="1:20" x14ac:dyDescent="0.25">
      <c r="A182" s="55">
        <v>179</v>
      </c>
      <c r="B182" s="35">
        <f>C182+G182+Tabelle212682010[[#This Row],[w]]/2+Tabelle212682010[[#This Row],[poweradd]]</f>
        <v>5.9954149999999942</v>
      </c>
      <c r="C182" s="150">
        <f t="shared" si="29"/>
        <v>3.5458739999999938</v>
      </c>
      <c r="D182" s="35">
        <f t="shared" si="23"/>
        <v>3</v>
      </c>
      <c r="E182" s="52">
        <f t="shared" si="27"/>
        <v>94.954125999999889</v>
      </c>
      <c r="F182" s="52">
        <f t="shared" si="31"/>
        <v>94.004584999999892</v>
      </c>
      <c r="G182" s="52">
        <f t="shared" si="24"/>
        <v>0.94954099999999997</v>
      </c>
      <c r="H182" s="45"/>
      <c r="I182" s="45"/>
      <c r="L182" s="35">
        <f>M182+Q182+Tabelle21268202224[[#This Row],[w]]/2+Tabelle21268202224[[#This Row],[poweradd]]</f>
        <v>213.18216100000015</v>
      </c>
      <c r="M182" s="150">
        <f t="shared" si="30"/>
        <v>175.00975900000014</v>
      </c>
      <c r="N182" s="35">
        <f t="shared" si="25"/>
        <v>2</v>
      </c>
      <c r="O182" s="52">
        <f t="shared" si="28"/>
        <v>117.24024100000008</v>
      </c>
      <c r="P182" s="52">
        <f t="shared" si="32"/>
        <v>116.06783900000008</v>
      </c>
      <c r="Q182" s="52">
        <f t="shared" si="26"/>
        <v>1.1724019999999999</v>
      </c>
      <c r="R182" s="45">
        <f>720*5%</f>
        <v>36</v>
      </c>
      <c r="S182" s="45">
        <f>-Tabelle21268202224[[#This Row],[poweradd]]</f>
        <v>-36</v>
      </c>
      <c r="T182" s="197" t="s">
        <v>190</v>
      </c>
    </row>
    <row r="183" spans="1:20" x14ac:dyDescent="0.25">
      <c r="A183" s="55">
        <v>180</v>
      </c>
      <c r="B183" s="35">
        <f>C183+G183+Tabelle212682010[[#This Row],[w]]/2+Tabelle212682010[[#This Row],[poweradd]]</f>
        <v>8.4354599999999937</v>
      </c>
      <c r="C183" s="52">
        <f t="shared" si="29"/>
        <v>5.9954149999999942</v>
      </c>
      <c r="D183" s="35">
        <f t="shared" si="23"/>
        <v>3</v>
      </c>
      <c r="E183" s="52">
        <f t="shared" si="27"/>
        <v>94.004584999999892</v>
      </c>
      <c r="F183" s="52">
        <f t="shared" si="31"/>
        <v>93.064539999999894</v>
      </c>
      <c r="G183" s="52">
        <f t="shared" si="24"/>
        <v>0.94004500000000002</v>
      </c>
      <c r="L183" s="35">
        <f>M183+Q183+Tabelle21268202224[[#This Row],[w]]/2+Tabelle21268202224[[#This Row],[poweradd]]</f>
        <v>214.98283900000015</v>
      </c>
      <c r="M183" s="52">
        <f t="shared" si="30"/>
        <v>213.18216100000015</v>
      </c>
      <c r="N183" s="35">
        <f t="shared" si="25"/>
        <v>2</v>
      </c>
      <c r="O183" s="52">
        <f t="shared" si="28"/>
        <v>80.067839000000077</v>
      </c>
      <c r="P183" s="52">
        <f t="shared" si="32"/>
        <v>79.267161000000073</v>
      </c>
      <c r="Q183" s="52">
        <f t="shared" si="26"/>
        <v>0.800678</v>
      </c>
      <c r="R183" s="151"/>
      <c r="S183" s="151"/>
      <c r="T183" s="153"/>
    </row>
    <row r="184" spans="1:20" x14ac:dyDescent="0.25">
      <c r="A184" s="55">
        <v>181</v>
      </c>
      <c r="B184" s="35">
        <f>C184+G184+Tabelle212682010[[#This Row],[w]]/2+Tabelle212682010[[#This Row],[poweradd]]</f>
        <v>10.866104999999994</v>
      </c>
      <c r="C184" s="52">
        <f t="shared" si="29"/>
        <v>8.4354599999999937</v>
      </c>
      <c r="D184" s="35">
        <f t="shared" si="23"/>
        <v>3</v>
      </c>
      <c r="E184" s="52">
        <f t="shared" si="27"/>
        <v>93.064539999999894</v>
      </c>
      <c r="F184" s="52">
        <f t="shared" si="31"/>
        <v>92.133894999999896</v>
      </c>
      <c r="G184" s="52">
        <f t="shared" si="24"/>
        <v>0.93064499999999994</v>
      </c>
      <c r="L184" s="35">
        <f>M184+Q184+Tabelle21268202224[[#This Row],[w]]/2+Tabelle21268202224[[#This Row],[poweradd]]</f>
        <v>216.77551000000017</v>
      </c>
      <c r="M184" s="52">
        <f t="shared" si="30"/>
        <v>214.98283900000015</v>
      </c>
      <c r="N184" s="35">
        <f t="shared" si="25"/>
        <v>2</v>
      </c>
      <c r="O184" s="52">
        <f t="shared" si="28"/>
        <v>79.267161000000073</v>
      </c>
      <c r="P184" s="52">
        <f t="shared" si="32"/>
        <v>78.474490000000074</v>
      </c>
      <c r="Q184" s="52">
        <f t="shared" si="26"/>
        <v>0.79267100000000001</v>
      </c>
      <c r="R184" s="45"/>
      <c r="S184" s="45"/>
      <c r="T184" s="153"/>
    </row>
    <row r="185" spans="1:20" x14ac:dyDescent="0.25">
      <c r="A185" s="55">
        <v>182</v>
      </c>
      <c r="B185" s="35">
        <f>C185+G185+Tabelle212682010[[#This Row],[w]]/2+Tabelle212682010[[#This Row],[poweradd]]</f>
        <v>13.287442999999994</v>
      </c>
      <c r="C185" s="150">
        <f t="shared" si="29"/>
        <v>10.866104999999994</v>
      </c>
      <c r="D185" s="35">
        <f t="shared" si="23"/>
        <v>3</v>
      </c>
      <c r="E185" s="52">
        <f t="shared" si="27"/>
        <v>92.133894999999896</v>
      </c>
      <c r="F185" s="52">
        <f t="shared" si="31"/>
        <v>91.21255699999989</v>
      </c>
      <c r="G185" s="52">
        <f t="shared" si="24"/>
        <v>0.92133799999999999</v>
      </c>
      <c r="L185" s="35">
        <f>M185+Q185+Tabelle21268202224[[#This Row],[w]]/2+Tabelle21268202224[[#This Row],[poweradd]]</f>
        <v>218.56025400000016</v>
      </c>
      <c r="M185" s="150">
        <f t="shared" si="30"/>
        <v>216.77551000000017</v>
      </c>
      <c r="N185" s="35">
        <f t="shared" si="25"/>
        <v>2</v>
      </c>
      <c r="O185" s="52">
        <f t="shared" si="28"/>
        <v>78.474490000000074</v>
      </c>
      <c r="P185" s="52">
        <f t="shared" si="32"/>
        <v>77.689746000000071</v>
      </c>
      <c r="Q185" s="52">
        <f t="shared" si="26"/>
        <v>0.784744</v>
      </c>
      <c r="R185" s="151"/>
      <c r="S185" s="151"/>
      <c r="T185" s="153"/>
    </row>
    <row r="186" spans="1:20" x14ac:dyDescent="0.25">
      <c r="A186" s="55">
        <v>183</v>
      </c>
      <c r="B186" s="35">
        <f>C186+G186+Tabelle212682010[[#This Row],[w]]/2+Tabelle212682010[[#This Row],[poweradd]]</f>
        <v>15.699567999999994</v>
      </c>
      <c r="C186" s="150">
        <f t="shared" si="29"/>
        <v>13.287442999999994</v>
      </c>
      <c r="D186" s="35">
        <f t="shared" si="23"/>
        <v>3</v>
      </c>
      <c r="E186" s="52">
        <f t="shared" si="27"/>
        <v>91.21255699999989</v>
      </c>
      <c r="F186" s="52">
        <f t="shared" si="31"/>
        <v>90.300431999999887</v>
      </c>
      <c r="G186" s="52">
        <f t="shared" si="24"/>
        <v>0.91212499999999996</v>
      </c>
      <c r="L186" s="35">
        <f>M186+Q186+Tabelle21268202224[[#This Row],[w]]/2+Tabelle21268202224[[#This Row],[poweradd]]</f>
        <v>220.33715100000015</v>
      </c>
      <c r="M186" s="150">
        <f t="shared" si="30"/>
        <v>218.56025400000016</v>
      </c>
      <c r="N186" s="35">
        <f t="shared" si="25"/>
        <v>2</v>
      </c>
      <c r="O186" s="52">
        <f t="shared" si="28"/>
        <v>77.689746000000071</v>
      </c>
      <c r="P186" s="52">
        <f t="shared" si="32"/>
        <v>76.912849000000065</v>
      </c>
      <c r="Q186" s="52">
        <f t="shared" si="26"/>
        <v>0.77689699999999995</v>
      </c>
      <c r="R186" s="45"/>
      <c r="S186" s="45"/>
      <c r="T186" s="153"/>
    </row>
    <row r="187" spans="1:20" x14ac:dyDescent="0.25">
      <c r="A187" s="55">
        <v>184</v>
      </c>
      <c r="B187" s="35">
        <f>C187+G187+Tabelle212682010[[#This Row],[w]]/2+Tabelle212682010[[#This Row],[poweradd]]</f>
        <v>18.102571999999995</v>
      </c>
      <c r="C187" s="150">
        <f t="shared" si="29"/>
        <v>15.699567999999994</v>
      </c>
      <c r="D187" s="35">
        <f t="shared" si="23"/>
        <v>3</v>
      </c>
      <c r="E187" s="52">
        <f t="shared" si="27"/>
        <v>90.300431999999887</v>
      </c>
      <c r="F187" s="52">
        <f t="shared" si="31"/>
        <v>89.397427999999891</v>
      </c>
      <c r="G187" s="52">
        <f t="shared" si="24"/>
        <v>0.90300400000000003</v>
      </c>
      <c r="L187" s="35">
        <f>M187+Q187+Tabelle21268202224[[#This Row],[w]]/2+Tabelle21268202224[[#This Row],[poweradd]]</f>
        <v>222.10627900000014</v>
      </c>
      <c r="M187" s="150">
        <f t="shared" si="30"/>
        <v>220.33715100000015</v>
      </c>
      <c r="N187" s="35">
        <f t="shared" si="25"/>
        <v>2</v>
      </c>
      <c r="O187" s="52">
        <f t="shared" si="28"/>
        <v>76.912849000000065</v>
      </c>
      <c r="P187" s="52">
        <f t="shared" si="32"/>
        <v>76.14372100000007</v>
      </c>
      <c r="Q187" s="52">
        <f t="shared" si="26"/>
        <v>0.76912800000000003</v>
      </c>
      <c r="R187" s="45"/>
      <c r="S187" s="45"/>
      <c r="T187" s="153"/>
    </row>
    <row r="188" spans="1:20" x14ac:dyDescent="0.25">
      <c r="A188" s="55">
        <v>185</v>
      </c>
      <c r="B188" s="35">
        <f>C188+G188+Tabelle212682010[[#This Row],[w]]/2+Tabelle212682010[[#This Row],[poweradd]]</f>
        <v>0.49654599999999505</v>
      </c>
      <c r="C188" s="150">
        <f t="shared" si="29"/>
        <v>18.102571999999995</v>
      </c>
      <c r="D188" s="35">
        <f t="shared" si="23"/>
        <v>3</v>
      </c>
      <c r="E188" s="52">
        <f t="shared" si="27"/>
        <v>89.397427999999891</v>
      </c>
      <c r="F188" s="52">
        <f t="shared" si="31"/>
        <v>88.503453999999891</v>
      </c>
      <c r="G188" s="52">
        <f t="shared" si="24"/>
        <v>0.89397400000000005</v>
      </c>
      <c r="H188">
        <v>-20</v>
      </c>
      <c r="J188" t="s">
        <v>194</v>
      </c>
      <c r="L188" s="35">
        <f>M188+Q188+Tabelle21268202224[[#This Row],[w]]/2+Tabelle21268202224[[#This Row],[poweradd]]</f>
        <v>223.86771600000014</v>
      </c>
      <c r="M188" s="150">
        <f t="shared" si="30"/>
        <v>222.10627900000014</v>
      </c>
      <c r="N188" s="35">
        <f t="shared" si="25"/>
        <v>2</v>
      </c>
      <c r="O188" s="52">
        <f t="shared" si="28"/>
        <v>76.14372100000007</v>
      </c>
      <c r="P188" s="52">
        <f t="shared" si="32"/>
        <v>75.38228400000007</v>
      </c>
      <c r="Q188" s="52">
        <f t="shared" si="26"/>
        <v>0.76143700000000003</v>
      </c>
      <c r="R188" s="151"/>
      <c r="S188" s="151"/>
      <c r="T188" s="153"/>
    </row>
    <row r="189" spans="1:20" x14ac:dyDescent="0.25">
      <c r="A189" s="55">
        <v>186</v>
      </c>
      <c r="B189" s="35">
        <f>C189+G189+Tabelle212682010[[#This Row],[w]]/2+Tabelle212682010[[#This Row],[poweradd]]</f>
        <v>2.8815799999999951</v>
      </c>
      <c r="C189" s="150">
        <f t="shared" si="29"/>
        <v>0.49654599999999505</v>
      </c>
      <c r="D189" s="35">
        <f t="shared" si="23"/>
        <v>3</v>
      </c>
      <c r="E189" s="52">
        <f t="shared" si="27"/>
        <v>88.503453999999891</v>
      </c>
      <c r="F189" s="52">
        <f t="shared" si="31"/>
        <v>87.618419999999887</v>
      </c>
      <c r="G189" s="52">
        <f t="shared" si="24"/>
        <v>0.88503399999999999</v>
      </c>
      <c r="L189" s="35">
        <f>M189+Q189+Tabelle21268202224[[#This Row],[w]]/2+Tabelle21268202224[[#This Row],[poweradd]]</f>
        <v>225.62153800000016</v>
      </c>
      <c r="M189" s="150">
        <f t="shared" si="30"/>
        <v>223.86771600000014</v>
      </c>
      <c r="N189" s="35">
        <f t="shared" si="25"/>
        <v>2</v>
      </c>
      <c r="O189" s="52">
        <f t="shared" si="28"/>
        <v>75.38228400000007</v>
      </c>
      <c r="P189" s="52">
        <f t="shared" si="32"/>
        <v>74.62846200000007</v>
      </c>
      <c r="Q189" s="52">
        <f t="shared" si="26"/>
        <v>0.75382199999999999</v>
      </c>
      <c r="R189" s="45"/>
      <c r="S189" s="45"/>
      <c r="T189" s="153"/>
    </row>
    <row r="190" spans="1:20" x14ac:dyDescent="0.25">
      <c r="A190" s="55">
        <v>187</v>
      </c>
      <c r="B190" s="35">
        <f>C190+G190+Tabelle212682010[[#This Row],[w]]/2+Tabelle212682010[[#This Row],[poweradd]]</f>
        <v>5.2577639999999946</v>
      </c>
      <c r="C190" s="52">
        <f t="shared" si="29"/>
        <v>2.8815799999999951</v>
      </c>
      <c r="D190" s="35">
        <f t="shared" si="23"/>
        <v>3</v>
      </c>
      <c r="E190" s="52">
        <f t="shared" si="27"/>
        <v>87.618419999999887</v>
      </c>
      <c r="F190" s="52">
        <f t="shared" si="31"/>
        <v>86.742235999999892</v>
      </c>
      <c r="G190" s="52">
        <f t="shared" si="24"/>
        <v>0.87618399999999996</v>
      </c>
      <c r="L190" s="35">
        <f>M190+Q190+Tabelle21268202224[[#This Row],[w]]/2+Tabelle21268202224[[#This Row],[poweradd]]</f>
        <v>227.36782200000016</v>
      </c>
      <c r="M190" s="52">
        <f t="shared" si="30"/>
        <v>225.62153800000016</v>
      </c>
      <c r="N190" s="35">
        <f t="shared" si="25"/>
        <v>2</v>
      </c>
      <c r="O190" s="52">
        <f t="shared" si="28"/>
        <v>74.62846200000007</v>
      </c>
      <c r="P190" s="52">
        <f t="shared" si="32"/>
        <v>73.882178000000067</v>
      </c>
      <c r="Q190" s="52">
        <f t="shared" si="26"/>
        <v>0.74628399999999995</v>
      </c>
      <c r="R190" s="45"/>
      <c r="S190" s="45"/>
      <c r="T190" s="153"/>
    </row>
    <row r="191" spans="1:20" x14ac:dyDescent="0.25">
      <c r="A191" s="55">
        <v>188</v>
      </c>
      <c r="B191" s="35">
        <f>C191+G191+Tabelle212682010[[#This Row],[w]]/2+Tabelle212682010[[#This Row],[poweradd]]</f>
        <v>7.6251859999999949</v>
      </c>
      <c r="C191" s="52">
        <f t="shared" si="29"/>
        <v>5.2577639999999946</v>
      </c>
      <c r="D191" s="35">
        <f t="shared" si="23"/>
        <v>3</v>
      </c>
      <c r="E191" s="52">
        <f t="shared" si="27"/>
        <v>86.742235999999892</v>
      </c>
      <c r="F191" s="52">
        <f t="shared" si="31"/>
        <v>85.874813999999887</v>
      </c>
      <c r="G191" s="52">
        <f t="shared" si="24"/>
        <v>0.86742200000000003</v>
      </c>
      <c r="L191" s="35">
        <f>M191+Q191+Tabelle21268202224[[#This Row],[w]]/2+Tabelle21268202224[[#This Row],[poweradd]]</f>
        <v>229.10664300000016</v>
      </c>
      <c r="M191" s="52">
        <f t="shared" si="30"/>
        <v>227.36782200000016</v>
      </c>
      <c r="N191" s="35">
        <f t="shared" si="25"/>
        <v>2</v>
      </c>
      <c r="O191" s="52">
        <f t="shared" si="28"/>
        <v>73.882178000000067</v>
      </c>
      <c r="P191" s="52">
        <f t="shared" si="32"/>
        <v>73.143357000000066</v>
      </c>
      <c r="Q191" s="52">
        <f t="shared" si="26"/>
        <v>0.73882099999999995</v>
      </c>
      <c r="R191" s="151"/>
      <c r="S191" s="151"/>
      <c r="T191" s="153"/>
    </row>
    <row r="192" spans="1:20" x14ac:dyDescent="0.25">
      <c r="A192" s="55">
        <v>189</v>
      </c>
      <c r="B192" s="35">
        <f>C192+G192+Tabelle212682010[[#This Row],[w]]/2+Tabelle212682010[[#This Row],[poweradd]]</f>
        <v>9.9839339999999943</v>
      </c>
      <c r="C192" s="150">
        <f t="shared" si="29"/>
        <v>7.6251859999999949</v>
      </c>
      <c r="D192" s="35">
        <f t="shared" si="23"/>
        <v>3</v>
      </c>
      <c r="E192" s="52">
        <f t="shared" si="27"/>
        <v>85.874813999999887</v>
      </c>
      <c r="F192" s="52">
        <f t="shared" si="31"/>
        <v>85.016065999999881</v>
      </c>
      <c r="G192" s="52">
        <f t="shared" si="24"/>
        <v>0.85874799999999996</v>
      </c>
      <c r="L192" s="35">
        <f>M192+Q192+Tabelle21268202224[[#This Row],[w]]/2+Tabelle21268202224[[#This Row],[poweradd]]</f>
        <v>230.83807600000017</v>
      </c>
      <c r="M192" s="150">
        <f t="shared" si="30"/>
        <v>229.10664300000016</v>
      </c>
      <c r="N192" s="35">
        <f t="shared" si="25"/>
        <v>2</v>
      </c>
      <c r="O192" s="52">
        <f t="shared" si="28"/>
        <v>73.143357000000066</v>
      </c>
      <c r="P192" s="52">
        <f t="shared" si="32"/>
        <v>72.41192400000007</v>
      </c>
      <c r="Q192" s="52">
        <f t="shared" si="26"/>
        <v>0.731433</v>
      </c>
      <c r="R192" s="45"/>
      <c r="S192" s="45"/>
      <c r="T192" s="153"/>
    </row>
    <row r="193" spans="1:20" x14ac:dyDescent="0.25">
      <c r="A193" s="55">
        <v>190</v>
      </c>
      <c r="B193" s="35">
        <f>C193+G193+Tabelle212682010[[#This Row],[w]]/2+Tabelle212682010[[#This Row],[poweradd]]</f>
        <v>12.334093999999995</v>
      </c>
      <c r="C193" s="150">
        <f t="shared" si="29"/>
        <v>9.9839339999999943</v>
      </c>
      <c r="D193" s="35">
        <f t="shared" si="23"/>
        <v>3</v>
      </c>
      <c r="E193" s="52">
        <f t="shared" si="27"/>
        <v>85.016065999999881</v>
      </c>
      <c r="F193" s="52">
        <f t="shared" si="31"/>
        <v>84.165905999999879</v>
      </c>
      <c r="G193" s="52">
        <f t="shared" si="24"/>
        <v>0.85016000000000003</v>
      </c>
      <c r="L193" s="35">
        <f>M193+Q193+Tabelle21268202224[[#This Row],[w]]/2+Tabelle21268202224[[#This Row],[poweradd]]</f>
        <v>232.56219500000017</v>
      </c>
      <c r="M193" s="150">
        <f t="shared" si="30"/>
        <v>230.83807600000017</v>
      </c>
      <c r="N193" s="35">
        <f t="shared" si="25"/>
        <v>2</v>
      </c>
      <c r="O193" s="52">
        <f t="shared" si="28"/>
        <v>72.41192400000007</v>
      </c>
      <c r="P193" s="52">
        <f t="shared" si="32"/>
        <v>71.687805000000068</v>
      </c>
      <c r="Q193" s="52">
        <f t="shared" si="26"/>
        <v>0.72411899999999996</v>
      </c>
      <c r="R193" s="45"/>
      <c r="S193" s="45"/>
      <c r="T193" s="153"/>
    </row>
    <row r="194" spans="1:20" x14ac:dyDescent="0.25">
      <c r="A194" s="55">
        <v>191</v>
      </c>
      <c r="B194" s="35">
        <f>C194+G194+Tabelle212682010[[#This Row],[w]]/2+Tabelle212682010[[#This Row],[poweradd]]</f>
        <v>14.675752999999995</v>
      </c>
      <c r="C194" s="52">
        <f t="shared" si="29"/>
        <v>12.334093999999995</v>
      </c>
      <c r="D194" s="35">
        <f t="shared" si="23"/>
        <v>3</v>
      </c>
      <c r="E194" s="52">
        <f t="shared" si="27"/>
        <v>84.165905999999879</v>
      </c>
      <c r="F194" s="52">
        <f t="shared" si="31"/>
        <v>83.324246999999872</v>
      </c>
      <c r="G194" s="52">
        <f t="shared" si="24"/>
        <v>0.84165900000000005</v>
      </c>
      <c r="L194" s="35">
        <f>M194+Q194+Tabelle21268202224[[#This Row],[w]]/2+Tabelle21268202224[[#This Row],[poweradd]]</f>
        <v>234.27907300000018</v>
      </c>
      <c r="M194" s="52">
        <f t="shared" si="30"/>
        <v>232.56219500000017</v>
      </c>
      <c r="N194" s="35">
        <f t="shared" si="25"/>
        <v>2</v>
      </c>
      <c r="O194" s="52">
        <f t="shared" si="28"/>
        <v>71.687805000000068</v>
      </c>
      <c r="P194" s="52">
        <f t="shared" si="32"/>
        <v>70.970927000000074</v>
      </c>
      <c r="Q194" s="52">
        <f t="shared" si="26"/>
        <v>0.71687800000000002</v>
      </c>
      <c r="R194" s="151"/>
      <c r="S194" s="151"/>
      <c r="T194" s="153"/>
    </row>
    <row r="195" spans="1:20" x14ac:dyDescent="0.25">
      <c r="A195" s="55">
        <v>192</v>
      </c>
      <c r="B195" s="35">
        <f>C195+G195+Tabelle212682010[[#This Row],[w]]/2+Tabelle212682010[[#This Row],[poweradd]]</f>
        <v>17.008994999999995</v>
      </c>
      <c r="C195" s="150">
        <f t="shared" si="29"/>
        <v>14.675752999999995</v>
      </c>
      <c r="D195" s="35">
        <f t="shared" si="23"/>
        <v>3</v>
      </c>
      <c r="E195" s="52">
        <f t="shared" si="27"/>
        <v>83.324246999999872</v>
      </c>
      <c r="F195" s="52">
        <f t="shared" si="31"/>
        <v>82.491004999999873</v>
      </c>
      <c r="G195" s="52">
        <f t="shared" si="24"/>
        <v>0.83324200000000004</v>
      </c>
      <c r="L195" s="35">
        <f>M195+Q195+Tabelle21268202224[[#This Row],[w]]/2+Tabelle21268202224[[#This Row],[poweradd]]</f>
        <v>235.98878200000019</v>
      </c>
      <c r="M195" s="150">
        <f t="shared" si="30"/>
        <v>234.27907300000018</v>
      </c>
      <c r="N195" s="35">
        <f t="shared" si="25"/>
        <v>2</v>
      </c>
      <c r="O195" s="52">
        <f t="shared" si="28"/>
        <v>70.970927000000074</v>
      </c>
      <c r="P195" s="52">
        <f t="shared" si="32"/>
        <v>70.261218000000071</v>
      </c>
      <c r="Q195" s="52">
        <f t="shared" si="26"/>
        <v>0.70970900000000003</v>
      </c>
      <c r="R195" s="45"/>
      <c r="S195" s="45"/>
      <c r="T195" s="153"/>
    </row>
    <row r="196" spans="1:20" x14ac:dyDescent="0.25">
      <c r="A196" s="55">
        <v>193</v>
      </c>
      <c r="B196" s="35">
        <f>C196+G196+Tabelle212682010[[#This Row],[w]]/2+Tabelle212682010[[#This Row],[poweradd]]</f>
        <v>19.333904999999994</v>
      </c>
      <c r="C196" s="150">
        <f t="shared" si="29"/>
        <v>17.008994999999995</v>
      </c>
      <c r="D196" s="35">
        <f t="shared" si="23"/>
        <v>3</v>
      </c>
      <c r="E196" s="52">
        <f t="shared" si="27"/>
        <v>82.491004999999873</v>
      </c>
      <c r="F196" s="52">
        <f t="shared" si="31"/>
        <v>81.666094999999871</v>
      </c>
      <c r="G196" s="52">
        <f t="shared" si="24"/>
        <v>0.82491000000000003</v>
      </c>
      <c r="L196" s="35">
        <f>M196+Q196+Tabelle21268202224[[#This Row],[w]]/2+Tabelle21268202224[[#This Row],[poweradd]]</f>
        <v>237.69139400000017</v>
      </c>
      <c r="M196" s="150">
        <f t="shared" si="30"/>
        <v>235.98878200000019</v>
      </c>
      <c r="N196" s="35">
        <f t="shared" si="25"/>
        <v>2</v>
      </c>
      <c r="O196" s="52">
        <f t="shared" si="28"/>
        <v>70.261218000000071</v>
      </c>
      <c r="P196" s="52">
        <f t="shared" si="32"/>
        <v>69.558606000000069</v>
      </c>
      <c r="Q196" s="52">
        <f t="shared" si="26"/>
        <v>0.70261200000000001</v>
      </c>
      <c r="R196" s="45"/>
      <c r="S196" s="45"/>
      <c r="T196" s="153"/>
    </row>
    <row r="197" spans="1:20" x14ac:dyDescent="0.25">
      <c r="A197" s="55">
        <v>194</v>
      </c>
      <c r="B197" s="35">
        <f>C197+G197+Tabelle212682010[[#This Row],[w]]/2+Tabelle212682010[[#This Row],[poweradd]]</f>
        <v>1.6505649999999932</v>
      </c>
      <c r="C197" s="150">
        <f t="shared" si="29"/>
        <v>19.333904999999994</v>
      </c>
      <c r="D197" s="35">
        <f t="shared" ref="D197:D243" si="33">D196</f>
        <v>3</v>
      </c>
      <c r="E197" s="52">
        <f t="shared" si="27"/>
        <v>81.666094999999871</v>
      </c>
      <c r="F197" s="52">
        <f t="shared" si="31"/>
        <v>80.849434999999872</v>
      </c>
      <c r="G197" s="52">
        <f t="shared" ref="G197:G243" si="34">IF(E197/100&gt;10,10,ROUNDDOWN(E197/100,6))</f>
        <v>0.81666000000000005</v>
      </c>
      <c r="H197">
        <v>-20</v>
      </c>
      <c r="J197" t="s">
        <v>195</v>
      </c>
      <c r="L197" s="35">
        <f>M197+Q197+Tabelle21268202224[[#This Row],[w]]/2+Tabelle21268202224[[#This Row],[poweradd]]</f>
        <v>239.38698000000016</v>
      </c>
      <c r="M197" s="150">
        <f t="shared" si="30"/>
        <v>237.69139400000017</v>
      </c>
      <c r="N197" s="35">
        <f t="shared" ref="N197:N243" si="35">N196</f>
        <v>2</v>
      </c>
      <c r="O197" s="52">
        <f t="shared" si="28"/>
        <v>69.558606000000069</v>
      </c>
      <c r="P197" s="52">
        <f t="shared" si="32"/>
        <v>68.863020000000063</v>
      </c>
      <c r="Q197" s="52">
        <f t="shared" ref="Q197:Q243" si="36">IF(O197/100&gt;10,10,ROUNDDOWN(O197/100,6))</f>
        <v>0.69558600000000004</v>
      </c>
      <c r="R197" s="151"/>
      <c r="S197" s="151"/>
      <c r="T197" s="153"/>
    </row>
    <row r="198" spans="1:20" x14ac:dyDescent="0.25">
      <c r="A198" s="55">
        <v>195</v>
      </c>
      <c r="B198" s="35">
        <f>C198+G198+Tabelle212682010[[#This Row],[w]]/2+Tabelle212682010[[#This Row],[poweradd]]</f>
        <v>3.9590589999999932</v>
      </c>
      <c r="C198" s="150">
        <f t="shared" si="29"/>
        <v>1.6505649999999932</v>
      </c>
      <c r="D198" s="35">
        <f t="shared" si="33"/>
        <v>3</v>
      </c>
      <c r="E198" s="52">
        <f t="shared" ref="E198:E243" si="37">IF(F197+I197&lt;0,0,F197+I197)</f>
        <v>80.849434999999872</v>
      </c>
      <c r="F198" s="52">
        <f t="shared" si="31"/>
        <v>80.040940999999876</v>
      </c>
      <c r="G198" s="52">
        <f t="shared" si="34"/>
        <v>0.80849400000000005</v>
      </c>
      <c r="L198" s="35">
        <f>M198+Q198+Tabelle21268202224[[#This Row],[w]]/2+Tabelle21268202224[[#This Row],[poweradd]]</f>
        <v>241.07561000000015</v>
      </c>
      <c r="M198" s="150">
        <f t="shared" si="30"/>
        <v>239.38698000000016</v>
      </c>
      <c r="N198" s="35">
        <f t="shared" si="35"/>
        <v>2</v>
      </c>
      <c r="O198" s="52">
        <f t="shared" ref="O198:O243" si="38">IF(P197+S197&lt;0,0,P197+S197)</f>
        <v>68.863020000000063</v>
      </c>
      <c r="P198" s="52">
        <f t="shared" si="32"/>
        <v>68.174390000000059</v>
      </c>
      <c r="Q198" s="52">
        <f t="shared" si="36"/>
        <v>0.68862999999999996</v>
      </c>
      <c r="R198" s="45"/>
      <c r="S198" s="45"/>
      <c r="T198" s="153"/>
    </row>
    <row r="199" spans="1:20" x14ac:dyDescent="0.25">
      <c r="A199" s="55">
        <v>196</v>
      </c>
      <c r="B199" s="35">
        <f>C199+G199+Tabelle212682010[[#This Row],[w]]/2+Tabelle212682010[[#This Row],[poweradd]]</f>
        <v>6.2594679999999929</v>
      </c>
      <c r="C199" s="150">
        <f t="shared" ref="C199:C243" si="39">B198</f>
        <v>3.9590589999999932</v>
      </c>
      <c r="D199" s="35">
        <f t="shared" si="33"/>
        <v>3</v>
      </c>
      <c r="E199" s="52">
        <f t="shared" si="37"/>
        <v>80.040940999999876</v>
      </c>
      <c r="F199" s="52">
        <f t="shared" si="31"/>
        <v>79.240531999999874</v>
      </c>
      <c r="G199" s="52">
        <f t="shared" si="34"/>
        <v>0.80040900000000004</v>
      </c>
      <c r="L199" s="35">
        <f>M199+Q199+Tabelle21268202224[[#This Row],[w]]/2+Tabelle21268202224[[#This Row],[poweradd]]</f>
        <v>242.75735300000017</v>
      </c>
      <c r="M199" s="150">
        <f t="shared" ref="M199:M243" si="40">L198</f>
        <v>241.07561000000015</v>
      </c>
      <c r="N199" s="35">
        <f t="shared" si="35"/>
        <v>2</v>
      </c>
      <c r="O199" s="52">
        <f t="shared" si="38"/>
        <v>68.174390000000059</v>
      </c>
      <c r="P199" s="52">
        <f t="shared" si="32"/>
        <v>67.492647000000062</v>
      </c>
      <c r="Q199" s="52">
        <f t="shared" si="36"/>
        <v>0.68174299999999999</v>
      </c>
      <c r="R199" s="45"/>
      <c r="S199" s="45"/>
      <c r="T199" s="153"/>
    </row>
    <row r="200" spans="1:20" x14ac:dyDescent="0.25">
      <c r="A200" s="55">
        <v>197</v>
      </c>
      <c r="B200" s="35">
        <f>C200+G200+Tabelle212682010[[#This Row],[w]]/2+Tabelle212682010[[#This Row],[poweradd]]</f>
        <v>8.5518729999999934</v>
      </c>
      <c r="C200" s="52">
        <f t="shared" si="39"/>
        <v>6.2594679999999929</v>
      </c>
      <c r="D200" s="35">
        <f t="shared" si="33"/>
        <v>3</v>
      </c>
      <c r="E200" s="52">
        <f t="shared" si="37"/>
        <v>79.240531999999874</v>
      </c>
      <c r="F200" s="52">
        <f t="shared" ref="F200:F243" si="41">E200-G200</f>
        <v>78.448126999999872</v>
      </c>
      <c r="G200" s="52">
        <f t="shared" si="34"/>
        <v>0.79240500000000003</v>
      </c>
      <c r="L200" s="35">
        <f>M200+Q200+Tabelle21268202224[[#This Row],[w]]/2+Tabelle21268202224[[#This Row],[poweradd]]</f>
        <v>244.43227900000016</v>
      </c>
      <c r="M200" s="52">
        <f t="shared" si="40"/>
        <v>242.75735300000017</v>
      </c>
      <c r="N200" s="35">
        <f t="shared" si="35"/>
        <v>2</v>
      </c>
      <c r="O200" s="52">
        <f t="shared" si="38"/>
        <v>67.492647000000062</v>
      </c>
      <c r="P200" s="52">
        <f t="shared" ref="P200:P243" si="42">O200-Q200</f>
        <v>66.817721000000063</v>
      </c>
      <c r="Q200" s="52">
        <f t="shared" si="36"/>
        <v>0.67492600000000003</v>
      </c>
      <c r="R200" s="151"/>
      <c r="S200" s="151"/>
      <c r="T200" s="153"/>
    </row>
    <row r="201" spans="1:20" x14ac:dyDescent="0.25">
      <c r="A201" s="55">
        <v>198</v>
      </c>
      <c r="B201" s="35">
        <f>C201+G201+Tabelle212682010[[#This Row],[w]]/2+Tabelle212682010[[#This Row],[poweradd]]</f>
        <v>10.836353999999993</v>
      </c>
      <c r="C201" s="52">
        <f t="shared" si="39"/>
        <v>8.5518729999999934</v>
      </c>
      <c r="D201" s="35">
        <f t="shared" si="33"/>
        <v>3</v>
      </c>
      <c r="E201" s="52">
        <f t="shared" si="37"/>
        <v>78.448126999999872</v>
      </c>
      <c r="F201" s="52">
        <f t="shared" si="41"/>
        <v>77.663645999999872</v>
      </c>
      <c r="G201" s="52">
        <f t="shared" si="34"/>
        <v>0.78448099999999998</v>
      </c>
      <c r="L201" s="35">
        <f>M201+Q201+Tabelle21268202224[[#This Row],[w]]/2+Tabelle21268202224[[#This Row],[poweradd]]</f>
        <v>246.10045600000018</v>
      </c>
      <c r="M201" s="52">
        <f t="shared" si="40"/>
        <v>244.43227900000016</v>
      </c>
      <c r="N201" s="35">
        <f t="shared" si="35"/>
        <v>2</v>
      </c>
      <c r="O201" s="52">
        <f t="shared" si="38"/>
        <v>66.817721000000063</v>
      </c>
      <c r="P201" s="52">
        <f t="shared" si="42"/>
        <v>66.149544000000063</v>
      </c>
      <c r="Q201" s="52">
        <f t="shared" si="36"/>
        <v>0.66817700000000002</v>
      </c>
      <c r="R201" s="45"/>
      <c r="S201" s="45"/>
      <c r="T201" s="153"/>
    </row>
    <row r="202" spans="1:20" s="218" customFormat="1" x14ac:dyDescent="0.25">
      <c r="A202" s="214">
        <v>199</v>
      </c>
      <c r="B202" s="215">
        <f>C202+G202+Tabelle212682010[[#This Row],[w]]/2+Tabelle212682010[[#This Row],[poweradd]]</f>
        <v>13.112989999999993</v>
      </c>
      <c r="C202" s="216">
        <f t="shared" si="39"/>
        <v>10.836353999999993</v>
      </c>
      <c r="D202" s="215">
        <f t="shared" si="33"/>
        <v>3</v>
      </c>
      <c r="E202" s="217">
        <f t="shared" si="37"/>
        <v>77.663645999999872</v>
      </c>
      <c r="F202" s="217">
        <f t="shared" si="41"/>
        <v>76.887009999999876</v>
      </c>
      <c r="G202" s="217">
        <f t="shared" si="34"/>
        <v>0.77663599999999999</v>
      </c>
      <c r="K202" s="214"/>
      <c r="L202" s="215">
        <f>M202+Q202+Tabelle21268202224[[#This Row],[w]]/2+Tabelle21268202224[[#This Row],[poweradd]]</f>
        <v>247.76195100000018</v>
      </c>
      <c r="M202" s="216">
        <f t="shared" si="40"/>
        <v>246.10045600000018</v>
      </c>
      <c r="N202" s="215">
        <f t="shared" si="35"/>
        <v>2</v>
      </c>
      <c r="O202" s="217">
        <f t="shared" si="38"/>
        <v>66.149544000000063</v>
      </c>
      <c r="P202" s="217">
        <f t="shared" si="42"/>
        <v>65.488049000000061</v>
      </c>
      <c r="Q202" s="217">
        <f t="shared" si="36"/>
        <v>0.66149500000000006</v>
      </c>
      <c r="R202" s="45"/>
      <c r="S202" s="45"/>
      <c r="T202" s="153"/>
    </row>
    <row r="203" spans="1:20" x14ac:dyDescent="0.25">
      <c r="A203" s="55">
        <v>200</v>
      </c>
      <c r="B203" s="35">
        <f>C203+G203+Tabelle212682010[[#This Row],[w]]/2+Tabelle212682010[[#This Row],[poweradd]]</f>
        <v>15.381859999999993</v>
      </c>
      <c r="C203" s="150">
        <f t="shared" si="39"/>
        <v>13.112989999999993</v>
      </c>
      <c r="D203" s="35">
        <f t="shared" si="33"/>
        <v>3</v>
      </c>
      <c r="E203" s="52">
        <f t="shared" si="37"/>
        <v>76.887009999999876</v>
      </c>
      <c r="F203" s="52">
        <f t="shared" si="41"/>
        <v>76.118139999999869</v>
      </c>
      <c r="G203" s="52">
        <f t="shared" si="34"/>
        <v>0.76887000000000005</v>
      </c>
      <c r="L203" s="35">
        <f>M203+Q203+Tabelle21268202224[[#This Row],[w]]/2+Tabelle21268202224[[#This Row],[poweradd]]</f>
        <v>249.41683100000017</v>
      </c>
      <c r="M203" s="150">
        <f t="shared" si="40"/>
        <v>247.76195100000018</v>
      </c>
      <c r="N203" s="35">
        <f t="shared" si="35"/>
        <v>2</v>
      </c>
      <c r="O203" s="52">
        <f t="shared" si="38"/>
        <v>65.488049000000061</v>
      </c>
      <c r="P203" s="52">
        <f t="shared" si="42"/>
        <v>64.833169000000055</v>
      </c>
      <c r="Q203" s="52">
        <f t="shared" si="36"/>
        <v>0.65488000000000002</v>
      </c>
      <c r="R203" s="45"/>
      <c r="S203" s="45"/>
      <c r="T203" s="153" t="s">
        <v>197</v>
      </c>
    </row>
    <row r="204" spans="1:20" x14ac:dyDescent="0.25">
      <c r="A204" s="55">
        <v>201</v>
      </c>
      <c r="B204" s="35">
        <f>C204+G204+Tabelle212682010[[#This Row],[w]]/2+Tabelle212682010[[#This Row],[poweradd]]</f>
        <v>17.643040999999993</v>
      </c>
      <c r="C204" s="52">
        <f t="shared" si="39"/>
        <v>15.381859999999993</v>
      </c>
      <c r="D204" s="35">
        <f t="shared" si="33"/>
        <v>3</v>
      </c>
      <c r="E204" s="52">
        <f t="shared" si="37"/>
        <v>76.118139999999869</v>
      </c>
      <c r="F204" s="52">
        <f t="shared" si="41"/>
        <v>75.356958999999875</v>
      </c>
      <c r="G204" s="52">
        <f t="shared" si="34"/>
        <v>0.761181</v>
      </c>
      <c r="L204" s="35">
        <f>M204+Q204+Tabelle21268202224[[#This Row],[w]]/2+Tabelle21268202224[[#This Row],[poweradd]]</f>
        <v>251.06516200000019</v>
      </c>
      <c r="M204" s="52">
        <f t="shared" si="40"/>
        <v>249.41683100000017</v>
      </c>
      <c r="N204" s="35">
        <f t="shared" si="35"/>
        <v>2</v>
      </c>
      <c r="O204" s="52">
        <f t="shared" si="38"/>
        <v>64.833169000000055</v>
      </c>
      <c r="P204" s="52">
        <f t="shared" si="42"/>
        <v>64.184838000000056</v>
      </c>
      <c r="Q204" s="52">
        <f t="shared" si="36"/>
        <v>0.64833099999999999</v>
      </c>
      <c r="R204" s="151"/>
      <c r="S204" s="151"/>
      <c r="T204" s="154" t="s">
        <v>198</v>
      </c>
    </row>
    <row r="205" spans="1:20" x14ac:dyDescent="0.25">
      <c r="A205" s="55">
        <v>202</v>
      </c>
      <c r="B205" s="35">
        <f>C205+G205+Tabelle212682010[[#This Row],[w]]/2+Tabelle212682010[[#This Row],[poweradd]]</f>
        <v>19.896609999999992</v>
      </c>
      <c r="C205" s="150">
        <f t="shared" si="39"/>
        <v>17.643040999999993</v>
      </c>
      <c r="D205" s="35">
        <f t="shared" si="33"/>
        <v>3</v>
      </c>
      <c r="E205" s="52">
        <f t="shared" si="37"/>
        <v>75.356958999999875</v>
      </c>
      <c r="F205" s="52">
        <f t="shared" si="41"/>
        <v>74.603389999999877</v>
      </c>
      <c r="G205" s="52">
        <f t="shared" si="34"/>
        <v>0.75356900000000004</v>
      </c>
      <c r="L205" s="35">
        <f>M205+Q205+Tabelle21268202224[[#This Row],[w]]/2+Tabelle21268202224[[#This Row],[poweradd]]</f>
        <v>252.7070100000002</v>
      </c>
      <c r="M205" s="150">
        <f t="shared" si="40"/>
        <v>251.06516200000019</v>
      </c>
      <c r="N205" s="35">
        <f t="shared" si="35"/>
        <v>2</v>
      </c>
      <c r="O205" s="52">
        <f t="shared" si="38"/>
        <v>64.184838000000056</v>
      </c>
      <c r="P205" s="52">
        <f t="shared" si="42"/>
        <v>63.542990000000053</v>
      </c>
      <c r="Q205" s="52">
        <f t="shared" si="36"/>
        <v>0.64184799999999997</v>
      </c>
      <c r="R205" s="151"/>
      <c r="S205" s="151"/>
    </row>
    <row r="206" spans="1:20" x14ac:dyDescent="0.25">
      <c r="A206" s="55">
        <v>203</v>
      </c>
      <c r="B206" s="35">
        <f>C206+G206+Tabelle212682010[[#This Row],[w]]/2+Tabelle212682010[[#This Row],[poweradd]]</f>
        <v>2.1426429999999925</v>
      </c>
      <c r="C206" s="150">
        <f t="shared" si="39"/>
        <v>19.896609999999992</v>
      </c>
      <c r="D206" s="35">
        <f t="shared" si="33"/>
        <v>3</v>
      </c>
      <c r="E206" s="52">
        <f t="shared" si="37"/>
        <v>74.603389999999877</v>
      </c>
      <c r="F206" s="52">
        <f t="shared" si="41"/>
        <v>73.85735699999988</v>
      </c>
      <c r="G206" s="52">
        <f t="shared" si="34"/>
        <v>0.74603299999999995</v>
      </c>
      <c r="H206">
        <v>-20</v>
      </c>
      <c r="J206" t="s">
        <v>196</v>
      </c>
      <c r="L206" s="35">
        <f>M206+Q206+Tabelle21268202224[[#This Row],[w]]/2+Tabelle21268202224[[#This Row],[poweradd]]</f>
        <v>254.34243900000018</v>
      </c>
      <c r="M206" s="150">
        <f t="shared" si="40"/>
        <v>252.7070100000002</v>
      </c>
      <c r="N206" s="35">
        <f t="shared" si="35"/>
        <v>2</v>
      </c>
      <c r="O206" s="52">
        <f t="shared" si="38"/>
        <v>63.542990000000053</v>
      </c>
      <c r="P206" s="52">
        <f t="shared" si="42"/>
        <v>62.907561000000051</v>
      </c>
      <c r="Q206" s="52">
        <f t="shared" si="36"/>
        <v>0.63542900000000002</v>
      </c>
      <c r="R206" s="45"/>
      <c r="S206" s="45"/>
    </row>
    <row r="207" spans="1:20" x14ac:dyDescent="0.25">
      <c r="A207" s="55">
        <v>204</v>
      </c>
      <c r="B207" s="35">
        <f>C207+G207+Tabelle212682010[[#This Row],[w]]/2+Tabelle212682010[[#This Row],[poweradd]]</f>
        <v>4.3812159999999931</v>
      </c>
      <c r="C207" s="150">
        <f t="shared" si="39"/>
        <v>2.1426429999999925</v>
      </c>
      <c r="D207" s="35">
        <f t="shared" si="33"/>
        <v>3</v>
      </c>
      <c r="E207" s="52">
        <f t="shared" si="37"/>
        <v>73.85735699999988</v>
      </c>
      <c r="F207" s="52">
        <f t="shared" si="41"/>
        <v>73.118783999999877</v>
      </c>
      <c r="G207" s="52">
        <f t="shared" si="34"/>
        <v>0.73857300000000004</v>
      </c>
      <c r="L207" s="35">
        <f>M207+Q207+Tabelle21268202224[[#This Row],[w]]/2+Tabelle21268202224[[#This Row],[poweradd]]</f>
        <v>255.97151400000018</v>
      </c>
      <c r="M207" s="150">
        <f t="shared" si="40"/>
        <v>254.34243900000018</v>
      </c>
      <c r="N207" s="35">
        <f t="shared" si="35"/>
        <v>2</v>
      </c>
      <c r="O207" s="52">
        <f t="shared" si="38"/>
        <v>62.907561000000051</v>
      </c>
      <c r="P207" s="52">
        <f t="shared" si="42"/>
        <v>62.278486000000051</v>
      </c>
      <c r="Q207" s="52">
        <f t="shared" si="36"/>
        <v>0.62907500000000005</v>
      </c>
      <c r="R207" s="151"/>
      <c r="S207" s="151"/>
      <c r="T207" s="153"/>
    </row>
    <row r="208" spans="1:20" x14ac:dyDescent="0.25">
      <c r="A208" s="55">
        <v>205</v>
      </c>
      <c r="B208" s="35">
        <f>C208+G208+Tabelle212682010[[#This Row],[w]]/2+Tabelle212682010[[#This Row],[poweradd]]</f>
        <v>6.6124029999999934</v>
      </c>
      <c r="C208" s="150">
        <f t="shared" si="39"/>
        <v>4.3812159999999931</v>
      </c>
      <c r="D208" s="35">
        <f t="shared" si="33"/>
        <v>3</v>
      </c>
      <c r="E208" s="52">
        <f t="shared" si="37"/>
        <v>73.118783999999877</v>
      </c>
      <c r="F208" s="52">
        <f t="shared" si="41"/>
        <v>72.387596999999872</v>
      </c>
      <c r="G208" s="52">
        <f t="shared" si="34"/>
        <v>0.73118700000000003</v>
      </c>
      <c r="H208" s="94"/>
      <c r="I208" s="94"/>
      <c r="J208" s="94"/>
      <c r="L208" s="35">
        <f>M208+Q208+Tabelle21268202224[[#This Row],[w]]/2+Tabelle21268202224[[#This Row],[poweradd]]</f>
        <v>257.59429800000021</v>
      </c>
      <c r="M208" s="150">
        <f t="shared" si="40"/>
        <v>255.97151400000018</v>
      </c>
      <c r="N208" s="35">
        <f t="shared" si="35"/>
        <v>2</v>
      </c>
      <c r="O208" s="52">
        <f t="shared" si="38"/>
        <v>62.278486000000051</v>
      </c>
      <c r="P208" s="52">
        <f t="shared" si="42"/>
        <v>61.655702000000048</v>
      </c>
      <c r="Q208" s="52">
        <f t="shared" si="36"/>
        <v>0.622784</v>
      </c>
      <c r="R208" s="45"/>
      <c r="S208" s="45"/>
      <c r="T208" s="154"/>
    </row>
    <row r="209" spans="1:20" x14ac:dyDescent="0.25">
      <c r="A209" s="55">
        <v>206</v>
      </c>
      <c r="B209" s="35">
        <f>C209+G209+Tabelle212682010[[#This Row],[w]]/2+Tabelle212682010[[#This Row],[poweradd]]</f>
        <v>8.836277999999993</v>
      </c>
      <c r="C209" s="150">
        <f t="shared" si="39"/>
        <v>6.6124029999999934</v>
      </c>
      <c r="D209" s="35">
        <f t="shared" si="33"/>
        <v>3</v>
      </c>
      <c r="E209" s="52">
        <f t="shared" si="37"/>
        <v>72.387596999999872</v>
      </c>
      <c r="F209" s="52">
        <f t="shared" si="41"/>
        <v>71.663721999999865</v>
      </c>
      <c r="G209" s="52">
        <f t="shared" si="34"/>
        <v>0.72387500000000005</v>
      </c>
      <c r="L209" s="35">
        <f>M209+Q209+Tabelle21268202224[[#This Row],[w]]/2+Tabelle21268202224[[#This Row],[poweradd]]</f>
        <v>259.21085500000021</v>
      </c>
      <c r="M209" s="150">
        <f t="shared" si="40"/>
        <v>257.59429800000021</v>
      </c>
      <c r="N209" s="35">
        <f t="shared" si="35"/>
        <v>2</v>
      </c>
      <c r="O209" s="52">
        <f t="shared" si="38"/>
        <v>61.655702000000048</v>
      </c>
      <c r="P209" s="52">
        <f t="shared" si="42"/>
        <v>61.039145000000048</v>
      </c>
      <c r="Q209" s="52">
        <f t="shared" si="36"/>
        <v>0.61655700000000002</v>
      </c>
      <c r="R209" s="45"/>
      <c r="S209" s="45"/>
    </row>
    <row r="210" spans="1:20" x14ac:dyDescent="0.25">
      <c r="A210" s="55">
        <v>207</v>
      </c>
      <c r="B210" s="35">
        <f>C210+G210+Tabelle212682010[[#This Row],[w]]/2+Tabelle212682010[[#This Row],[poweradd]]</f>
        <v>11.052914999999993</v>
      </c>
      <c r="C210" s="52">
        <f t="shared" si="39"/>
        <v>8.836277999999993</v>
      </c>
      <c r="D210" s="35">
        <f t="shared" si="33"/>
        <v>3</v>
      </c>
      <c r="E210" s="52">
        <f t="shared" si="37"/>
        <v>71.663721999999865</v>
      </c>
      <c r="F210" s="52">
        <f t="shared" si="41"/>
        <v>70.947084999999859</v>
      </c>
      <c r="G210" s="52">
        <f t="shared" si="34"/>
        <v>0.71663699999999997</v>
      </c>
      <c r="L210" s="35">
        <f>M210+Q210+Tabelle21268202224[[#This Row],[w]]/2+Tabelle21268202224[[#This Row],[poweradd]]</f>
        <v>260.8212460000002</v>
      </c>
      <c r="M210" s="52">
        <f t="shared" si="40"/>
        <v>259.21085500000021</v>
      </c>
      <c r="N210" s="35">
        <f t="shared" si="35"/>
        <v>2</v>
      </c>
      <c r="O210" s="52">
        <f t="shared" si="38"/>
        <v>61.039145000000048</v>
      </c>
      <c r="P210" s="52">
        <f t="shared" si="42"/>
        <v>60.428754000000048</v>
      </c>
      <c r="Q210" s="52">
        <f t="shared" si="36"/>
        <v>0.61039100000000002</v>
      </c>
      <c r="R210" s="45"/>
      <c r="S210" s="45"/>
      <c r="T210" s="197"/>
    </row>
    <row r="211" spans="1:20" x14ac:dyDescent="0.25">
      <c r="A211" s="55">
        <v>208</v>
      </c>
      <c r="B211" s="35">
        <f>C211+G211+Tabelle212682010[[#This Row],[w]]/2+Tabelle212682010[[#This Row],[poweradd]]</f>
        <v>13.262384999999993</v>
      </c>
      <c r="C211" s="52">
        <f t="shared" si="39"/>
        <v>11.052914999999993</v>
      </c>
      <c r="D211" s="35">
        <f t="shared" si="33"/>
        <v>3</v>
      </c>
      <c r="E211" s="52">
        <f t="shared" si="37"/>
        <v>70.947084999999859</v>
      </c>
      <c r="F211" s="52">
        <f t="shared" si="41"/>
        <v>70.237614999999863</v>
      </c>
      <c r="G211" s="52">
        <f t="shared" si="34"/>
        <v>0.70947000000000005</v>
      </c>
      <c r="L211" s="35">
        <f>M211+Q211+Tabelle21268202224[[#This Row],[w]]/2+Tabelle21268202224[[#This Row],[poweradd]]</f>
        <v>2.4255330000002004</v>
      </c>
      <c r="M211" s="52">
        <f t="shared" si="40"/>
        <v>260.8212460000002</v>
      </c>
      <c r="N211" s="35">
        <f t="shared" si="35"/>
        <v>2</v>
      </c>
      <c r="O211" s="52">
        <f t="shared" si="38"/>
        <v>60.428754000000048</v>
      </c>
      <c r="P211" s="52">
        <f t="shared" si="42"/>
        <v>59.824467000000048</v>
      </c>
      <c r="Q211" s="52">
        <f t="shared" si="36"/>
        <v>0.60428700000000002</v>
      </c>
      <c r="R211" s="151">
        <v>-260</v>
      </c>
      <c r="S211" s="151"/>
      <c r="T211" t="s">
        <v>45</v>
      </c>
    </row>
    <row r="212" spans="1:20" x14ac:dyDescent="0.25">
      <c r="A212" s="55">
        <v>209</v>
      </c>
      <c r="B212" s="35">
        <f>C212+G212+Tabelle212682010[[#This Row],[w]]/2+Tabelle212682010[[#This Row],[poweradd]]</f>
        <v>15.464760999999992</v>
      </c>
      <c r="C212" s="150">
        <f t="shared" si="39"/>
        <v>13.262384999999993</v>
      </c>
      <c r="D212" s="35">
        <f t="shared" si="33"/>
        <v>3</v>
      </c>
      <c r="E212" s="52">
        <f t="shared" si="37"/>
        <v>70.237614999999863</v>
      </c>
      <c r="F212" s="52">
        <f t="shared" si="41"/>
        <v>69.535238999999862</v>
      </c>
      <c r="G212" s="52">
        <f t="shared" si="34"/>
        <v>0.702376</v>
      </c>
      <c r="I212">
        <f>50*0.9</f>
        <v>45</v>
      </c>
      <c r="J212" t="s">
        <v>173</v>
      </c>
      <c r="L212" s="35">
        <f>M212+Q212+Tabelle21268202224[[#This Row],[w]]/2+Tabelle21268202224[[#This Row],[poweradd]]</f>
        <v>69.023777000000194</v>
      </c>
      <c r="M212" s="150">
        <f t="shared" si="40"/>
        <v>2.4255330000002004</v>
      </c>
      <c r="N212" s="35">
        <f t="shared" si="35"/>
        <v>2</v>
      </c>
      <c r="O212" s="52">
        <f t="shared" si="38"/>
        <v>59.824467000000048</v>
      </c>
      <c r="P212" s="52">
        <f t="shared" si="42"/>
        <v>59.226223000000047</v>
      </c>
      <c r="Q212" s="52">
        <f t="shared" si="36"/>
        <v>0.598244</v>
      </c>
      <c r="R212" s="45">
        <v>65</v>
      </c>
      <c r="S212" s="45"/>
      <c r="T212" s="205" t="s">
        <v>175</v>
      </c>
    </row>
    <row r="213" spans="1:20" x14ac:dyDescent="0.25">
      <c r="A213" s="55">
        <v>210</v>
      </c>
      <c r="B213" s="35">
        <f>C213+G213+Tabelle212682010[[#This Row],[w]]/2+Tabelle212682010[[#This Row],[poweradd]]</f>
        <v>18.110112999999991</v>
      </c>
      <c r="C213" s="150">
        <f t="shared" si="39"/>
        <v>15.464760999999992</v>
      </c>
      <c r="D213" s="35">
        <f t="shared" si="33"/>
        <v>3</v>
      </c>
      <c r="E213" s="52">
        <f t="shared" si="37"/>
        <v>114.53523899999986</v>
      </c>
      <c r="F213" s="52">
        <f t="shared" si="41"/>
        <v>113.38988699999986</v>
      </c>
      <c r="G213" s="52">
        <f t="shared" si="34"/>
        <v>1.1453519999999999</v>
      </c>
      <c r="L213" s="35">
        <f>M213+Q213+Tabelle21268202224[[#This Row],[w]]/2+Tabelle21268202224[[#This Row],[poweradd]]</f>
        <v>40.6160390000002</v>
      </c>
      <c r="M213" s="150">
        <f t="shared" si="40"/>
        <v>69.023777000000194</v>
      </c>
      <c r="N213" s="35">
        <f t="shared" si="35"/>
        <v>2</v>
      </c>
      <c r="O213" s="52">
        <f t="shared" si="38"/>
        <v>59.226223000000047</v>
      </c>
      <c r="P213" s="52">
        <f t="shared" si="42"/>
        <v>58.633961000000049</v>
      </c>
      <c r="Q213" s="52">
        <f t="shared" si="36"/>
        <v>0.59226199999999996</v>
      </c>
      <c r="R213" s="45">
        <v>-30</v>
      </c>
      <c r="S213" s="45"/>
      <c r="T213" t="s">
        <v>199</v>
      </c>
    </row>
    <row r="214" spans="1:20" x14ac:dyDescent="0.25">
      <c r="A214" s="55">
        <v>211</v>
      </c>
      <c r="B214" s="35">
        <f>C214+G214+Tabelle212682010[[#This Row],[w]]/2+Tabelle212682010[[#This Row],[poweradd]]</f>
        <v>20.74401099999999</v>
      </c>
      <c r="C214" s="52">
        <f t="shared" si="39"/>
        <v>18.110112999999991</v>
      </c>
      <c r="D214" s="35">
        <f t="shared" si="33"/>
        <v>3</v>
      </c>
      <c r="E214" s="52">
        <f t="shared" si="37"/>
        <v>113.38988699999986</v>
      </c>
      <c r="F214" s="52">
        <f t="shared" si="41"/>
        <v>112.25598899999986</v>
      </c>
      <c r="G214" s="52">
        <f t="shared" si="34"/>
        <v>1.1338980000000001</v>
      </c>
      <c r="L214" s="35">
        <f>M214+Q214+Tabelle21268202224[[#This Row],[w]]/2+Tabelle21268202224[[#This Row],[poweradd]]</f>
        <v>42.202378000000202</v>
      </c>
      <c r="M214" s="52">
        <f t="shared" si="40"/>
        <v>40.6160390000002</v>
      </c>
      <c r="N214" s="35">
        <f t="shared" si="35"/>
        <v>2</v>
      </c>
      <c r="O214" s="52">
        <f t="shared" si="38"/>
        <v>58.633961000000049</v>
      </c>
      <c r="P214" s="52">
        <f t="shared" si="42"/>
        <v>58.047622000000047</v>
      </c>
      <c r="Q214" s="52">
        <f t="shared" si="36"/>
        <v>0.58633900000000005</v>
      </c>
      <c r="R214" s="45"/>
      <c r="S214" s="45"/>
      <c r="T214" s="153"/>
    </row>
    <row r="215" spans="1:20" x14ac:dyDescent="0.25">
      <c r="A215" s="55">
        <v>212</v>
      </c>
      <c r="B215" s="35">
        <f>C215+G215+Tabelle212682010[[#This Row],[w]]/2+Tabelle212682010[[#This Row],[poweradd]]</f>
        <v>23.366569999999989</v>
      </c>
      <c r="C215" s="150">
        <f t="shared" si="39"/>
        <v>20.74401099999999</v>
      </c>
      <c r="D215" s="35">
        <f t="shared" si="33"/>
        <v>3</v>
      </c>
      <c r="E215" s="52">
        <f t="shared" si="37"/>
        <v>112.25598899999986</v>
      </c>
      <c r="F215" s="52">
        <f t="shared" si="41"/>
        <v>111.13342999999986</v>
      </c>
      <c r="G215" s="52">
        <f t="shared" si="34"/>
        <v>1.1225590000000001</v>
      </c>
      <c r="L215" s="35">
        <f>M215+Q215+Tabelle21268202224[[#This Row],[w]]/2+Tabelle21268202224[[#This Row],[poweradd]]</f>
        <v>13.782854000000199</v>
      </c>
      <c r="M215" s="150">
        <f t="shared" si="40"/>
        <v>42.202378000000202</v>
      </c>
      <c r="N215" s="35">
        <f t="shared" si="35"/>
        <v>2</v>
      </c>
      <c r="O215" s="52">
        <f t="shared" si="38"/>
        <v>58.047622000000047</v>
      </c>
      <c r="P215" s="52">
        <f t="shared" si="42"/>
        <v>57.467146000000049</v>
      </c>
      <c r="Q215" s="52">
        <f t="shared" si="36"/>
        <v>0.58047599999999999</v>
      </c>
      <c r="R215" s="45">
        <v>-30</v>
      </c>
      <c r="S215" s="45"/>
      <c r="T215" t="s">
        <v>200</v>
      </c>
    </row>
    <row r="216" spans="1:20" x14ac:dyDescent="0.25">
      <c r="A216" s="55">
        <v>213</v>
      </c>
      <c r="B216" s="35">
        <f>C216+G216+Tabelle212682010[[#This Row],[w]]/2+Tabelle212682010[[#This Row],[poweradd]]</f>
        <v>25.977903999999988</v>
      </c>
      <c r="C216" s="150">
        <f t="shared" si="39"/>
        <v>23.366569999999989</v>
      </c>
      <c r="D216" s="35">
        <f t="shared" si="33"/>
        <v>3</v>
      </c>
      <c r="E216" s="52">
        <f t="shared" si="37"/>
        <v>111.13342999999986</v>
      </c>
      <c r="F216" s="52">
        <f t="shared" si="41"/>
        <v>110.02209599999986</v>
      </c>
      <c r="G216" s="52">
        <f t="shared" si="34"/>
        <v>1.111334</v>
      </c>
      <c r="L216" s="35">
        <f>M216+Q216+Tabelle21268202224[[#This Row],[w]]/2+Tabelle21268202224[[#This Row],[poweradd]]</f>
        <v>15.3575250000002</v>
      </c>
      <c r="M216" s="150">
        <f t="shared" si="40"/>
        <v>13.782854000000199</v>
      </c>
      <c r="N216" s="35">
        <f t="shared" si="35"/>
        <v>2</v>
      </c>
      <c r="O216" s="52">
        <f t="shared" si="38"/>
        <v>57.467146000000049</v>
      </c>
      <c r="P216" s="52">
        <f t="shared" si="42"/>
        <v>56.892475000000047</v>
      </c>
      <c r="Q216" s="52">
        <f t="shared" si="36"/>
        <v>0.57467100000000004</v>
      </c>
      <c r="R216" s="151"/>
      <c r="S216" s="151"/>
      <c r="T216" s="94"/>
    </row>
    <row r="217" spans="1:20" x14ac:dyDescent="0.25">
      <c r="A217" s="55">
        <v>214</v>
      </c>
      <c r="B217" s="35">
        <f>C217+G217+Tabelle212682010[[#This Row],[w]]/2+Tabelle212682010[[#This Row],[poweradd]]</f>
        <v>28.578123999999988</v>
      </c>
      <c r="C217" s="150">
        <f t="shared" si="39"/>
        <v>25.977903999999988</v>
      </c>
      <c r="D217" s="35">
        <f t="shared" si="33"/>
        <v>3</v>
      </c>
      <c r="E217" s="52">
        <f t="shared" si="37"/>
        <v>110.02209599999986</v>
      </c>
      <c r="F217" s="52">
        <f t="shared" si="41"/>
        <v>108.92187599999987</v>
      </c>
      <c r="G217" s="52">
        <f t="shared" si="34"/>
        <v>1.10022</v>
      </c>
      <c r="L217" s="35">
        <f>M217+Q217+Tabelle21268202224[[#This Row],[w]]/2+Tabelle21268202224[[#This Row],[poweradd]]</f>
        <v>16.926449000000201</v>
      </c>
      <c r="M217" s="150">
        <f t="shared" si="40"/>
        <v>15.3575250000002</v>
      </c>
      <c r="N217" s="35">
        <f t="shared" si="35"/>
        <v>2</v>
      </c>
      <c r="O217" s="52">
        <f t="shared" si="38"/>
        <v>56.892475000000047</v>
      </c>
      <c r="P217" s="52">
        <f t="shared" si="42"/>
        <v>56.323551000000045</v>
      </c>
      <c r="Q217" s="52">
        <f t="shared" si="36"/>
        <v>0.56892399999999999</v>
      </c>
      <c r="R217" s="45"/>
      <c r="S217" s="45"/>
    </row>
    <row r="218" spans="1:20" x14ac:dyDescent="0.25">
      <c r="A218" s="192">
        <v>215</v>
      </c>
      <c r="B218" s="35">
        <f>C218+G218+Tabelle212682010[[#This Row],[w]]/2+Tabelle212682010[[#This Row],[poweradd]]</f>
        <v>31.167341999999987</v>
      </c>
      <c r="C218" s="150">
        <f t="shared" si="39"/>
        <v>28.578123999999988</v>
      </c>
      <c r="D218" s="35">
        <f t="shared" si="33"/>
        <v>3</v>
      </c>
      <c r="E218" s="52">
        <f t="shared" si="37"/>
        <v>108.92187599999987</v>
      </c>
      <c r="F218" s="52">
        <f t="shared" si="41"/>
        <v>107.83265799999987</v>
      </c>
      <c r="G218" s="52">
        <f t="shared" si="34"/>
        <v>1.089218</v>
      </c>
      <c r="L218" s="35">
        <f>M218+Q218+Tabelle21268202224[[#This Row],[w]]/2+Tabelle21268202224[[#This Row],[poweradd]]</f>
        <v>18.489684000000199</v>
      </c>
      <c r="M218" s="150">
        <f t="shared" si="40"/>
        <v>16.926449000000201</v>
      </c>
      <c r="N218" s="35">
        <f t="shared" si="35"/>
        <v>2</v>
      </c>
      <c r="O218" s="52">
        <f t="shared" si="38"/>
        <v>56.323551000000045</v>
      </c>
      <c r="P218" s="52">
        <f t="shared" si="42"/>
        <v>55.760316000000046</v>
      </c>
      <c r="Q218" s="52">
        <f t="shared" si="36"/>
        <v>0.56323500000000004</v>
      </c>
      <c r="R218" s="45"/>
      <c r="S218" s="45"/>
    </row>
    <row r="219" spans="1:20" x14ac:dyDescent="0.25">
      <c r="A219" s="55">
        <v>216</v>
      </c>
      <c r="B219" s="35">
        <f>C219+G219+Tabelle212682010[[#This Row],[w]]/2+Tabelle212682010[[#This Row],[poweradd]]</f>
        <v>33.745667999999988</v>
      </c>
      <c r="C219" s="150">
        <f t="shared" si="39"/>
        <v>31.167341999999987</v>
      </c>
      <c r="D219" s="35">
        <f t="shared" si="33"/>
        <v>3</v>
      </c>
      <c r="E219" s="52">
        <f t="shared" si="37"/>
        <v>107.83265799999987</v>
      </c>
      <c r="F219" s="52">
        <f t="shared" si="41"/>
        <v>106.75433199999986</v>
      </c>
      <c r="G219" s="52">
        <f t="shared" si="34"/>
        <v>1.0783259999999999</v>
      </c>
      <c r="L219" s="35">
        <f>M219+Q219+Tabelle21268202224[[#This Row],[w]]/2+Tabelle21268202224[[#This Row],[poweradd]]</f>
        <v>20.0472870000002</v>
      </c>
      <c r="M219" s="150">
        <f t="shared" si="40"/>
        <v>18.489684000000199</v>
      </c>
      <c r="N219" s="35">
        <f t="shared" si="35"/>
        <v>2</v>
      </c>
      <c r="O219" s="52">
        <f t="shared" si="38"/>
        <v>55.760316000000046</v>
      </c>
      <c r="P219" s="52">
        <f t="shared" si="42"/>
        <v>55.202713000000045</v>
      </c>
      <c r="Q219" s="52">
        <f t="shared" si="36"/>
        <v>0.55760299999999996</v>
      </c>
      <c r="R219" s="45"/>
      <c r="S219" s="45"/>
      <c r="T219" s="153"/>
    </row>
    <row r="220" spans="1:20" x14ac:dyDescent="0.25">
      <c r="A220" s="55">
        <v>217</v>
      </c>
      <c r="B220" s="35">
        <f>C220+G220+Tabelle212682010[[#This Row],[w]]/2+Tabelle212682010[[#This Row],[poweradd]]</f>
        <v>36.313210999999988</v>
      </c>
      <c r="C220" s="52">
        <f t="shared" si="39"/>
        <v>33.745667999999988</v>
      </c>
      <c r="D220" s="35">
        <f t="shared" si="33"/>
        <v>3</v>
      </c>
      <c r="E220" s="52">
        <f t="shared" si="37"/>
        <v>106.75433199999986</v>
      </c>
      <c r="F220" s="52">
        <f t="shared" si="41"/>
        <v>105.68678899999986</v>
      </c>
      <c r="G220" s="52">
        <f t="shared" si="34"/>
        <v>1.0675429999999999</v>
      </c>
      <c r="L220" s="35">
        <f>M220+Q220+Tabelle21268202224[[#This Row],[w]]/2+Tabelle21268202224[[#This Row],[poweradd]]</f>
        <v>21.599314000000199</v>
      </c>
      <c r="M220" s="52">
        <f t="shared" si="40"/>
        <v>20.0472870000002</v>
      </c>
      <c r="N220" s="35">
        <f t="shared" si="35"/>
        <v>2</v>
      </c>
      <c r="O220" s="52">
        <f t="shared" si="38"/>
        <v>55.202713000000045</v>
      </c>
      <c r="P220" s="52">
        <f t="shared" si="42"/>
        <v>54.650686000000043</v>
      </c>
      <c r="Q220" s="52">
        <f t="shared" si="36"/>
        <v>0.55202700000000005</v>
      </c>
      <c r="R220" s="45"/>
      <c r="S220" s="45"/>
    </row>
    <row r="221" spans="1:20" x14ac:dyDescent="0.25">
      <c r="A221" s="55">
        <v>218</v>
      </c>
      <c r="B221" s="35">
        <f>C221+G221+Tabelle212682010[[#This Row],[w]]/2+Tabelle212682010[[#This Row],[poweradd]]</f>
        <v>38.870077999999985</v>
      </c>
      <c r="C221" s="52">
        <f t="shared" si="39"/>
        <v>36.313210999999988</v>
      </c>
      <c r="D221" s="35">
        <f t="shared" si="33"/>
        <v>3</v>
      </c>
      <c r="E221" s="52">
        <f t="shared" si="37"/>
        <v>105.68678899999986</v>
      </c>
      <c r="F221" s="52">
        <f t="shared" si="41"/>
        <v>104.62992199999987</v>
      </c>
      <c r="G221" s="52">
        <f t="shared" si="34"/>
        <v>1.056867</v>
      </c>
      <c r="L221" s="35">
        <f>M221+Q221+Tabelle21268202224[[#This Row],[w]]/2+Tabelle21268202224[[#This Row],[poweradd]]</f>
        <v>23.145820000000199</v>
      </c>
      <c r="M221" s="52">
        <f t="shared" si="40"/>
        <v>21.599314000000199</v>
      </c>
      <c r="N221" s="35">
        <f t="shared" si="35"/>
        <v>2</v>
      </c>
      <c r="O221" s="52">
        <f t="shared" si="38"/>
        <v>54.650686000000043</v>
      </c>
      <c r="P221" s="52">
        <f t="shared" si="42"/>
        <v>54.104180000000042</v>
      </c>
      <c r="Q221" s="52">
        <f t="shared" si="36"/>
        <v>0.54650600000000005</v>
      </c>
      <c r="R221" s="151"/>
      <c r="S221" s="151"/>
      <c r="T221" s="94"/>
    </row>
    <row r="222" spans="1:20" x14ac:dyDescent="0.25">
      <c r="A222" s="55">
        <v>219</v>
      </c>
      <c r="B222" s="35">
        <f>C222+G222+Tabelle212682010[[#This Row],[w]]/2+Tabelle212682010[[#This Row],[poweradd]]</f>
        <v>41.416376999999983</v>
      </c>
      <c r="C222" s="150">
        <f t="shared" si="39"/>
        <v>38.870077999999985</v>
      </c>
      <c r="D222" s="35">
        <f t="shared" si="33"/>
        <v>3</v>
      </c>
      <c r="E222" s="52">
        <f t="shared" si="37"/>
        <v>104.62992199999987</v>
      </c>
      <c r="F222" s="52">
        <f t="shared" si="41"/>
        <v>103.58362299999986</v>
      </c>
      <c r="G222" s="52">
        <f t="shared" si="34"/>
        <v>1.0462990000000001</v>
      </c>
      <c r="L222" s="35">
        <f>M222+Q222+Tabelle21268202224[[#This Row],[w]]/2+Tabelle21268202224[[#This Row],[poweradd]]</f>
        <v>24.686861000000199</v>
      </c>
      <c r="M222" s="150">
        <f t="shared" si="40"/>
        <v>23.145820000000199</v>
      </c>
      <c r="N222" s="35">
        <f t="shared" si="35"/>
        <v>2</v>
      </c>
      <c r="O222" s="52">
        <f t="shared" si="38"/>
        <v>54.104180000000042</v>
      </c>
      <c r="P222" s="52">
        <f t="shared" si="42"/>
        <v>53.563139000000042</v>
      </c>
      <c r="Q222" s="52">
        <f t="shared" si="36"/>
        <v>0.54104099999999999</v>
      </c>
      <c r="R222" s="45"/>
      <c r="S222" s="45"/>
    </row>
    <row r="223" spans="1:20" x14ac:dyDescent="0.25">
      <c r="A223" s="55">
        <v>220</v>
      </c>
      <c r="B223" s="35">
        <f>C223+G223+Tabelle212682010[[#This Row],[w]]/2+Tabelle212682010[[#This Row],[poweradd]]</f>
        <v>43.952212999999986</v>
      </c>
      <c r="C223" s="150">
        <f t="shared" si="39"/>
        <v>41.416376999999983</v>
      </c>
      <c r="D223" s="35">
        <f t="shared" si="33"/>
        <v>3</v>
      </c>
      <c r="E223" s="52">
        <f t="shared" si="37"/>
        <v>103.58362299999986</v>
      </c>
      <c r="F223" s="52">
        <f t="shared" si="41"/>
        <v>102.54778699999986</v>
      </c>
      <c r="G223" s="52">
        <f t="shared" si="34"/>
        <v>1.035836</v>
      </c>
      <c r="L223" s="35">
        <f>M223+Q223+Tabelle21268202224[[#This Row],[w]]/2+Tabelle21268202224[[#This Row],[poweradd]]</f>
        <v>26.222492000000198</v>
      </c>
      <c r="M223" s="150">
        <f t="shared" si="40"/>
        <v>24.686861000000199</v>
      </c>
      <c r="N223" s="35">
        <f t="shared" si="35"/>
        <v>2</v>
      </c>
      <c r="O223" s="52">
        <f t="shared" si="38"/>
        <v>53.563139000000042</v>
      </c>
      <c r="P223" s="52">
        <f t="shared" si="42"/>
        <v>53.02750800000004</v>
      </c>
      <c r="Q223" s="52">
        <f t="shared" si="36"/>
        <v>0.53563099999999997</v>
      </c>
      <c r="R223" s="45"/>
      <c r="S223" s="45"/>
    </row>
    <row r="224" spans="1:20" x14ac:dyDescent="0.25">
      <c r="A224" s="55">
        <v>221</v>
      </c>
      <c r="B224" s="35">
        <f>C224+G224+Tabelle212682010[[#This Row],[w]]/2+Tabelle212682010[[#This Row],[poweradd]]</f>
        <v>46.477689999999988</v>
      </c>
      <c r="C224" s="52">
        <f t="shared" si="39"/>
        <v>43.952212999999986</v>
      </c>
      <c r="D224" s="35">
        <f t="shared" si="33"/>
        <v>3</v>
      </c>
      <c r="E224" s="52">
        <f t="shared" si="37"/>
        <v>102.54778699999986</v>
      </c>
      <c r="F224" s="52">
        <f t="shared" si="41"/>
        <v>101.52230999999986</v>
      </c>
      <c r="G224" s="52">
        <f t="shared" si="34"/>
        <v>1.025477</v>
      </c>
      <c r="L224" s="35">
        <f>M224+Q224+Tabelle21268202224[[#This Row],[w]]/2+Tabelle21268202224[[#This Row],[poweradd]]</f>
        <v>27.752767000000198</v>
      </c>
      <c r="M224" s="52">
        <f t="shared" si="40"/>
        <v>26.222492000000198</v>
      </c>
      <c r="N224" s="35">
        <f t="shared" si="35"/>
        <v>2</v>
      </c>
      <c r="O224" s="52">
        <f t="shared" si="38"/>
        <v>53.02750800000004</v>
      </c>
      <c r="P224" s="52">
        <f t="shared" si="42"/>
        <v>52.497233000000037</v>
      </c>
      <c r="Q224" s="52">
        <f t="shared" si="36"/>
        <v>0.53027500000000005</v>
      </c>
      <c r="R224" s="45"/>
      <c r="S224" s="45"/>
      <c r="T224" s="154" t="s">
        <v>45</v>
      </c>
    </row>
    <row r="225" spans="1:20" x14ac:dyDescent="0.25">
      <c r="A225" s="55">
        <v>222</v>
      </c>
      <c r="B225" s="35">
        <f>C225+G225+Tabelle212682010[[#This Row],[w]]/2+Tabelle212682010[[#This Row],[poweradd]]</f>
        <v>48.992912999999987</v>
      </c>
      <c r="C225" s="150">
        <f t="shared" si="39"/>
        <v>46.477689999999988</v>
      </c>
      <c r="D225" s="35">
        <f t="shared" si="33"/>
        <v>3</v>
      </c>
      <c r="E225" s="52">
        <f t="shared" si="37"/>
        <v>101.52230999999986</v>
      </c>
      <c r="F225" s="52">
        <f t="shared" si="41"/>
        <v>100.50708699999986</v>
      </c>
      <c r="G225" s="52">
        <f t="shared" si="34"/>
        <v>1.015223</v>
      </c>
      <c r="L225" s="35">
        <f>M225+Q225+Tabelle21268202224[[#This Row],[w]]/2+Tabelle21268202224[[#This Row],[poweradd]]</f>
        <v>29.277739000000196</v>
      </c>
      <c r="M225" s="150">
        <f t="shared" si="40"/>
        <v>27.752767000000198</v>
      </c>
      <c r="N225" s="35">
        <f t="shared" si="35"/>
        <v>2</v>
      </c>
      <c r="O225" s="52">
        <f t="shared" si="38"/>
        <v>52.497233000000037</v>
      </c>
      <c r="P225" s="52">
        <f t="shared" si="42"/>
        <v>51.972261000000039</v>
      </c>
      <c r="Q225" s="52">
        <f t="shared" si="36"/>
        <v>0.52497199999999999</v>
      </c>
      <c r="R225" s="151"/>
      <c r="S225" s="151"/>
      <c r="T225" s="94"/>
    </row>
    <row r="226" spans="1:20" x14ac:dyDescent="0.25">
      <c r="A226" s="192">
        <v>223</v>
      </c>
      <c r="B226" s="35">
        <f>C226+G226+Tabelle212682010[[#This Row],[w]]/2+Tabelle212682010[[#This Row],[poweradd]]</f>
        <v>1.4979829999999907</v>
      </c>
      <c r="C226" s="150">
        <f t="shared" si="39"/>
        <v>48.992912999999987</v>
      </c>
      <c r="D226" s="35">
        <f t="shared" si="33"/>
        <v>3</v>
      </c>
      <c r="E226" s="52">
        <f t="shared" si="37"/>
        <v>100.50708699999986</v>
      </c>
      <c r="F226" s="52">
        <f t="shared" si="41"/>
        <v>99.502016999999853</v>
      </c>
      <c r="G226" s="52">
        <f t="shared" si="34"/>
        <v>1.0050699999999999</v>
      </c>
      <c r="H226">
        <v>-50</v>
      </c>
      <c r="I226">
        <f>-Tabelle212682010[[#This Row],[poweradd]]*0.9</f>
        <v>45</v>
      </c>
      <c r="J226" t="s">
        <v>259</v>
      </c>
      <c r="K226" s="192"/>
      <c r="L226" s="35">
        <f>M226+Q226+Tabelle21268202224[[#This Row],[w]]/2+Tabelle21268202224[[#This Row],[poweradd]]</f>
        <v>30.797461000000197</v>
      </c>
      <c r="M226" s="150">
        <f t="shared" si="40"/>
        <v>29.277739000000196</v>
      </c>
      <c r="N226" s="35">
        <f t="shared" si="35"/>
        <v>2</v>
      </c>
      <c r="O226" s="52">
        <f t="shared" si="38"/>
        <v>51.972261000000039</v>
      </c>
      <c r="P226" s="52">
        <f t="shared" si="42"/>
        <v>51.452539000000037</v>
      </c>
      <c r="Q226" s="52">
        <f t="shared" si="36"/>
        <v>0.51972200000000002</v>
      </c>
      <c r="R226" s="45"/>
      <c r="S226" s="45"/>
    </row>
    <row r="227" spans="1:20" x14ac:dyDescent="0.25">
      <c r="A227" s="192">
        <v>224</v>
      </c>
      <c r="B227" s="35">
        <f>C227+G227+Tabelle212682010[[#This Row],[w]]/2+Tabelle212682010[[#This Row],[poweradd]]</f>
        <v>4.4430029999999903</v>
      </c>
      <c r="C227" s="150">
        <f t="shared" si="39"/>
        <v>1.4979829999999907</v>
      </c>
      <c r="D227" s="35">
        <f t="shared" si="33"/>
        <v>3</v>
      </c>
      <c r="E227" s="52">
        <f t="shared" si="37"/>
        <v>144.50201699999985</v>
      </c>
      <c r="F227" s="52">
        <f t="shared" si="41"/>
        <v>143.05699699999985</v>
      </c>
      <c r="G227" s="52">
        <f t="shared" si="34"/>
        <v>1.44502</v>
      </c>
      <c r="L227" s="35">
        <f>M227+Q227+Tabelle21268202224[[#This Row],[w]]/2+Tabelle21268202224[[#This Row],[poweradd]]</f>
        <v>32.311986000000196</v>
      </c>
      <c r="M227" s="150">
        <f t="shared" si="40"/>
        <v>30.797461000000197</v>
      </c>
      <c r="N227" s="35">
        <f t="shared" si="35"/>
        <v>2</v>
      </c>
      <c r="O227" s="52">
        <f t="shared" si="38"/>
        <v>51.452539000000037</v>
      </c>
      <c r="P227" s="52">
        <f t="shared" si="42"/>
        <v>50.938014000000038</v>
      </c>
      <c r="Q227" s="52">
        <f t="shared" si="36"/>
        <v>0.51452500000000001</v>
      </c>
      <c r="R227" s="151"/>
      <c r="S227" s="151"/>
    </row>
    <row r="228" spans="1:20" x14ac:dyDescent="0.25">
      <c r="A228" s="55">
        <v>225</v>
      </c>
      <c r="B228" s="35">
        <f>C228+G228+Tabelle212682010[[#This Row],[w]]/2+Tabelle212682010[[#This Row],[poweradd]]</f>
        <v>7.3735719999999905</v>
      </c>
      <c r="C228" s="150">
        <f t="shared" si="39"/>
        <v>4.4430029999999903</v>
      </c>
      <c r="D228" s="35">
        <f t="shared" si="33"/>
        <v>3</v>
      </c>
      <c r="E228" s="52">
        <f t="shared" si="37"/>
        <v>143.05699699999985</v>
      </c>
      <c r="F228" s="52">
        <f t="shared" si="41"/>
        <v>141.62642799999986</v>
      </c>
      <c r="G228" s="52">
        <f t="shared" si="34"/>
        <v>1.430569</v>
      </c>
      <c r="L228" s="35">
        <f>M228+Q228+Tabelle21268202224[[#This Row],[w]]/2+Tabelle21268202224[[#This Row],[poweradd]]</f>
        <v>33.821366000000197</v>
      </c>
      <c r="M228" s="150">
        <f t="shared" si="40"/>
        <v>32.311986000000196</v>
      </c>
      <c r="N228" s="35">
        <f t="shared" si="35"/>
        <v>2</v>
      </c>
      <c r="O228" s="52">
        <f t="shared" si="38"/>
        <v>50.938014000000038</v>
      </c>
      <c r="P228" s="52">
        <f t="shared" si="42"/>
        <v>50.428634000000038</v>
      </c>
      <c r="Q228" s="52">
        <f t="shared" si="36"/>
        <v>0.50938000000000005</v>
      </c>
      <c r="R228" s="151"/>
      <c r="S228" s="151"/>
    </row>
    <row r="229" spans="1:20" x14ac:dyDescent="0.25">
      <c r="A229" s="55">
        <v>226</v>
      </c>
      <c r="B229" s="35">
        <f>C229+G229+Tabelle212682010[[#This Row],[w]]/2+Tabelle212682010[[#This Row],[poweradd]]</f>
        <v>10.28983599999999</v>
      </c>
      <c r="C229" s="150">
        <f t="shared" si="39"/>
        <v>7.3735719999999905</v>
      </c>
      <c r="D229" s="35">
        <f t="shared" si="33"/>
        <v>3</v>
      </c>
      <c r="E229" s="52">
        <f t="shared" si="37"/>
        <v>141.62642799999986</v>
      </c>
      <c r="F229" s="52">
        <f t="shared" si="41"/>
        <v>140.21016399999985</v>
      </c>
      <c r="G229" s="52">
        <f t="shared" si="34"/>
        <v>1.416264</v>
      </c>
      <c r="L229" s="35">
        <f>M229+Q229+Tabelle21268202224[[#This Row],[w]]/2+Tabelle21268202224[[#This Row],[poweradd]]</f>
        <v>35.325652000000197</v>
      </c>
      <c r="M229" s="150">
        <f t="shared" si="40"/>
        <v>33.821366000000197</v>
      </c>
      <c r="N229" s="35">
        <f t="shared" si="35"/>
        <v>2</v>
      </c>
      <c r="O229" s="52">
        <f t="shared" si="38"/>
        <v>50.428634000000038</v>
      </c>
      <c r="P229" s="52">
        <f t="shared" si="42"/>
        <v>49.924348000000037</v>
      </c>
      <c r="Q229" s="52">
        <f t="shared" si="36"/>
        <v>0.50428600000000001</v>
      </c>
      <c r="R229" s="151"/>
      <c r="S229" s="151"/>
    </row>
    <row r="230" spans="1:20" x14ac:dyDescent="0.25">
      <c r="A230" s="55">
        <v>227</v>
      </c>
      <c r="B230" s="35">
        <f>C230+G230+Tabelle212682010[[#This Row],[w]]/2+Tabelle212682010[[#This Row],[poweradd]]</f>
        <v>13.19193699999999</v>
      </c>
      <c r="C230" s="52">
        <f t="shared" si="39"/>
        <v>10.28983599999999</v>
      </c>
      <c r="D230" s="35">
        <f t="shared" si="33"/>
        <v>3</v>
      </c>
      <c r="E230" s="52">
        <f t="shared" si="37"/>
        <v>140.21016399999985</v>
      </c>
      <c r="F230" s="52">
        <f t="shared" si="41"/>
        <v>138.80806299999986</v>
      </c>
      <c r="G230" s="52">
        <f t="shared" si="34"/>
        <v>1.402101</v>
      </c>
      <c r="L230" s="35">
        <f>M230+Q230+Tabelle21268202224[[#This Row],[w]]/2+Tabelle21268202224[[#This Row],[poweradd]]</f>
        <v>36.824895000000197</v>
      </c>
      <c r="M230" s="52">
        <f t="shared" si="40"/>
        <v>35.325652000000197</v>
      </c>
      <c r="N230" s="35">
        <f t="shared" si="35"/>
        <v>2</v>
      </c>
      <c r="O230" s="52">
        <f t="shared" si="38"/>
        <v>49.924348000000037</v>
      </c>
      <c r="P230" s="52">
        <f t="shared" si="42"/>
        <v>49.425105000000038</v>
      </c>
      <c r="Q230" s="52">
        <f t="shared" si="36"/>
        <v>0.49924299999999999</v>
      </c>
      <c r="R230" s="45"/>
      <c r="S230" s="45"/>
    </row>
    <row r="231" spans="1:20" x14ac:dyDescent="0.25">
      <c r="A231" s="55">
        <v>228</v>
      </c>
      <c r="B231" s="35">
        <f>C231+G231+Tabelle212682010[[#This Row],[w]]/2+Tabelle212682010[[#This Row],[poweradd]]</f>
        <v>16.080016999999991</v>
      </c>
      <c r="C231" s="52">
        <f t="shared" si="39"/>
        <v>13.19193699999999</v>
      </c>
      <c r="D231" s="35">
        <f t="shared" si="33"/>
        <v>3</v>
      </c>
      <c r="E231" s="52">
        <f t="shared" si="37"/>
        <v>138.80806299999986</v>
      </c>
      <c r="F231" s="52">
        <f t="shared" si="41"/>
        <v>137.41998299999986</v>
      </c>
      <c r="G231" s="52">
        <f t="shared" si="34"/>
        <v>1.38808</v>
      </c>
      <c r="L231" s="35">
        <f>M231+Q231+Tabelle21268202224[[#This Row],[w]]/2+Tabelle21268202224[[#This Row],[poweradd]]</f>
        <v>38.319146000000195</v>
      </c>
      <c r="M231" s="52">
        <f t="shared" si="40"/>
        <v>36.824895000000197</v>
      </c>
      <c r="N231" s="35">
        <f t="shared" si="35"/>
        <v>2</v>
      </c>
      <c r="O231" s="52">
        <f t="shared" si="38"/>
        <v>49.425105000000038</v>
      </c>
      <c r="P231" s="52">
        <f t="shared" si="42"/>
        <v>48.930854000000039</v>
      </c>
      <c r="Q231" s="52">
        <f t="shared" si="36"/>
        <v>0.494251</v>
      </c>
      <c r="R231" s="45"/>
      <c r="S231" s="45"/>
    </row>
    <row r="232" spans="1:20" x14ac:dyDescent="0.25">
      <c r="A232" s="55">
        <v>229</v>
      </c>
      <c r="B232" s="35">
        <f>C232+G232+Tabelle212682010[[#This Row],[w]]/2+Tabelle212682010[[#This Row],[poweradd]]</f>
        <v>18.954215999999992</v>
      </c>
      <c r="C232" s="150">
        <f t="shared" si="39"/>
        <v>16.080016999999991</v>
      </c>
      <c r="D232" s="35">
        <f t="shared" si="33"/>
        <v>3</v>
      </c>
      <c r="E232" s="52">
        <f t="shared" si="37"/>
        <v>137.41998299999986</v>
      </c>
      <c r="F232" s="52">
        <f t="shared" si="41"/>
        <v>136.04578399999986</v>
      </c>
      <c r="G232" s="52">
        <f t="shared" si="34"/>
        <v>1.3741989999999999</v>
      </c>
      <c r="L232" s="35">
        <f>M232+Q232+Tabelle21268202224[[#This Row],[w]]/2+Tabelle21268202224[[#This Row],[poweradd]]</f>
        <v>39.808454000000197</v>
      </c>
      <c r="M232" s="150">
        <f t="shared" si="40"/>
        <v>38.319146000000195</v>
      </c>
      <c r="N232" s="35">
        <f t="shared" si="35"/>
        <v>2</v>
      </c>
      <c r="O232" s="52">
        <f t="shared" si="38"/>
        <v>48.930854000000039</v>
      </c>
      <c r="P232" s="52">
        <f t="shared" si="42"/>
        <v>48.441546000000038</v>
      </c>
      <c r="Q232" s="52">
        <f t="shared" si="36"/>
        <v>0.48930800000000002</v>
      </c>
      <c r="R232" s="151"/>
      <c r="S232" s="151"/>
    </row>
    <row r="233" spans="1:20" x14ac:dyDescent="0.25">
      <c r="A233" s="55">
        <v>230</v>
      </c>
      <c r="B233" s="35">
        <f>C233+G233+Tabelle212682010[[#This Row],[w]]/2+Tabelle212682010[[#This Row],[poweradd]]</f>
        <v>21.814672999999992</v>
      </c>
      <c r="C233" s="150">
        <f t="shared" si="39"/>
        <v>18.954215999999992</v>
      </c>
      <c r="D233" s="35">
        <f t="shared" si="33"/>
        <v>3</v>
      </c>
      <c r="E233" s="52">
        <f t="shared" si="37"/>
        <v>136.04578399999986</v>
      </c>
      <c r="F233" s="52">
        <f t="shared" si="41"/>
        <v>134.68532699999986</v>
      </c>
      <c r="G233" s="52">
        <f t="shared" si="34"/>
        <v>1.360457</v>
      </c>
      <c r="L233" s="35">
        <f>M233+Q233+Tabelle21268202224[[#This Row],[w]]/2+Tabelle21268202224[[#This Row],[poweradd]]</f>
        <v>41.292869000000195</v>
      </c>
      <c r="M233" s="150">
        <f t="shared" si="40"/>
        <v>39.808454000000197</v>
      </c>
      <c r="N233" s="35">
        <f t="shared" si="35"/>
        <v>2</v>
      </c>
      <c r="O233" s="52">
        <f t="shared" si="38"/>
        <v>48.441546000000038</v>
      </c>
      <c r="P233" s="52">
        <f t="shared" si="42"/>
        <v>47.957131000000039</v>
      </c>
      <c r="Q233" s="52">
        <f t="shared" si="36"/>
        <v>0.48441499999999998</v>
      </c>
      <c r="R233" s="151"/>
      <c r="S233" s="151"/>
    </row>
    <row r="234" spans="1:20" x14ac:dyDescent="0.25">
      <c r="A234" s="55">
        <v>231</v>
      </c>
      <c r="B234" s="35">
        <f>C234+G234+Tabelle212682010[[#This Row],[w]]/2+Tabelle212682010[[#This Row],[poweradd]]</f>
        <v>24.661525999999991</v>
      </c>
      <c r="C234" s="52">
        <f t="shared" si="39"/>
        <v>21.814672999999992</v>
      </c>
      <c r="D234" s="35">
        <f t="shared" si="33"/>
        <v>3</v>
      </c>
      <c r="E234" s="52">
        <f t="shared" si="37"/>
        <v>134.68532699999986</v>
      </c>
      <c r="F234" s="52">
        <f t="shared" si="41"/>
        <v>133.33847399999985</v>
      </c>
      <c r="G234" s="52">
        <f t="shared" si="34"/>
        <v>1.3468530000000001</v>
      </c>
      <c r="L234" s="35">
        <f>M234+Q234+Tabelle21268202224[[#This Row],[w]]/2+Tabelle21268202224[[#This Row],[poweradd]]</f>
        <v>42.772440000000195</v>
      </c>
      <c r="M234" s="52">
        <f t="shared" si="40"/>
        <v>41.292869000000195</v>
      </c>
      <c r="N234" s="35">
        <f t="shared" si="35"/>
        <v>2</v>
      </c>
      <c r="O234" s="52">
        <f t="shared" si="38"/>
        <v>47.957131000000039</v>
      </c>
      <c r="P234" s="52">
        <f t="shared" si="42"/>
        <v>47.47756000000004</v>
      </c>
      <c r="Q234" s="52">
        <f t="shared" si="36"/>
        <v>0.47957100000000003</v>
      </c>
      <c r="R234" s="45"/>
      <c r="S234" s="45"/>
    </row>
    <row r="235" spans="1:20" x14ac:dyDescent="0.25">
      <c r="A235" s="55">
        <v>232</v>
      </c>
      <c r="B235" s="35">
        <f>C235+G235+Tabelle212682010[[#This Row],[w]]/2+Tabelle212682010[[#This Row],[poweradd]]</f>
        <v>27.49490999999999</v>
      </c>
      <c r="C235" s="150">
        <f t="shared" si="39"/>
        <v>24.661525999999991</v>
      </c>
      <c r="D235" s="35">
        <f t="shared" si="33"/>
        <v>3</v>
      </c>
      <c r="E235" s="52">
        <f t="shared" si="37"/>
        <v>133.33847399999985</v>
      </c>
      <c r="F235" s="52">
        <f t="shared" si="41"/>
        <v>132.00508999999985</v>
      </c>
      <c r="G235" s="52">
        <f t="shared" si="34"/>
        <v>1.3333839999999999</v>
      </c>
      <c r="L235" s="35">
        <f>M235+Q235+Tabelle21268202224[[#This Row],[w]]/2+Tabelle21268202224[[#This Row],[poweradd]]</f>
        <v>44.247215000000196</v>
      </c>
      <c r="M235" s="150">
        <f t="shared" si="40"/>
        <v>42.772440000000195</v>
      </c>
      <c r="N235" s="35">
        <f t="shared" si="35"/>
        <v>2</v>
      </c>
      <c r="O235" s="52">
        <f t="shared" si="38"/>
        <v>47.47756000000004</v>
      </c>
      <c r="P235" s="52">
        <f t="shared" si="42"/>
        <v>47.002785000000038</v>
      </c>
      <c r="Q235" s="52">
        <f t="shared" si="36"/>
        <v>0.474775</v>
      </c>
      <c r="R235" s="151"/>
      <c r="S235" s="151"/>
    </row>
    <row r="236" spans="1:20" x14ac:dyDescent="0.25">
      <c r="A236" s="55">
        <v>233</v>
      </c>
      <c r="B236" s="35">
        <f>C236+G236+Tabelle212682010[[#This Row],[w]]/2+Tabelle212682010[[#This Row],[poweradd]]</f>
        <v>30.314959999999989</v>
      </c>
      <c r="C236" s="150">
        <f t="shared" si="39"/>
        <v>27.49490999999999</v>
      </c>
      <c r="D236" s="35">
        <f t="shared" si="33"/>
        <v>3</v>
      </c>
      <c r="E236" s="52">
        <f t="shared" si="37"/>
        <v>132.00508999999985</v>
      </c>
      <c r="F236" s="52">
        <f t="shared" si="41"/>
        <v>130.68503999999984</v>
      </c>
      <c r="G236" s="52">
        <f t="shared" si="34"/>
        <v>1.3200499999999999</v>
      </c>
      <c r="L236" s="35">
        <f>M236+Q236+Tabelle21268202224[[#This Row],[w]]/2+Tabelle21268202224[[#This Row],[poweradd]]</f>
        <v>45.717242000000198</v>
      </c>
      <c r="M236" s="150">
        <f t="shared" si="40"/>
        <v>44.247215000000196</v>
      </c>
      <c r="N236" s="35">
        <f t="shared" si="35"/>
        <v>2</v>
      </c>
      <c r="O236" s="52">
        <f t="shared" si="38"/>
        <v>47.002785000000038</v>
      </c>
      <c r="P236" s="52">
        <f t="shared" si="42"/>
        <v>46.532758000000037</v>
      </c>
      <c r="Q236" s="52">
        <f t="shared" si="36"/>
        <v>0.47002699999999997</v>
      </c>
      <c r="R236" s="151"/>
      <c r="S236" s="151"/>
    </row>
    <row r="237" spans="1:20" x14ac:dyDescent="0.25">
      <c r="A237" s="192">
        <v>234</v>
      </c>
      <c r="B237" s="35">
        <f>C237+G237+Tabelle212682010[[#This Row],[w]]/2+Tabelle212682010[[#This Row],[poweradd]]</f>
        <v>33.121809999999989</v>
      </c>
      <c r="C237" s="150">
        <f t="shared" si="39"/>
        <v>30.314959999999989</v>
      </c>
      <c r="D237" s="35">
        <f t="shared" si="33"/>
        <v>3</v>
      </c>
      <c r="E237" s="52">
        <f t="shared" si="37"/>
        <v>130.68503999999984</v>
      </c>
      <c r="F237" s="52">
        <f t="shared" si="41"/>
        <v>129.37818999999985</v>
      </c>
      <c r="G237" s="52">
        <f t="shared" si="34"/>
        <v>1.3068500000000001</v>
      </c>
      <c r="L237" s="35">
        <f>M237+Q237+Tabelle21268202224[[#This Row],[w]]/2+Tabelle21268202224[[#This Row],[poweradd]]</f>
        <v>47.1825690000002</v>
      </c>
      <c r="M237" s="150">
        <f t="shared" si="40"/>
        <v>45.717242000000198</v>
      </c>
      <c r="N237" s="35">
        <f t="shared" si="35"/>
        <v>2</v>
      </c>
      <c r="O237" s="52">
        <f t="shared" si="38"/>
        <v>46.532758000000037</v>
      </c>
      <c r="P237" s="52">
        <f t="shared" si="42"/>
        <v>46.067431000000035</v>
      </c>
      <c r="Q237" s="52">
        <f t="shared" si="36"/>
        <v>0.46532699999999999</v>
      </c>
      <c r="R237" s="151"/>
      <c r="S237" s="151"/>
    </row>
    <row r="238" spans="1:20" x14ac:dyDescent="0.25">
      <c r="A238" s="55">
        <v>235</v>
      </c>
      <c r="B238" s="35">
        <f>C238+G238+Tabelle212682010[[#This Row],[w]]/2+Tabelle212682010[[#This Row],[poweradd]]</f>
        <v>35.915590999999992</v>
      </c>
      <c r="C238" s="150">
        <f t="shared" si="39"/>
        <v>33.121809999999989</v>
      </c>
      <c r="D238" s="35">
        <f t="shared" si="33"/>
        <v>3</v>
      </c>
      <c r="E238" s="52">
        <f t="shared" si="37"/>
        <v>129.37818999999985</v>
      </c>
      <c r="F238" s="52">
        <f t="shared" si="41"/>
        <v>128.08440899999985</v>
      </c>
      <c r="G238" s="52">
        <f t="shared" si="34"/>
        <v>1.2937810000000001</v>
      </c>
      <c r="L238" s="35">
        <f>M238+Q238+Tabelle21268202224[[#This Row],[w]]/2+Tabelle21268202224[[#This Row],[poweradd]]</f>
        <v>48.643243000000197</v>
      </c>
      <c r="M238" s="150">
        <f t="shared" si="40"/>
        <v>47.1825690000002</v>
      </c>
      <c r="N238" s="35">
        <f t="shared" si="35"/>
        <v>2</v>
      </c>
      <c r="O238" s="52">
        <f t="shared" si="38"/>
        <v>46.067431000000035</v>
      </c>
      <c r="P238" s="52">
        <f t="shared" si="42"/>
        <v>45.606757000000037</v>
      </c>
      <c r="Q238" s="52">
        <f t="shared" si="36"/>
        <v>0.46067399999999997</v>
      </c>
      <c r="R238" s="151"/>
      <c r="S238" s="151"/>
    </row>
    <row r="239" spans="1:20" x14ac:dyDescent="0.25">
      <c r="A239" s="55">
        <v>236</v>
      </c>
      <c r="B239" s="35">
        <f>C239+G239+Tabelle212682010[[#This Row],[w]]/2+Tabelle212682010[[#This Row],[poweradd]]</f>
        <v>38.696434999999994</v>
      </c>
      <c r="C239" s="150">
        <f t="shared" si="39"/>
        <v>35.915590999999992</v>
      </c>
      <c r="D239" s="35">
        <f t="shared" si="33"/>
        <v>3</v>
      </c>
      <c r="E239" s="52">
        <f t="shared" si="37"/>
        <v>128.08440899999985</v>
      </c>
      <c r="F239" s="52">
        <f t="shared" si="41"/>
        <v>126.80356499999985</v>
      </c>
      <c r="G239" s="52">
        <f t="shared" si="34"/>
        <v>1.2808440000000001</v>
      </c>
      <c r="L239" s="35">
        <f>M239+Q239+Tabelle21268202224[[#This Row],[w]]/2+Tabelle21268202224[[#This Row],[poweradd]]</f>
        <v>50.099310000000195</v>
      </c>
      <c r="M239" s="150">
        <f t="shared" si="40"/>
        <v>48.643243000000197</v>
      </c>
      <c r="N239" s="35">
        <f t="shared" si="35"/>
        <v>2</v>
      </c>
      <c r="O239" s="52">
        <f t="shared" si="38"/>
        <v>45.606757000000037</v>
      </c>
      <c r="P239" s="52">
        <f t="shared" si="42"/>
        <v>45.15069000000004</v>
      </c>
      <c r="Q239" s="52">
        <f t="shared" si="36"/>
        <v>0.456067</v>
      </c>
      <c r="R239" s="151"/>
      <c r="S239" s="151"/>
    </row>
    <row r="240" spans="1:20" x14ac:dyDescent="0.25">
      <c r="A240" s="55">
        <v>237</v>
      </c>
      <c r="B240" s="35">
        <f>C240+G240+Tabelle212682010[[#This Row],[w]]/2+Tabelle212682010[[#This Row],[poweradd]]</f>
        <v>41.464469999999992</v>
      </c>
      <c r="C240" s="52">
        <f t="shared" si="39"/>
        <v>38.696434999999994</v>
      </c>
      <c r="D240" s="35">
        <f t="shared" si="33"/>
        <v>3</v>
      </c>
      <c r="E240" s="52">
        <f t="shared" si="37"/>
        <v>126.80356499999985</v>
      </c>
      <c r="F240" s="52">
        <f t="shared" si="41"/>
        <v>125.53552999999985</v>
      </c>
      <c r="G240" s="52">
        <f t="shared" si="34"/>
        <v>1.268035</v>
      </c>
      <c r="L240" s="35">
        <f>M240+Q240+Tabelle21268202224[[#This Row],[w]]/2+Tabelle21268202224[[#This Row],[poweradd]]</f>
        <v>51.550816000000196</v>
      </c>
      <c r="M240" s="52">
        <f t="shared" si="40"/>
        <v>50.099310000000195</v>
      </c>
      <c r="N240" s="35">
        <f t="shared" si="35"/>
        <v>2</v>
      </c>
      <c r="O240" s="52">
        <f t="shared" si="38"/>
        <v>45.15069000000004</v>
      </c>
      <c r="P240" s="52">
        <f t="shared" si="42"/>
        <v>44.699184000000038</v>
      </c>
      <c r="Q240" s="52">
        <f t="shared" si="36"/>
        <v>0.45150600000000002</v>
      </c>
      <c r="R240" s="45"/>
      <c r="S240" s="45"/>
    </row>
    <row r="241" spans="1:20" x14ac:dyDescent="0.25">
      <c r="A241" s="198">
        <v>238</v>
      </c>
      <c r="B241" s="158">
        <f>C241+G241+Tabelle212682010[[#This Row],[w]]/2+Tabelle212682010[[#This Row],[poweradd]]</f>
        <v>44.219824999999993</v>
      </c>
      <c r="C241" s="159">
        <f t="shared" si="39"/>
        <v>41.464469999999992</v>
      </c>
      <c r="D241" s="158">
        <f t="shared" si="33"/>
        <v>3</v>
      </c>
      <c r="E241" s="159">
        <f t="shared" si="37"/>
        <v>125.53552999999985</v>
      </c>
      <c r="F241" s="159">
        <f t="shared" si="41"/>
        <v>124.28017499999986</v>
      </c>
      <c r="G241" s="159">
        <f t="shared" si="34"/>
        <v>1.255355</v>
      </c>
      <c r="H241" s="157"/>
      <c r="I241" s="157"/>
      <c r="J241" s="157"/>
      <c r="K241" s="195"/>
      <c r="L241" s="158">
        <f>M241+Q241+Tabelle21268202224[[#This Row],[w]]/2+Tabelle21268202224[[#This Row],[poweradd]]</f>
        <v>52.997807000000194</v>
      </c>
      <c r="M241" s="159">
        <f t="shared" si="40"/>
        <v>51.550816000000196</v>
      </c>
      <c r="N241" s="158">
        <f t="shared" si="35"/>
        <v>2</v>
      </c>
      <c r="O241" s="159">
        <f t="shared" si="38"/>
        <v>44.699184000000038</v>
      </c>
      <c r="P241" s="159">
        <f t="shared" si="42"/>
        <v>44.252193000000041</v>
      </c>
      <c r="Q241" s="159">
        <f t="shared" si="36"/>
        <v>0.44699100000000003</v>
      </c>
      <c r="R241" s="160"/>
      <c r="S241" s="160"/>
      <c r="T241" s="157"/>
    </row>
    <row r="242" spans="1:20" x14ac:dyDescent="0.25">
      <c r="A242" s="55">
        <v>239</v>
      </c>
      <c r="B242" s="35">
        <f>C242+G242+Tabelle212682010[[#This Row],[w]]/2+Tabelle212682010[[#This Row],[poweradd]]</f>
        <v>46.962625999999993</v>
      </c>
      <c r="C242" s="150">
        <f t="shared" si="39"/>
        <v>44.219824999999993</v>
      </c>
      <c r="D242" s="35">
        <f t="shared" si="33"/>
        <v>3</v>
      </c>
      <c r="E242" s="52">
        <f t="shared" si="37"/>
        <v>124.28017499999986</v>
      </c>
      <c r="F242" s="52">
        <f t="shared" si="41"/>
        <v>123.03737399999986</v>
      </c>
      <c r="G242" s="52">
        <f t="shared" si="34"/>
        <v>1.242801</v>
      </c>
      <c r="L242" s="35">
        <f>M242+Q242+Tabelle21268202224[[#This Row],[w]]/2+Tabelle21268202224[[#This Row],[poweradd]]</f>
        <v>54.440328000000193</v>
      </c>
      <c r="M242" s="150">
        <f t="shared" si="40"/>
        <v>52.997807000000194</v>
      </c>
      <c r="N242" s="35">
        <f t="shared" si="35"/>
        <v>2</v>
      </c>
      <c r="O242" s="52">
        <f t="shared" si="38"/>
        <v>44.252193000000041</v>
      </c>
      <c r="P242" s="52">
        <f t="shared" si="42"/>
        <v>43.809672000000042</v>
      </c>
      <c r="Q242" s="52">
        <f t="shared" si="36"/>
        <v>0.442521</v>
      </c>
      <c r="R242" s="151"/>
      <c r="S242" s="151"/>
    </row>
    <row r="243" spans="1:20" x14ac:dyDescent="0.25">
      <c r="A243" s="55">
        <v>240</v>
      </c>
      <c r="B243" s="37">
        <f>C243+G243+Tabelle212682010[[#This Row],[w]]/2+Tabelle212682010[[#This Row],[poweradd]]</f>
        <v>49.692998999999993</v>
      </c>
      <c r="C243" s="150">
        <f t="shared" si="39"/>
        <v>46.962625999999993</v>
      </c>
      <c r="D243" s="37">
        <f t="shared" si="33"/>
        <v>3</v>
      </c>
      <c r="E243" s="52">
        <f t="shared" si="37"/>
        <v>123.03737399999986</v>
      </c>
      <c r="F243" s="53">
        <f t="shared" si="41"/>
        <v>121.80700099999986</v>
      </c>
      <c r="G243" s="53">
        <f t="shared" si="34"/>
        <v>1.2303729999999999</v>
      </c>
      <c r="L243" s="37">
        <f>M243+Q243+Tabelle21268202224[[#This Row],[w]]/2+Tabelle21268202224[[#This Row],[poweradd]]</f>
        <v>55.878424000000194</v>
      </c>
      <c r="M243" s="150">
        <f t="shared" si="40"/>
        <v>54.440328000000193</v>
      </c>
      <c r="N243" s="37">
        <f t="shared" si="35"/>
        <v>2</v>
      </c>
      <c r="O243" s="52">
        <f t="shared" si="38"/>
        <v>43.809672000000042</v>
      </c>
      <c r="P243" s="53">
        <f t="shared" si="42"/>
        <v>43.37157600000004</v>
      </c>
      <c r="Q243" s="53">
        <f t="shared" si="36"/>
        <v>0.43809599999999999</v>
      </c>
      <c r="R243" s="151"/>
      <c r="S243" s="151"/>
    </row>
    <row r="244" spans="1:20" x14ac:dyDescent="0.25">
      <c r="A244" s="11"/>
      <c r="B244" s="185"/>
      <c r="C244" s="186"/>
      <c r="D244" s="185"/>
      <c r="E244" s="187"/>
      <c r="F244" s="187"/>
      <c r="G244" s="187"/>
      <c r="H244" s="15"/>
      <c r="I244" s="15"/>
      <c r="J244" s="15"/>
      <c r="K244" s="11"/>
      <c r="L244" s="185"/>
      <c r="M244" s="186"/>
      <c r="N244" s="185"/>
      <c r="O244" s="187"/>
      <c r="P244" s="187"/>
      <c r="Q244" s="187"/>
      <c r="R244" s="45"/>
      <c r="S244" s="45"/>
      <c r="T244" s="15"/>
    </row>
    <row r="245" spans="1:20" x14ac:dyDescent="0.25">
      <c r="A245" s="11"/>
      <c r="B245" s="185"/>
      <c r="C245" s="187"/>
      <c r="D245" s="185"/>
      <c r="E245" s="187"/>
      <c r="F245" s="187"/>
      <c r="G245" s="187"/>
      <c r="H245" s="15"/>
      <c r="I245" s="15"/>
      <c r="J245" s="15"/>
      <c r="K245" s="11"/>
      <c r="L245" s="185"/>
      <c r="M245" s="187"/>
      <c r="N245" s="185"/>
      <c r="O245" s="187"/>
      <c r="P245" s="187"/>
      <c r="Q245" s="187"/>
      <c r="R245" s="45"/>
      <c r="S245" s="45"/>
      <c r="T245" s="15"/>
    </row>
    <row r="246" spans="1:20" x14ac:dyDescent="0.25">
      <c r="A246" s="11"/>
      <c r="B246" s="185"/>
      <c r="C246" s="187"/>
      <c r="D246" s="185"/>
      <c r="E246" s="187"/>
      <c r="F246" s="187"/>
      <c r="G246" s="187"/>
      <c r="H246" s="15"/>
      <c r="I246" s="15"/>
      <c r="J246" s="15"/>
      <c r="K246" s="11"/>
      <c r="L246" s="185"/>
      <c r="M246" s="187"/>
      <c r="N246" s="185"/>
      <c r="O246" s="187"/>
      <c r="P246" s="187"/>
      <c r="Q246" s="187"/>
      <c r="R246" s="45"/>
      <c r="S246" s="45"/>
      <c r="T246" s="15"/>
    </row>
    <row r="247" spans="1:20" x14ac:dyDescent="0.25">
      <c r="A247" s="11"/>
      <c r="B247" s="185"/>
      <c r="C247" s="186"/>
      <c r="D247" s="185"/>
      <c r="E247" s="187"/>
      <c r="F247" s="187"/>
      <c r="G247" s="187"/>
      <c r="H247" s="15"/>
      <c r="I247" s="15"/>
      <c r="J247" s="15"/>
      <c r="K247" s="11"/>
      <c r="L247" s="185"/>
      <c r="M247" s="186"/>
      <c r="N247" s="185"/>
      <c r="O247" s="187"/>
      <c r="P247" s="187"/>
      <c r="Q247" s="187"/>
      <c r="R247" s="45"/>
      <c r="S247" s="45"/>
      <c r="T247" s="15"/>
    </row>
    <row r="248" spans="1:20" x14ac:dyDescent="0.25">
      <c r="A248" s="11"/>
      <c r="B248" s="185"/>
      <c r="C248" s="186"/>
      <c r="D248" s="185"/>
      <c r="E248" s="187"/>
      <c r="F248" s="187"/>
      <c r="G248" s="187"/>
      <c r="H248" s="15"/>
      <c r="I248" s="15"/>
      <c r="J248" s="15"/>
      <c r="K248" s="11"/>
      <c r="L248" s="185"/>
      <c r="M248" s="186"/>
      <c r="N248" s="185"/>
      <c r="O248" s="187"/>
      <c r="P248" s="187"/>
      <c r="Q248" s="187"/>
      <c r="R248" s="45"/>
      <c r="S248" s="45"/>
      <c r="T248" s="15"/>
    </row>
    <row r="249" spans="1:20" x14ac:dyDescent="0.25">
      <c r="A249" s="11"/>
      <c r="B249" s="185"/>
      <c r="C249" s="186"/>
      <c r="D249" s="185"/>
      <c r="E249" s="187"/>
      <c r="F249" s="187"/>
      <c r="G249" s="187"/>
      <c r="H249" s="15"/>
      <c r="I249" s="15"/>
      <c r="J249" s="15"/>
      <c r="K249" s="11"/>
      <c r="L249" s="185"/>
      <c r="M249" s="186"/>
      <c r="N249" s="185"/>
      <c r="O249" s="187"/>
      <c r="P249" s="187"/>
      <c r="Q249" s="187"/>
      <c r="R249" s="45"/>
      <c r="S249" s="45"/>
      <c r="T249" s="15"/>
    </row>
    <row r="250" spans="1:20" x14ac:dyDescent="0.25">
      <c r="A250" s="11"/>
      <c r="B250" s="185"/>
      <c r="C250" s="187"/>
      <c r="D250" s="185"/>
      <c r="E250" s="187"/>
      <c r="F250" s="187"/>
      <c r="G250" s="187"/>
      <c r="H250" s="15"/>
      <c r="I250" s="15"/>
      <c r="J250" s="15"/>
      <c r="K250" s="11"/>
      <c r="L250" s="185"/>
      <c r="M250" s="187"/>
      <c r="N250" s="185"/>
      <c r="O250" s="187"/>
      <c r="P250" s="187"/>
      <c r="Q250" s="187"/>
      <c r="R250" s="45"/>
      <c r="S250" s="45"/>
      <c r="T250" s="15"/>
    </row>
    <row r="251" spans="1:20" x14ac:dyDescent="0.25">
      <c r="A251" s="11"/>
      <c r="B251" s="185"/>
      <c r="C251" s="187"/>
      <c r="D251" s="185"/>
      <c r="E251" s="187"/>
      <c r="F251" s="187"/>
      <c r="G251" s="187"/>
      <c r="H251" s="15"/>
      <c r="I251" s="15"/>
      <c r="J251" s="15"/>
      <c r="K251" s="11"/>
      <c r="L251" s="185"/>
      <c r="M251" s="187"/>
      <c r="N251" s="185"/>
      <c r="O251" s="187"/>
      <c r="P251" s="187"/>
      <c r="Q251" s="187"/>
      <c r="R251" s="45"/>
      <c r="S251" s="45"/>
      <c r="T251" s="15"/>
    </row>
    <row r="252" spans="1:20" x14ac:dyDescent="0.25">
      <c r="A252" s="11"/>
      <c r="B252" s="185"/>
      <c r="C252" s="186"/>
      <c r="D252" s="185"/>
      <c r="E252" s="187"/>
      <c r="F252" s="187"/>
      <c r="G252" s="187"/>
      <c r="H252" s="15"/>
      <c r="I252" s="15"/>
      <c r="J252" s="15"/>
      <c r="K252" s="11"/>
      <c r="L252" s="185"/>
      <c r="M252" s="186"/>
      <c r="N252" s="185"/>
      <c r="O252" s="187"/>
      <c r="P252" s="187"/>
      <c r="Q252" s="187"/>
      <c r="R252" s="45"/>
      <c r="S252" s="45"/>
      <c r="T252" s="15"/>
    </row>
    <row r="253" spans="1:20" x14ac:dyDescent="0.25">
      <c r="A253" s="11"/>
      <c r="B253" s="185"/>
      <c r="C253" s="186"/>
      <c r="D253" s="185"/>
      <c r="E253" s="187"/>
      <c r="F253" s="187"/>
      <c r="G253" s="187"/>
      <c r="H253" s="15"/>
      <c r="I253" s="15"/>
      <c r="J253" s="15"/>
      <c r="K253" s="11"/>
      <c r="L253" s="185"/>
      <c r="M253" s="186"/>
      <c r="N253" s="185"/>
      <c r="O253" s="187"/>
      <c r="P253" s="187"/>
      <c r="Q253" s="187"/>
      <c r="R253" s="45"/>
      <c r="S253" s="45"/>
      <c r="T253" s="15"/>
    </row>
    <row r="254" spans="1:20" x14ac:dyDescent="0.25">
      <c r="A254" s="11"/>
      <c r="B254" s="185"/>
      <c r="C254" s="186"/>
      <c r="D254" s="185"/>
      <c r="E254" s="187"/>
      <c r="F254" s="187"/>
      <c r="G254" s="187"/>
      <c r="H254" s="15"/>
      <c r="I254" s="15"/>
      <c r="J254" s="15"/>
      <c r="K254" s="11"/>
      <c r="L254" s="185"/>
      <c r="M254" s="186"/>
      <c r="N254" s="185"/>
      <c r="O254" s="187"/>
      <c r="P254" s="187"/>
      <c r="Q254" s="187"/>
      <c r="R254" s="45"/>
      <c r="S254" s="45"/>
      <c r="T254" s="15"/>
    </row>
    <row r="255" spans="1:20" x14ac:dyDescent="0.25">
      <c r="A255" s="11"/>
      <c r="B255" s="185"/>
      <c r="C255" s="187"/>
      <c r="D255" s="185"/>
      <c r="E255" s="187"/>
      <c r="F255" s="187"/>
      <c r="G255" s="187"/>
      <c r="H255" s="15"/>
      <c r="I255" s="15"/>
      <c r="J255" s="15"/>
      <c r="K255" s="11"/>
      <c r="L255" s="185"/>
      <c r="M255" s="187"/>
      <c r="N255" s="185"/>
      <c r="O255" s="187"/>
      <c r="P255" s="187"/>
      <c r="Q255" s="187"/>
      <c r="R255" s="45"/>
      <c r="S255" s="45"/>
      <c r="T255" s="15"/>
    </row>
    <row r="256" spans="1:20" x14ac:dyDescent="0.25">
      <c r="A256" s="11"/>
      <c r="B256" s="185"/>
      <c r="C256" s="187"/>
      <c r="D256" s="185"/>
      <c r="E256" s="187"/>
      <c r="F256" s="187"/>
      <c r="G256" s="187"/>
      <c r="H256" s="15"/>
      <c r="I256" s="15"/>
      <c r="J256" s="15"/>
      <c r="K256" s="11"/>
      <c r="L256" s="185"/>
      <c r="M256" s="187"/>
      <c r="N256" s="185"/>
      <c r="O256" s="187"/>
      <c r="P256" s="187"/>
      <c r="Q256" s="187"/>
      <c r="R256" s="45"/>
      <c r="S256" s="45"/>
      <c r="T256" s="15"/>
    </row>
    <row r="257" spans="1:20" x14ac:dyDescent="0.25">
      <c r="A257" s="11"/>
      <c r="B257" s="185"/>
      <c r="C257" s="186"/>
      <c r="D257" s="185"/>
      <c r="E257" s="187"/>
      <c r="F257" s="187"/>
      <c r="G257" s="187"/>
      <c r="H257" s="15"/>
      <c r="I257" s="15"/>
      <c r="J257" s="15"/>
      <c r="K257" s="11"/>
      <c r="L257" s="185"/>
      <c r="M257" s="186"/>
      <c r="N257" s="185"/>
      <c r="O257" s="187"/>
      <c r="P257" s="187"/>
      <c r="Q257" s="187"/>
      <c r="R257" s="45"/>
      <c r="S257" s="45"/>
      <c r="T257" s="15"/>
    </row>
    <row r="258" spans="1:20" x14ac:dyDescent="0.25">
      <c r="A258" s="11"/>
      <c r="B258" s="185"/>
      <c r="C258" s="186"/>
      <c r="D258" s="185"/>
      <c r="E258" s="187"/>
      <c r="F258" s="187"/>
      <c r="G258" s="187"/>
      <c r="H258" s="15"/>
      <c r="I258" s="15"/>
      <c r="J258" s="15"/>
      <c r="K258" s="11"/>
      <c r="L258" s="185"/>
      <c r="M258" s="186"/>
      <c r="N258" s="185"/>
      <c r="O258" s="187"/>
      <c r="P258" s="187"/>
      <c r="Q258" s="187"/>
      <c r="R258" s="45"/>
      <c r="S258" s="45"/>
      <c r="T258" s="15"/>
    </row>
    <row r="259" spans="1:20" x14ac:dyDescent="0.25">
      <c r="A259" s="11"/>
      <c r="B259" s="185"/>
      <c r="C259" s="186"/>
      <c r="D259" s="185"/>
      <c r="E259" s="187"/>
      <c r="F259" s="187"/>
      <c r="G259" s="187"/>
      <c r="H259" s="15"/>
      <c r="I259" s="15"/>
      <c r="J259" s="15"/>
      <c r="K259" s="11"/>
      <c r="L259" s="185"/>
      <c r="M259" s="186"/>
      <c r="N259" s="185"/>
      <c r="O259" s="187"/>
      <c r="P259" s="187"/>
      <c r="Q259" s="187"/>
      <c r="R259" s="45"/>
      <c r="S259" s="45"/>
      <c r="T259" s="15"/>
    </row>
    <row r="260" spans="1:20" x14ac:dyDescent="0.25">
      <c r="A260" s="11"/>
      <c r="B260" s="185"/>
      <c r="C260" s="187"/>
      <c r="D260" s="185"/>
      <c r="E260" s="187"/>
      <c r="F260" s="187"/>
      <c r="G260" s="187"/>
      <c r="H260" s="15"/>
      <c r="I260" s="15"/>
      <c r="J260" s="15"/>
      <c r="K260" s="11"/>
      <c r="L260" s="185"/>
      <c r="M260" s="187"/>
      <c r="N260" s="185"/>
      <c r="O260" s="187"/>
      <c r="P260" s="187"/>
      <c r="Q260" s="187"/>
      <c r="R260" s="45"/>
      <c r="S260" s="45"/>
      <c r="T260" s="15"/>
    </row>
    <row r="261" spans="1:20" x14ac:dyDescent="0.25">
      <c r="A261" s="11"/>
      <c r="B261" s="185"/>
      <c r="C261" s="187"/>
      <c r="D261" s="185"/>
      <c r="E261" s="187"/>
      <c r="F261" s="187"/>
      <c r="G261" s="187"/>
      <c r="H261" s="15"/>
      <c r="I261" s="15"/>
      <c r="J261" s="15"/>
      <c r="K261" s="11"/>
      <c r="L261" s="185"/>
      <c r="M261" s="187"/>
      <c r="N261" s="185"/>
      <c r="O261" s="187"/>
      <c r="P261" s="187"/>
      <c r="Q261" s="187"/>
      <c r="R261" s="45"/>
      <c r="S261" s="45"/>
      <c r="T261" s="15"/>
    </row>
    <row r="262" spans="1:20" x14ac:dyDescent="0.25">
      <c r="A262" s="11"/>
      <c r="B262" s="185"/>
      <c r="C262" s="186"/>
      <c r="D262" s="185"/>
      <c r="E262" s="187"/>
      <c r="F262" s="187"/>
      <c r="G262" s="187"/>
      <c r="H262" s="15"/>
      <c r="I262" s="15"/>
      <c r="J262" s="15"/>
      <c r="K262" s="11"/>
      <c r="L262" s="185"/>
      <c r="M262" s="186"/>
      <c r="N262" s="185"/>
      <c r="O262" s="187"/>
      <c r="P262" s="187"/>
      <c r="Q262" s="187"/>
      <c r="R262" s="45"/>
      <c r="S262" s="45"/>
      <c r="T262" s="15"/>
    </row>
    <row r="263" spans="1:20" x14ac:dyDescent="0.25">
      <c r="A263" s="11"/>
      <c r="B263" s="185"/>
      <c r="C263" s="186"/>
      <c r="D263" s="185"/>
      <c r="E263" s="187"/>
      <c r="F263" s="187"/>
      <c r="G263" s="187"/>
      <c r="H263" s="15"/>
      <c r="I263" s="15"/>
      <c r="J263" s="15"/>
      <c r="K263" s="11"/>
      <c r="L263" s="185"/>
      <c r="M263" s="186"/>
      <c r="N263" s="185"/>
      <c r="O263" s="187"/>
      <c r="P263" s="187"/>
      <c r="Q263" s="187"/>
      <c r="R263" s="45"/>
      <c r="S263" s="45"/>
      <c r="T263" s="15"/>
    </row>
    <row r="264" spans="1:20" x14ac:dyDescent="0.25">
      <c r="A264" s="11"/>
      <c r="B264" s="185"/>
      <c r="C264" s="186"/>
      <c r="D264" s="185"/>
      <c r="E264" s="187"/>
      <c r="F264" s="187"/>
      <c r="G264" s="187"/>
      <c r="H264" s="15"/>
      <c r="I264" s="15"/>
      <c r="J264" s="15"/>
      <c r="K264" s="11"/>
      <c r="L264" s="185"/>
      <c r="M264" s="186"/>
      <c r="N264" s="185"/>
      <c r="O264" s="187"/>
      <c r="P264" s="187"/>
      <c r="Q264" s="187"/>
      <c r="R264" s="45"/>
      <c r="S264" s="45"/>
      <c r="T264" s="15"/>
    </row>
    <row r="265" spans="1:20" x14ac:dyDescent="0.25">
      <c r="A265" s="11"/>
      <c r="B265" s="185"/>
      <c r="C265" s="187"/>
      <c r="D265" s="185"/>
      <c r="E265" s="187"/>
      <c r="F265" s="187"/>
      <c r="G265" s="187"/>
      <c r="H265" s="15"/>
      <c r="I265" s="15"/>
      <c r="J265" s="15"/>
      <c r="K265" s="11"/>
      <c r="L265" s="185"/>
      <c r="M265" s="187"/>
      <c r="N265" s="185"/>
      <c r="O265" s="187"/>
      <c r="P265" s="187"/>
      <c r="Q265" s="187"/>
      <c r="R265" s="45"/>
      <c r="S265" s="45"/>
      <c r="T265" s="15"/>
    </row>
    <row r="266" spans="1:20" x14ac:dyDescent="0.25">
      <c r="A266" s="11"/>
      <c r="B266" s="185"/>
      <c r="C266" s="187"/>
      <c r="D266" s="185"/>
      <c r="E266" s="187"/>
      <c r="F266" s="187"/>
      <c r="G266" s="187"/>
      <c r="H266" s="15"/>
      <c r="I266" s="15"/>
      <c r="J266" s="15"/>
      <c r="K266" s="11"/>
      <c r="L266" s="185"/>
      <c r="M266" s="187"/>
      <c r="N266" s="185"/>
      <c r="O266" s="187"/>
      <c r="P266" s="187"/>
      <c r="Q266" s="187"/>
      <c r="R266" s="45"/>
      <c r="S266" s="45"/>
      <c r="T266" s="15"/>
    </row>
    <row r="267" spans="1:20" x14ac:dyDescent="0.25">
      <c r="A267" s="11"/>
      <c r="B267" s="185"/>
      <c r="C267" s="186"/>
      <c r="D267" s="185"/>
      <c r="E267" s="187"/>
      <c r="F267" s="187"/>
      <c r="G267" s="187"/>
      <c r="H267" s="15"/>
      <c r="I267" s="15"/>
      <c r="J267" s="15"/>
      <c r="K267" s="11"/>
      <c r="L267" s="185"/>
      <c r="M267" s="186"/>
      <c r="N267" s="185"/>
      <c r="O267" s="187"/>
      <c r="P267" s="187"/>
      <c r="Q267" s="187"/>
      <c r="R267" s="45"/>
      <c r="S267" s="45"/>
      <c r="T267" s="15"/>
    </row>
    <row r="268" spans="1:20" x14ac:dyDescent="0.25">
      <c r="A268" s="11"/>
      <c r="B268" s="185"/>
      <c r="C268" s="186"/>
      <c r="D268" s="185"/>
      <c r="E268" s="187"/>
      <c r="F268" s="187"/>
      <c r="G268" s="187"/>
      <c r="H268" s="15"/>
      <c r="I268" s="15"/>
      <c r="J268" s="15"/>
      <c r="K268" s="11"/>
      <c r="L268" s="185"/>
      <c r="M268" s="186"/>
      <c r="N268" s="185"/>
      <c r="O268" s="187"/>
      <c r="P268" s="187"/>
      <c r="Q268" s="187"/>
      <c r="R268" s="45"/>
      <c r="S268" s="45"/>
      <c r="T268" s="15"/>
    </row>
    <row r="269" spans="1:20" x14ac:dyDescent="0.25">
      <c r="A269" s="11"/>
      <c r="B269" s="185"/>
      <c r="C269" s="186"/>
      <c r="D269" s="185"/>
      <c r="E269" s="187"/>
      <c r="F269" s="187"/>
      <c r="G269" s="187"/>
      <c r="H269" s="15"/>
      <c r="I269" s="15"/>
      <c r="J269" s="15"/>
      <c r="K269" s="11"/>
      <c r="L269" s="185"/>
      <c r="M269" s="186"/>
      <c r="N269" s="185"/>
      <c r="O269" s="187"/>
      <c r="P269" s="187"/>
      <c r="Q269" s="187"/>
      <c r="R269" s="45"/>
      <c r="S269" s="45"/>
      <c r="T269" s="15"/>
    </row>
    <row r="270" spans="1:20" x14ac:dyDescent="0.25">
      <c r="A270" s="11"/>
      <c r="B270" s="185"/>
      <c r="C270" s="187"/>
      <c r="D270" s="185"/>
      <c r="E270" s="187"/>
      <c r="F270" s="187"/>
      <c r="G270" s="187"/>
      <c r="H270" s="15"/>
      <c r="I270" s="15"/>
      <c r="J270" s="15"/>
      <c r="K270" s="11"/>
      <c r="L270" s="185"/>
      <c r="M270" s="187"/>
      <c r="N270" s="185"/>
      <c r="O270" s="187"/>
      <c r="P270" s="187"/>
      <c r="Q270" s="187"/>
      <c r="R270" s="45"/>
      <c r="S270" s="45"/>
      <c r="T270" s="15"/>
    </row>
    <row r="271" spans="1:20" x14ac:dyDescent="0.25">
      <c r="A271" s="11"/>
      <c r="B271" s="185"/>
      <c r="C271" s="187"/>
      <c r="D271" s="185"/>
      <c r="E271" s="187"/>
      <c r="F271" s="187"/>
      <c r="G271" s="187"/>
      <c r="H271" s="15"/>
      <c r="I271" s="15"/>
      <c r="J271" s="15"/>
      <c r="K271" s="11"/>
      <c r="L271" s="185"/>
      <c r="M271" s="187"/>
      <c r="N271" s="185"/>
      <c r="O271" s="187"/>
      <c r="P271" s="187"/>
      <c r="Q271" s="187"/>
      <c r="R271" s="45"/>
      <c r="S271" s="45"/>
      <c r="T271" s="15"/>
    </row>
    <row r="272" spans="1:20" x14ac:dyDescent="0.25">
      <c r="A272" s="11"/>
      <c r="B272" s="185"/>
      <c r="C272" s="186"/>
      <c r="D272" s="185"/>
      <c r="E272" s="187"/>
      <c r="F272" s="187"/>
      <c r="G272" s="187"/>
      <c r="H272" s="15"/>
      <c r="I272" s="15"/>
      <c r="J272" s="15"/>
      <c r="K272" s="11"/>
      <c r="L272" s="185"/>
      <c r="M272" s="186"/>
      <c r="N272" s="185"/>
      <c r="O272" s="187"/>
      <c r="P272" s="187"/>
      <c r="Q272" s="187"/>
      <c r="R272" s="45"/>
      <c r="S272" s="45"/>
      <c r="T272" s="15"/>
    </row>
    <row r="273" spans="1:20" x14ac:dyDescent="0.25">
      <c r="A273" s="11"/>
      <c r="B273" s="185"/>
      <c r="C273" s="186"/>
      <c r="D273" s="185"/>
      <c r="E273" s="187"/>
      <c r="F273" s="187"/>
      <c r="G273" s="187"/>
      <c r="H273" s="15"/>
      <c r="I273" s="15"/>
      <c r="J273" s="15"/>
      <c r="K273" s="11"/>
      <c r="L273" s="185"/>
      <c r="M273" s="186"/>
      <c r="N273" s="185"/>
      <c r="O273" s="187"/>
      <c r="P273" s="187"/>
      <c r="Q273" s="187"/>
      <c r="R273" s="45"/>
      <c r="S273" s="45"/>
      <c r="T273" s="15"/>
    </row>
    <row r="274" spans="1:20" x14ac:dyDescent="0.25">
      <c r="A274" s="11"/>
      <c r="B274" s="185"/>
      <c r="C274" s="186"/>
      <c r="D274" s="185"/>
      <c r="E274" s="187"/>
      <c r="F274" s="187"/>
      <c r="G274" s="187"/>
      <c r="H274" s="15"/>
      <c r="I274" s="15"/>
      <c r="J274" s="15"/>
      <c r="K274" s="11"/>
      <c r="L274" s="185"/>
      <c r="M274" s="186"/>
      <c r="N274" s="185"/>
      <c r="O274" s="187"/>
      <c r="P274" s="187"/>
      <c r="Q274" s="187"/>
      <c r="R274" s="45"/>
      <c r="S274" s="45"/>
      <c r="T274" s="15"/>
    </row>
    <row r="275" spans="1:20" x14ac:dyDescent="0.25">
      <c r="A275" s="11"/>
      <c r="B275" s="185"/>
      <c r="C275" s="187"/>
      <c r="D275" s="185"/>
      <c r="E275" s="187"/>
      <c r="F275" s="187"/>
      <c r="G275" s="187"/>
      <c r="H275" s="15"/>
      <c r="I275" s="15"/>
      <c r="J275" s="15"/>
      <c r="K275" s="11"/>
      <c r="L275" s="185"/>
      <c r="M275" s="187"/>
      <c r="N275" s="185"/>
      <c r="O275" s="187"/>
      <c r="P275" s="187"/>
      <c r="Q275" s="187"/>
      <c r="R275" s="45"/>
      <c r="S275" s="45"/>
      <c r="T275" s="15"/>
    </row>
    <row r="276" spans="1:20" x14ac:dyDescent="0.25">
      <c r="A276" s="11"/>
      <c r="B276" s="185"/>
      <c r="C276" s="187"/>
      <c r="D276" s="185"/>
      <c r="E276" s="187"/>
      <c r="F276" s="187"/>
      <c r="G276" s="187"/>
      <c r="H276" s="15"/>
      <c r="I276" s="15"/>
      <c r="J276" s="15"/>
      <c r="K276" s="11"/>
      <c r="L276" s="185"/>
      <c r="M276" s="187"/>
      <c r="N276" s="185"/>
      <c r="O276" s="187"/>
      <c r="P276" s="187"/>
      <c r="Q276" s="187"/>
      <c r="R276" s="45"/>
      <c r="S276" s="45"/>
      <c r="T276" s="15"/>
    </row>
    <row r="277" spans="1:20" x14ac:dyDescent="0.25">
      <c r="A277" s="11"/>
      <c r="B277" s="185"/>
      <c r="C277" s="186"/>
      <c r="D277" s="185"/>
      <c r="E277" s="187"/>
      <c r="F277" s="187"/>
      <c r="G277" s="187"/>
      <c r="H277" s="15"/>
      <c r="I277" s="15"/>
      <c r="J277" s="15"/>
      <c r="K277" s="11"/>
      <c r="L277" s="185"/>
      <c r="M277" s="186"/>
      <c r="N277" s="185"/>
      <c r="O277" s="187"/>
      <c r="P277" s="187"/>
      <c r="Q277" s="187"/>
      <c r="R277" s="45"/>
      <c r="S277" s="45"/>
      <c r="T277" s="15"/>
    </row>
    <row r="278" spans="1:20" x14ac:dyDescent="0.25">
      <c r="A278" s="11"/>
      <c r="B278" s="185"/>
      <c r="C278" s="186"/>
      <c r="D278" s="185"/>
      <c r="E278" s="187"/>
      <c r="F278" s="187"/>
      <c r="G278" s="187"/>
      <c r="H278" s="15"/>
      <c r="I278" s="15"/>
      <c r="J278" s="15"/>
      <c r="K278" s="11"/>
      <c r="L278" s="185"/>
      <c r="M278" s="186"/>
      <c r="N278" s="185"/>
      <c r="O278" s="187"/>
      <c r="P278" s="187"/>
      <c r="Q278" s="187"/>
      <c r="R278" s="45"/>
      <c r="S278" s="45"/>
      <c r="T278" s="15"/>
    </row>
    <row r="279" spans="1:20" x14ac:dyDescent="0.25">
      <c r="A279" s="11"/>
      <c r="B279" s="185"/>
      <c r="C279" s="186"/>
      <c r="D279" s="185"/>
      <c r="E279" s="187"/>
      <c r="F279" s="187"/>
      <c r="G279" s="187"/>
      <c r="H279" s="15"/>
      <c r="I279" s="15"/>
      <c r="J279" s="15"/>
      <c r="K279" s="11"/>
      <c r="L279" s="185"/>
      <c r="M279" s="186"/>
      <c r="N279" s="185"/>
      <c r="O279" s="187"/>
      <c r="P279" s="187"/>
      <c r="Q279" s="187"/>
      <c r="R279" s="45"/>
      <c r="S279" s="45"/>
      <c r="T279" s="15"/>
    </row>
    <row r="280" spans="1:20" x14ac:dyDescent="0.25">
      <c r="A280" s="11"/>
      <c r="B280" s="185"/>
      <c r="C280" s="187"/>
      <c r="D280" s="185"/>
      <c r="E280" s="187"/>
      <c r="F280" s="187"/>
      <c r="G280" s="187"/>
      <c r="H280" s="15"/>
      <c r="I280" s="15"/>
      <c r="J280" s="15"/>
      <c r="K280" s="11"/>
      <c r="L280" s="185"/>
      <c r="M280" s="187"/>
      <c r="N280" s="185"/>
      <c r="O280" s="187"/>
      <c r="P280" s="187"/>
      <c r="Q280" s="187"/>
      <c r="R280" s="45"/>
      <c r="S280" s="45"/>
      <c r="T280" s="15"/>
    </row>
    <row r="281" spans="1:20" x14ac:dyDescent="0.25">
      <c r="A281" s="11"/>
      <c r="B281" s="185"/>
      <c r="C281" s="187"/>
      <c r="D281" s="185"/>
      <c r="E281" s="187"/>
      <c r="F281" s="187"/>
      <c r="G281" s="187"/>
      <c r="H281" s="15"/>
      <c r="I281" s="15"/>
      <c r="J281" s="15"/>
      <c r="K281" s="11"/>
      <c r="L281" s="185"/>
      <c r="M281" s="187"/>
      <c r="N281" s="185"/>
      <c r="O281" s="187"/>
      <c r="P281" s="187"/>
      <c r="Q281" s="187"/>
      <c r="R281" s="45"/>
      <c r="S281" s="45"/>
      <c r="T281" s="15"/>
    </row>
    <row r="282" spans="1:20" x14ac:dyDescent="0.25">
      <c r="A282" s="11"/>
      <c r="B282" s="185"/>
      <c r="C282" s="186"/>
      <c r="D282" s="185"/>
      <c r="E282" s="187"/>
      <c r="F282" s="187"/>
      <c r="G282" s="187"/>
      <c r="H282" s="15"/>
      <c r="I282" s="15"/>
      <c r="J282" s="15"/>
      <c r="K282" s="11"/>
      <c r="L282" s="185"/>
      <c r="M282" s="186"/>
      <c r="N282" s="185"/>
      <c r="O282" s="187"/>
      <c r="P282" s="187"/>
      <c r="Q282" s="187"/>
      <c r="R282" s="45"/>
      <c r="S282" s="45"/>
      <c r="T282" s="15"/>
    </row>
    <row r="283" spans="1:20" x14ac:dyDescent="0.25">
      <c r="A283" s="11"/>
      <c r="B283" s="185"/>
      <c r="C283" s="186"/>
      <c r="D283" s="185"/>
      <c r="E283" s="187"/>
      <c r="F283" s="187"/>
      <c r="G283" s="187"/>
      <c r="H283" s="15"/>
      <c r="I283" s="15"/>
      <c r="J283" s="15"/>
      <c r="K283" s="11"/>
      <c r="L283" s="185"/>
      <c r="M283" s="186"/>
      <c r="N283" s="185"/>
      <c r="O283" s="187"/>
      <c r="P283" s="187"/>
      <c r="Q283" s="187"/>
      <c r="R283" s="45"/>
      <c r="S283" s="45"/>
      <c r="T283" s="15"/>
    </row>
    <row r="284" spans="1:20" x14ac:dyDescent="0.25">
      <c r="A284" s="11"/>
      <c r="B284" s="185"/>
      <c r="C284" s="186"/>
      <c r="D284" s="185"/>
      <c r="E284" s="187"/>
      <c r="F284" s="187"/>
      <c r="G284" s="187"/>
      <c r="H284" s="15"/>
      <c r="I284" s="15"/>
      <c r="J284" s="15"/>
      <c r="K284" s="11"/>
      <c r="L284" s="185"/>
      <c r="M284" s="186"/>
      <c r="N284" s="185"/>
      <c r="O284" s="187"/>
      <c r="P284" s="187"/>
      <c r="Q284" s="187"/>
      <c r="R284" s="45"/>
      <c r="S284" s="45"/>
      <c r="T284" s="15"/>
    </row>
    <row r="285" spans="1:20" x14ac:dyDescent="0.25">
      <c r="A285" s="11"/>
      <c r="B285" s="185"/>
      <c r="C285" s="187"/>
      <c r="D285" s="185"/>
      <c r="E285" s="187"/>
      <c r="F285" s="187"/>
      <c r="G285" s="187"/>
      <c r="H285" s="15"/>
      <c r="I285" s="15"/>
      <c r="J285" s="15"/>
      <c r="K285" s="11"/>
      <c r="L285" s="185"/>
      <c r="M285" s="187"/>
      <c r="N285" s="185"/>
      <c r="O285" s="187"/>
      <c r="P285" s="187"/>
      <c r="Q285" s="187"/>
      <c r="R285" s="45"/>
      <c r="S285" s="45"/>
      <c r="T285" s="15"/>
    </row>
    <row r="286" spans="1:20" x14ac:dyDescent="0.25">
      <c r="A286" s="11"/>
      <c r="B286" s="185"/>
      <c r="C286" s="187"/>
      <c r="D286" s="185"/>
      <c r="E286" s="187"/>
      <c r="F286" s="187"/>
      <c r="G286" s="187"/>
      <c r="H286" s="15"/>
      <c r="I286" s="15"/>
      <c r="J286" s="15"/>
      <c r="K286" s="11"/>
      <c r="L286" s="185"/>
      <c r="M286" s="187"/>
      <c r="N286" s="185"/>
      <c r="O286" s="187"/>
      <c r="P286" s="187"/>
      <c r="Q286" s="187"/>
      <c r="R286" s="45"/>
      <c r="S286" s="45"/>
      <c r="T286" s="15"/>
    </row>
    <row r="287" spans="1:20" x14ac:dyDescent="0.25">
      <c r="A287" s="11"/>
      <c r="B287" s="185"/>
      <c r="C287" s="186"/>
      <c r="D287" s="185"/>
      <c r="E287" s="187"/>
      <c r="F287" s="187"/>
      <c r="G287" s="187"/>
      <c r="H287" s="15"/>
      <c r="I287" s="15"/>
      <c r="J287" s="15"/>
      <c r="K287" s="11"/>
      <c r="L287" s="185"/>
      <c r="M287" s="186"/>
      <c r="N287" s="185"/>
      <c r="O287" s="187"/>
      <c r="P287" s="187"/>
      <c r="Q287" s="187"/>
      <c r="R287" s="45"/>
      <c r="S287" s="45"/>
      <c r="T287" s="15"/>
    </row>
    <row r="288" spans="1:20" x14ac:dyDescent="0.25">
      <c r="A288" s="11"/>
      <c r="B288" s="185"/>
      <c r="C288" s="186"/>
      <c r="D288" s="185"/>
      <c r="E288" s="187"/>
      <c r="F288" s="187"/>
      <c r="G288" s="187"/>
      <c r="H288" s="15"/>
      <c r="I288" s="15"/>
      <c r="J288" s="15"/>
      <c r="K288" s="11"/>
      <c r="L288" s="185"/>
      <c r="M288" s="186"/>
      <c r="N288" s="185"/>
      <c r="O288" s="187"/>
      <c r="P288" s="187"/>
      <c r="Q288" s="187"/>
      <c r="R288" s="45"/>
      <c r="S288" s="45"/>
      <c r="T288" s="15"/>
    </row>
    <row r="289" spans="1:20" x14ac:dyDescent="0.25">
      <c r="A289" s="11"/>
      <c r="B289" s="185"/>
      <c r="C289" s="186"/>
      <c r="D289" s="185"/>
      <c r="E289" s="187"/>
      <c r="F289" s="187"/>
      <c r="G289" s="187"/>
      <c r="H289" s="15"/>
      <c r="I289" s="15"/>
      <c r="J289" s="15"/>
      <c r="K289" s="11"/>
      <c r="L289" s="185"/>
      <c r="M289" s="186"/>
      <c r="N289" s="185"/>
      <c r="O289" s="187"/>
      <c r="P289" s="187"/>
      <c r="Q289" s="187"/>
      <c r="R289" s="45"/>
      <c r="S289" s="45"/>
      <c r="T289" s="15"/>
    </row>
    <row r="290" spans="1:20" x14ac:dyDescent="0.25">
      <c r="A290" s="11"/>
      <c r="B290" s="185"/>
      <c r="C290" s="187"/>
      <c r="D290" s="185"/>
      <c r="E290" s="187"/>
      <c r="F290" s="187"/>
      <c r="G290" s="187"/>
      <c r="H290" s="15"/>
      <c r="I290" s="15"/>
      <c r="J290" s="15"/>
      <c r="K290" s="11"/>
      <c r="L290" s="185"/>
      <c r="M290" s="187"/>
      <c r="N290" s="185"/>
      <c r="O290" s="187"/>
      <c r="P290" s="187"/>
      <c r="Q290" s="187"/>
      <c r="R290" s="45"/>
      <c r="S290" s="45"/>
      <c r="T290" s="15"/>
    </row>
    <row r="291" spans="1:20" x14ac:dyDescent="0.25">
      <c r="A291" s="11"/>
      <c r="B291" s="185"/>
      <c r="C291" s="187"/>
      <c r="D291" s="185"/>
      <c r="E291" s="187"/>
      <c r="F291" s="187"/>
      <c r="G291" s="187"/>
      <c r="H291" s="15"/>
      <c r="I291" s="15"/>
      <c r="J291" s="15"/>
      <c r="K291" s="11"/>
      <c r="L291" s="185"/>
      <c r="M291" s="187"/>
      <c r="N291" s="185"/>
      <c r="O291" s="187"/>
      <c r="P291" s="187"/>
      <c r="Q291" s="187"/>
      <c r="R291" s="45"/>
      <c r="S291" s="45"/>
      <c r="T291" s="15"/>
    </row>
    <row r="292" spans="1:20" x14ac:dyDescent="0.25">
      <c r="A292" s="11"/>
      <c r="B292" s="185"/>
      <c r="C292" s="186"/>
      <c r="D292" s="185"/>
      <c r="E292" s="187"/>
      <c r="F292" s="187"/>
      <c r="G292" s="187"/>
      <c r="H292" s="15"/>
      <c r="I292" s="15"/>
      <c r="J292" s="15"/>
      <c r="K292" s="11"/>
      <c r="L292" s="185"/>
      <c r="M292" s="186"/>
      <c r="N292" s="185"/>
      <c r="O292" s="187"/>
      <c r="P292" s="187"/>
      <c r="Q292" s="187"/>
      <c r="R292" s="45"/>
      <c r="S292" s="45"/>
      <c r="T292" s="15"/>
    </row>
    <row r="293" spans="1:20" x14ac:dyDescent="0.25">
      <c r="A293" s="11"/>
      <c r="B293" s="185"/>
      <c r="C293" s="186"/>
      <c r="D293" s="185"/>
      <c r="E293" s="187"/>
      <c r="F293" s="187"/>
      <c r="G293" s="187"/>
      <c r="H293" s="15"/>
      <c r="I293" s="15"/>
      <c r="J293" s="15"/>
      <c r="K293" s="11"/>
      <c r="L293" s="185"/>
      <c r="M293" s="186"/>
      <c r="N293" s="185"/>
      <c r="O293" s="187"/>
      <c r="P293" s="187"/>
      <c r="Q293" s="187"/>
      <c r="R293" s="45"/>
      <c r="S293" s="45"/>
      <c r="T293" s="15"/>
    </row>
    <row r="294" spans="1:20" x14ac:dyDescent="0.25">
      <c r="A294" s="11"/>
      <c r="B294" s="185"/>
      <c r="C294" s="186"/>
      <c r="D294" s="185"/>
      <c r="E294" s="187"/>
      <c r="F294" s="187"/>
      <c r="G294" s="187"/>
      <c r="H294" s="15"/>
      <c r="I294" s="15"/>
      <c r="J294" s="15"/>
      <c r="K294" s="11"/>
      <c r="L294" s="185"/>
      <c r="M294" s="186"/>
      <c r="N294" s="185"/>
      <c r="O294" s="187"/>
      <c r="P294" s="187"/>
      <c r="Q294" s="187"/>
      <c r="R294" s="45"/>
      <c r="S294" s="45"/>
      <c r="T294" s="15"/>
    </row>
    <row r="295" spans="1:20" x14ac:dyDescent="0.25">
      <c r="A295" s="11"/>
      <c r="B295" s="185"/>
      <c r="C295" s="186"/>
      <c r="D295" s="185"/>
      <c r="E295" s="187"/>
      <c r="F295" s="187"/>
      <c r="G295" s="187"/>
      <c r="H295" s="15"/>
      <c r="I295" s="15"/>
      <c r="J295" s="15"/>
      <c r="K295" s="11"/>
      <c r="L295" s="185"/>
      <c r="M295" s="186"/>
      <c r="N295" s="185"/>
      <c r="O295" s="187"/>
      <c r="P295" s="187"/>
      <c r="Q295" s="187"/>
      <c r="R295" s="45"/>
      <c r="S295" s="45"/>
      <c r="T295" s="15"/>
    </row>
    <row r="296" spans="1:20" x14ac:dyDescent="0.25">
      <c r="A296" s="11"/>
      <c r="B296" s="185"/>
      <c r="C296" s="187"/>
      <c r="D296" s="185"/>
      <c r="E296" s="187"/>
      <c r="F296" s="187"/>
      <c r="G296" s="187"/>
      <c r="H296" s="15"/>
      <c r="I296" s="15"/>
      <c r="J296" s="15"/>
      <c r="K296" s="11"/>
      <c r="L296" s="185"/>
      <c r="M296" s="187"/>
      <c r="N296" s="185"/>
      <c r="O296" s="187"/>
      <c r="P296" s="187"/>
      <c r="Q296" s="187"/>
      <c r="R296" s="45"/>
      <c r="S296" s="45"/>
      <c r="T296" s="15"/>
    </row>
    <row r="297" spans="1:20" x14ac:dyDescent="0.25">
      <c r="A297" s="11"/>
      <c r="B297" s="185"/>
      <c r="C297" s="187"/>
      <c r="D297" s="185"/>
      <c r="E297" s="187"/>
      <c r="F297" s="187"/>
      <c r="G297" s="187"/>
      <c r="H297" s="15"/>
      <c r="I297" s="15"/>
      <c r="J297" s="15"/>
      <c r="K297" s="11"/>
      <c r="L297" s="185"/>
      <c r="M297" s="187"/>
      <c r="N297" s="185"/>
      <c r="O297" s="187"/>
      <c r="P297" s="187"/>
      <c r="Q297" s="187"/>
      <c r="R297" s="45"/>
      <c r="S297" s="45"/>
      <c r="T297" s="15"/>
    </row>
    <row r="298" spans="1:20" x14ac:dyDescent="0.25">
      <c r="A298" s="11"/>
      <c r="B298" s="185"/>
      <c r="C298" s="186"/>
      <c r="D298" s="185"/>
      <c r="E298" s="187"/>
      <c r="F298" s="187"/>
      <c r="G298" s="187"/>
      <c r="H298" s="15"/>
      <c r="I298" s="15"/>
      <c r="J298" s="15"/>
      <c r="K298" s="11"/>
      <c r="L298" s="185"/>
      <c r="M298" s="186"/>
      <c r="N298" s="185"/>
      <c r="O298" s="187"/>
      <c r="P298" s="187"/>
      <c r="Q298" s="187"/>
      <c r="R298" s="45"/>
      <c r="S298" s="45"/>
      <c r="T298" s="15"/>
    </row>
    <row r="299" spans="1:20" x14ac:dyDescent="0.25">
      <c r="A299" s="11"/>
      <c r="B299" s="185"/>
      <c r="C299" s="186"/>
      <c r="D299" s="185"/>
      <c r="E299" s="187"/>
      <c r="F299" s="187"/>
      <c r="G299" s="187"/>
      <c r="H299" s="15"/>
      <c r="I299" s="15"/>
      <c r="J299" s="15"/>
      <c r="K299" s="11"/>
      <c r="L299" s="185"/>
      <c r="M299" s="186"/>
      <c r="N299" s="185"/>
      <c r="O299" s="187"/>
      <c r="P299" s="187"/>
      <c r="Q299" s="187"/>
      <c r="R299" s="45"/>
      <c r="S299" s="45"/>
      <c r="T299" s="15"/>
    </row>
    <row r="300" spans="1:20" x14ac:dyDescent="0.25">
      <c r="A300" s="11"/>
      <c r="B300" s="185"/>
      <c r="C300" s="186"/>
      <c r="D300" s="185"/>
      <c r="E300" s="187"/>
      <c r="F300" s="187"/>
      <c r="G300" s="187"/>
      <c r="H300" s="15"/>
      <c r="I300" s="15"/>
      <c r="J300" s="15"/>
      <c r="K300" s="11"/>
      <c r="L300" s="185"/>
      <c r="M300" s="186"/>
      <c r="N300" s="185"/>
      <c r="O300" s="187"/>
      <c r="P300" s="187"/>
      <c r="Q300" s="187"/>
      <c r="R300" s="45"/>
      <c r="S300" s="45"/>
      <c r="T300" s="15"/>
    </row>
    <row r="301" spans="1:20" x14ac:dyDescent="0.25">
      <c r="A301" s="11"/>
      <c r="B301" s="185"/>
      <c r="C301" s="186"/>
      <c r="D301" s="185"/>
      <c r="E301" s="187"/>
      <c r="F301" s="187"/>
      <c r="G301" s="187"/>
      <c r="H301" s="15"/>
      <c r="I301" s="15"/>
      <c r="J301" s="15"/>
      <c r="K301" s="11"/>
      <c r="L301" s="185"/>
      <c r="M301" s="186"/>
      <c r="N301" s="185"/>
      <c r="O301" s="187"/>
      <c r="P301" s="187"/>
      <c r="Q301" s="187"/>
      <c r="R301" s="45"/>
      <c r="S301" s="45"/>
      <c r="T301" s="15"/>
    </row>
    <row r="302" spans="1:20" x14ac:dyDescent="0.25">
      <c r="A302" s="11"/>
      <c r="B302" s="185"/>
      <c r="C302" s="186"/>
      <c r="D302" s="185"/>
      <c r="E302" s="187"/>
      <c r="F302" s="187"/>
      <c r="G302" s="187"/>
      <c r="H302" s="15"/>
      <c r="I302" s="15"/>
      <c r="J302" s="15"/>
      <c r="K302" s="11"/>
      <c r="L302" s="185"/>
      <c r="M302" s="186"/>
      <c r="N302" s="185"/>
      <c r="O302" s="187"/>
      <c r="P302" s="187"/>
      <c r="Q302" s="187"/>
      <c r="R302" s="45"/>
      <c r="S302" s="45"/>
      <c r="T302" s="15"/>
    </row>
    <row r="303" spans="1:20" x14ac:dyDescent="0.25">
      <c r="A303" s="11"/>
      <c r="B303" s="185"/>
      <c r="C303" s="187"/>
      <c r="D303" s="185"/>
      <c r="E303" s="187"/>
      <c r="F303" s="187"/>
      <c r="G303" s="187"/>
      <c r="H303" s="15"/>
      <c r="I303" s="15"/>
      <c r="J303" s="15"/>
      <c r="K303" s="11"/>
      <c r="L303" s="185"/>
      <c r="M303" s="187"/>
      <c r="N303" s="185"/>
      <c r="O303" s="187"/>
      <c r="P303" s="187"/>
      <c r="Q303" s="187"/>
      <c r="R303" s="45"/>
      <c r="S303" s="45"/>
      <c r="T303" s="15"/>
    </row>
    <row r="304" spans="1:20" x14ac:dyDescent="0.25">
      <c r="A304" s="11"/>
      <c r="B304" s="15"/>
      <c r="C304" s="15"/>
      <c r="D304" s="189"/>
      <c r="E304" s="15"/>
      <c r="F304" s="15"/>
      <c r="G304" s="188"/>
      <c r="H304" s="15"/>
      <c r="I304" s="15"/>
      <c r="J304" s="15"/>
      <c r="K304" s="11"/>
      <c r="L304" s="15"/>
      <c r="M304" s="15"/>
      <c r="N304" s="189"/>
      <c r="O304" s="15"/>
      <c r="P304" s="15"/>
      <c r="Q304" s="188"/>
      <c r="R304" s="15"/>
      <c r="S304" s="15"/>
      <c r="T304" s="15"/>
    </row>
    <row r="305" spans="1:20" x14ac:dyDescent="0.25">
      <c r="A305" s="11"/>
      <c r="B305" s="15"/>
      <c r="C305" s="15"/>
      <c r="D305" s="189"/>
      <c r="E305" s="15"/>
      <c r="F305" s="15"/>
      <c r="G305" s="188"/>
      <c r="H305" s="15"/>
      <c r="I305" s="15"/>
      <c r="J305" s="15"/>
      <c r="K305" s="11"/>
      <c r="L305" s="15"/>
      <c r="M305" s="15"/>
      <c r="N305" s="189"/>
      <c r="O305" s="15"/>
      <c r="P305" s="15"/>
      <c r="Q305" s="188"/>
      <c r="R305" s="15"/>
      <c r="S305" s="15"/>
      <c r="T305" s="15"/>
    </row>
    <row r="306" spans="1:20" x14ac:dyDescent="0.25">
      <c r="A306" s="11"/>
      <c r="B306" s="15"/>
      <c r="C306" s="15"/>
      <c r="D306" s="189"/>
      <c r="E306" s="15"/>
      <c r="F306" s="15"/>
      <c r="G306" s="188"/>
      <c r="H306" s="15"/>
      <c r="I306" s="15"/>
      <c r="J306" s="15"/>
      <c r="K306" s="11"/>
      <c r="L306" s="15"/>
      <c r="M306" s="15"/>
      <c r="N306" s="189"/>
      <c r="O306" s="15"/>
      <c r="P306" s="15"/>
      <c r="Q306" s="188"/>
      <c r="R306" s="15"/>
      <c r="S306" s="15"/>
      <c r="T306" s="15"/>
    </row>
    <row r="307" spans="1:20" x14ac:dyDescent="0.25">
      <c r="A307" s="11"/>
      <c r="B307" s="15"/>
      <c r="C307" s="15"/>
      <c r="D307" s="189"/>
      <c r="E307" s="15"/>
      <c r="F307" s="15"/>
      <c r="G307" s="188"/>
      <c r="H307" s="15"/>
      <c r="I307" s="15"/>
      <c r="J307" s="15"/>
      <c r="K307" s="11"/>
      <c r="L307" s="15"/>
      <c r="M307" s="15"/>
      <c r="N307" s="189"/>
      <c r="O307" s="15"/>
      <c r="P307" s="15"/>
      <c r="Q307" s="188"/>
      <c r="R307" s="15"/>
      <c r="S307" s="15"/>
      <c r="T307" s="15"/>
    </row>
    <row r="308" spans="1:20" x14ac:dyDescent="0.25">
      <c r="A308" s="11"/>
      <c r="B308" s="15"/>
      <c r="C308" s="15"/>
      <c r="D308" s="189"/>
      <c r="E308" s="15"/>
      <c r="F308" s="15"/>
      <c r="G308" s="188"/>
      <c r="H308" s="15"/>
      <c r="I308" s="15"/>
      <c r="J308" s="15"/>
      <c r="K308" s="11"/>
      <c r="L308" s="15"/>
      <c r="M308" s="15"/>
      <c r="N308" s="189"/>
      <c r="O308" s="15"/>
      <c r="P308" s="15"/>
      <c r="Q308" s="188"/>
      <c r="R308" s="15"/>
      <c r="S308" s="15"/>
      <c r="T308" s="15"/>
    </row>
  </sheetData>
  <conditionalFormatting sqref="B4:B293">
    <cfRule type="colorScale" priority="9">
      <colorScale>
        <cfvo type="num" val="0"/>
        <cfvo type="num" val="100"/>
        <cfvo type="num" val="300"/>
        <color theme="0"/>
        <color rgb="FFA4CCA8"/>
        <color rgb="FFFFDB69"/>
      </colorScale>
    </cfRule>
  </conditionalFormatting>
  <conditionalFormatting sqref="L4:L293">
    <cfRule type="colorScale" priority="5">
      <colorScale>
        <cfvo type="num" val="0"/>
        <cfvo type="num" val="100"/>
        <cfvo type="num" val="300"/>
        <color theme="0"/>
        <color rgb="FFA4CCA8"/>
        <color rgb="FFFFDB69"/>
      </colorScale>
    </cfRule>
  </conditionalFormatting>
  <conditionalFormatting sqref="L3">
    <cfRule type="colorScale" priority="3">
      <colorScale>
        <cfvo type="num" val="0"/>
        <cfvo type="num" val="100"/>
        <cfvo type="num" val="300"/>
        <color theme="0"/>
        <color rgb="FFA4CCA8"/>
        <color rgb="FFFFDB69"/>
      </colorScale>
    </cfRule>
  </conditionalFormatting>
  <conditionalFormatting sqref="B3">
    <cfRule type="colorScale" priority="2">
      <colorScale>
        <cfvo type="num" val="0"/>
        <cfvo type="num" val="100"/>
        <cfvo type="num" val="300"/>
        <color theme="0"/>
        <color rgb="FFA4CCA8"/>
        <color rgb="FFFFDB69"/>
      </colorScale>
    </cfRule>
  </conditionalFormatting>
  <pageMargins left="0.7" right="0.7" top="0.78740157499999996" bottom="0.78740157499999996" header="0.3" footer="0.3"/>
  <pageSetup paperSize="9" orientation="portrait" r:id="rId1"/>
  <tableParts count="2">
    <tablePart r:id="rId2"/>
    <tablePart r:id="rId3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0" id="{8D96C7EC-53E8-4670-AD80-C30C06069ABE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NoIcons" iconId="0"/>
              <x14:cfIcon iconSet="NoIcons" iconId="0"/>
            </x14:iconSet>
          </x14:cfRule>
          <xm:sqref>B4:B293</xm:sqref>
        </x14:conditionalFormatting>
        <x14:conditionalFormatting xmlns:xm="http://schemas.microsoft.com/office/excel/2006/main">
          <x14:cfRule type="iconSet" priority="6" id="{797877C9-93EE-4A7E-92B2-66F337CBA5EC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NoIcons" iconId="0"/>
              <x14:cfIcon iconSet="NoIcons" iconId="0"/>
            </x14:iconSet>
          </x14:cfRule>
          <xm:sqref>L4:L293</xm:sqref>
        </x14:conditionalFormatting>
        <x14:conditionalFormatting xmlns:xm="http://schemas.microsoft.com/office/excel/2006/main">
          <x14:cfRule type="iconSet" priority="4" id="{437B2B88-9C32-42E4-A03F-8383D4C296B0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NoIcons" iconId="0"/>
              <x14:cfIcon iconSet="NoIcons" iconId="0"/>
            </x14:iconSet>
          </x14:cfRule>
          <xm:sqref>L3</xm:sqref>
        </x14:conditionalFormatting>
        <x14:conditionalFormatting xmlns:xm="http://schemas.microsoft.com/office/excel/2006/main">
          <x14:cfRule type="iconSet" priority="1" id="{F8B48FF3-C40A-4966-9547-0F51A9D66314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NoIcons" iconId="0"/>
              <x14:cfIcon iconSet="NoIcons" iconId="0"/>
            </x14:iconSet>
          </x14:cfRule>
          <xm:sqref>B3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C421"/>
  <sheetViews>
    <sheetView topLeftCell="A326" zoomScale="70" zoomScaleNormal="70" workbookViewId="0">
      <selection activeCell="EB381" sqref="EB381"/>
    </sheetView>
  </sheetViews>
  <sheetFormatPr baseColWidth="10" defaultRowHeight="15" outlineLevelCol="2" x14ac:dyDescent="0.25"/>
  <cols>
    <col min="1" max="1" width="5.7109375" style="55" customWidth="1"/>
    <col min="2" max="2" width="11.42578125" hidden="1" customWidth="1" outlineLevel="1"/>
    <col min="3" max="3" width="11.42578125" hidden="1" customWidth="1" outlineLevel="2"/>
    <col min="4" max="4" width="11.42578125" style="30" hidden="1" customWidth="1" outlineLevel="2"/>
    <col min="5" max="6" width="11.42578125" hidden="1" customWidth="1" outlineLevel="2"/>
    <col min="7" max="7" width="11.42578125" style="48" hidden="1" customWidth="1" outlineLevel="2"/>
    <col min="8" max="8" width="11.42578125" hidden="1" customWidth="1" outlineLevel="1" collapsed="1"/>
    <col min="9" max="9" width="11.42578125" hidden="1" customWidth="1" outlineLevel="1"/>
    <col min="10" max="10" width="25.7109375" hidden="1" customWidth="1" outlineLevel="1"/>
    <col min="11" max="11" width="5.7109375" customWidth="1" collapsed="1"/>
    <col min="12" max="12" width="11.42578125" hidden="1" customWidth="1" outlineLevel="1"/>
    <col min="13" max="13" width="11.42578125" hidden="1" customWidth="1" outlineLevel="2"/>
    <col min="14" max="14" width="11.42578125" style="30" hidden="1" customWidth="1" outlineLevel="2"/>
    <col min="15" max="16" width="11.42578125" hidden="1" customWidth="1" outlineLevel="2"/>
    <col min="17" max="17" width="11.42578125" style="48" hidden="1" customWidth="1" outlineLevel="2"/>
    <col min="18" max="18" width="11.42578125" hidden="1" customWidth="1" outlineLevel="1" collapsed="1"/>
    <col min="19" max="19" width="11.42578125" hidden="1" customWidth="1" outlineLevel="1"/>
    <col min="20" max="20" width="25.7109375" hidden="1" customWidth="1" outlineLevel="1"/>
    <col min="21" max="21" width="5.7109375" customWidth="1" collapsed="1"/>
    <col min="22" max="22" width="11.42578125" hidden="1" customWidth="1" outlineLevel="1"/>
    <col min="23" max="23" width="11.42578125" hidden="1" customWidth="1" outlineLevel="2"/>
    <col min="24" max="24" width="11.42578125" style="30" hidden="1" customWidth="1" outlineLevel="2"/>
    <col min="25" max="26" width="11.42578125" hidden="1" customWidth="1" outlineLevel="2"/>
    <col min="27" max="27" width="11.42578125" style="48" hidden="1" customWidth="1" outlineLevel="2"/>
    <col min="28" max="28" width="11.42578125" hidden="1" customWidth="1" outlineLevel="1" collapsed="1"/>
    <col min="29" max="29" width="11.42578125" hidden="1" customWidth="1" outlineLevel="1"/>
    <col min="30" max="30" width="25.7109375" hidden="1" customWidth="1" outlineLevel="1"/>
    <col min="31" max="31" width="5.7109375" customWidth="1" collapsed="1"/>
    <col min="32" max="32" width="11.42578125" hidden="1" customWidth="1" outlineLevel="1"/>
    <col min="33" max="33" width="11.42578125" hidden="1" customWidth="1" outlineLevel="2"/>
    <col min="34" max="34" width="11.42578125" style="30" hidden="1" customWidth="1" outlineLevel="2"/>
    <col min="35" max="36" width="11.42578125" hidden="1" customWidth="1" outlineLevel="2"/>
    <col min="37" max="37" width="11.42578125" style="48" hidden="1" customWidth="1" outlineLevel="2"/>
    <col min="38" max="38" width="11.42578125" hidden="1" customWidth="1" outlineLevel="1" collapsed="1"/>
    <col min="39" max="39" width="11.42578125" hidden="1" customWidth="1" outlineLevel="1"/>
    <col min="40" max="40" width="25.7109375" hidden="1" customWidth="1" outlineLevel="1"/>
    <col min="41" max="41" width="5.7109375" customWidth="1" collapsed="1"/>
    <col min="42" max="42" width="11.42578125" hidden="1" customWidth="1" outlineLevel="1"/>
    <col min="43" max="43" width="11.42578125" hidden="1" customWidth="1" outlineLevel="2"/>
    <col min="44" max="44" width="11.42578125" style="30" hidden="1" customWidth="1" outlineLevel="2"/>
    <col min="45" max="46" width="11.42578125" hidden="1" customWidth="1" outlineLevel="2"/>
    <col min="47" max="47" width="11.42578125" style="48" hidden="1" customWidth="1" outlineLevel="2"/>
    <col min="48" max="48" width="11.42578125" hidden="1" customWidth="1" outlineLevel="1" collapsed="1"/>
    <col min="49" max="49" width="11.42578125" hidden="1" customWidth="1" outlineLevel="1"/>
    <col min="50" max="50" width="25.7109375" hidden="1" customWidth="1" outlineLevel="1"/>
    <col min="51" max="51" width="5.7109375" customWidth="1" collapsed="1"/>
    <col min="52" max="52" width="0" hidden="1" customWidth="1" outlineLevel="1"/>
    <col min="53" max="53" width="11.42578125" hidden="1" customWidth="1" outlineLevel="2"/>
    <col min="54" max="54" width="11.42578125" style="30" hidden="1" customWidth="1" outlineLevel="2"/>
    <col min="55" max="56" width="11.42578125" hidden="1" customWidth="1" outlineLevel="2"/>
    <col min="57" max="57" width="11.42578125" style="48" hidden="1" customWidth="1" outlineLevel="2"/>
    <col min="58" max="58" width="0" hidden="1" customWidth="1" outlineLevel="1" collapsed="1"/>
    <col min="59" max="59" width="0" hidden="1" customWidth="1" outlineLevel="1"/>
    <col min="60" max="60" width="25.7109375" hidden="1" customWidth="1" outlineLevel="1"/>
    <col min="61" max="61" width="5.7109375" customWidth="1" collapsed="1"/>
    <col min="62" max="62" width="11.42578125" hidden="1" customWidth="1" outlineLevel="1"/>
    <col min="63" max="63" width="11.42578125" hidden="1" customWidth="1" outlineLevel="2"/>
    <col min="64" max="64" width="11.42578125" style="30" hidden="1" customWidth="1" outlineLevel="2"/>
    <col min="65" max="66" width="11.42578125" hidden="1" customWidth="1" outlineLevel="2"/>
    <col min="67" max="67" width="11.42578125" style="48" hidden="1" customWidth="1" outlineLevel="2"/>
    <col min="68" max="68" width="11.42578125" hidden="1" customWidth="1" outlineLevel="1" collapsed="1"/>
    <col min="69" max="69" width="11.42578125" hidden="1" customWidth="1" outlineLevel="1"/>
    <col min="70" max="70" width="25.7109375" hidden="1" customWidth="1" outlineLevel="1"/>
    <col min="71" max="71" width="5.7109375" customWidth="1" collapsed="1"/>
    <col min="72" max="72" width="11.42578125" hidden="1" customWidth="1" outlineLevel="1"/>
    <col min="73" max="73" width="11.42578125" hidden="1" customWidth="1" outlineLevel="2"/>
    <col min="74" max="74" width="11.42578125" style="30" hidden="1" customWidth="1" outlineLevel="2"/>
    <col min="75" max="76" width="11.42578125" hidden="1" customWidth="1" outlineLevel="2"/>
    <col min="77" max="77" width="11.42578125" style="48" hidden="1" customWidth="1" outlineLevel="2"/>
    <col min="78" max="78" width="11.42578125" hidden="1" customWidth="1" outlineLevel="1" collapsed="1"/>
    <col min="79" max="79" width="11.42578125" hidden="1" customWidth="1" outlineLevel="1"/>
    <col min="80" max="80" width="25.7109375" hidden="1" customWidth="1" outlineLevel="1"/>
    <col min="81" max="81" width="5.7109375" customWidth="1" collapsed="1"/>
    <col min="82" max="82" width="11.42578125" hidden="1" customWidth="1" outlineLevel="1"/>
    <col min="83" max="83" width="11.42578125" hidden="1" customWidth="1" outlineLevel="2"/>
    <col min="84" max="84" width="11.42578125" style="30" hidden="1" customWidth="1" outlineLevel="2"/>
    <col min="85" max="86" width="11.42578125" hidden="1" customWidth="1" outlineLevel="2"/>
    <col min="87" max="87" width="11.42578125" style="48" hidden="1" customWidth="1" outlineLevel="2"/>
    <col min="88" max="88" width="11.42578125" hidden="1" customWidth="1" outlineLevel="1" collapsed="1"/>
    <col min="89" max="89" width="11.42578125" hidden="1" customWidth="1" outlineLevel="1"/>
    <col min="90" max="90" width="25.7109375" hidden="1" customWidth="1" outlineLevel="1"/>
    <col min="91" max="91" width="5.7109375" customWidth="1" collapsed="1"/>
    <col min="92" max="92" width="11.42578125" customWidth="1" outlineLevel="1"/>
    <col min="93" max="93" width="11.42578125" hidden="1" customWidth="1" outlineLevel="2"/>
    <col min="94" max="94" width="11.42578125" style="30" hidden="1" customWidth="1" outlineLevel="2"/>
    <col min="95" max="96" width="11.42578125" hidden="1" customWidth="1" outlineLevel="2"/>
    <col min="97" max="97" width="11.42578125" style="48" hidden="1" customWidth="1" outlineLevel="2"/>
    <col min="98" max="98" width="11.42578125" customWidth="1" outlineLevel="1" collapsed="1"/>
    <col min="99" max="99" width="11.42578125" customWidth="1" outlineLevel="1"/>
    <col min="100" max="100" width="25.7109375" customWidth="1" outlineLevel="1"/>
    <col min="101" max="101" width="5.7109375" customWidth="1"/>
    <col min="102" max="102" width="11.42578125" customWidth="1" outlineLevel="1"/>
    <col min="103" max="103" width="11.42578125" hidden="1" customWidth="1" outlineLevel="2"/>
    <col min="104" max="104" width="11.42578125" style="30" hidden="1" customWidth="1" outlineLevel="2"/>
    <col min="105" max="106" width="11.42578125" hidden="1" customWidth="1" outlineLevel="2"/>
    <col min="107" max="107" width="11.42578125" style="48" hidden="1" customWidth="1" outlineLevel="2"/>
    <col min="108" max="108" width="11.42578125" customWidth="1" outlineLevel="1" collapsed="1"/>
    <col min="109" max="109" width="11.42578125" customWidth="1" outlineLevel="1"/>
    <col min="110" max="110" width="25.7109375" customWidth="1" outlineLevel="1"/>
    <col min="111" max="111" width="5.7109375" customWidth="1"/>
    <col min="112" max="112" width="11.42578125" customWidth="1" outlineLevel="1"/>
    <col min="113" max="113" width="11.42578125" hidden="1" customWidth="1" outlineLevel="2"/>
    <col min="114" max="114" width="11.42578125" style="30" hidden="1" customWidth="1" outlineLevel="2"/>
    <col min="115" max="116" width="11.42578125" hidden="1" customWidth="1" outlineLevel="2"/>
    <col min="117" max="117" width="11.42578125" style="48" hidden="1" customWidth="1" outlineLevel="2"/>
    <col min="118" max="118" width="11.42578125" customWidth="1" outlineLevel="1" collapsed="1"/>
    <col min="119" max="119" width="11.42578125" customWidth="1" outlineLevel="1"/>
    <col min="120" max="120" width="25.7109375" customWidth="1" outlineLevel="1"/>
    <col min="121" max="121" width="5.7109375" customWidth="1"/>
    <col min="122" max="122" width="11.42578125" customWidth="1" outlineLevel="1"/>
    <col min="123" max="123" width="11.42578125" hidden="1" customWidth="1" outlineLevel="2"/>
    <col min="124" max="124" width="11.42578125" style="30" hidden="1" customWidth="1" outlineLevel="2"/>
    <col min="125" max="126" width="11.42578125" hidden="1" customWidth="1" outlineLevel="2"/>
    <col min="127" max="127" width="11.42578125" style="48" hidden="1" customWidth="1" outlineLevel="2"/>
    <col min="128" max="128" width="11.42578125" customWidth="1" outlineLevel="1" collapsed="1"/>
    <col min="129" max="129" width="11.42578125" customWidth="1" outlineLevel="1"/>
    <col min="130" max="130" width="25.7109375" customWidth="1" outlineLevel="1"/>
    <col min="131" max="133" width="11.42578125" style="17"/>
  </cols>
  <sheetData>
    <row r="1" spans="1:133" x14ac:dyDescent="0.25">
      <c r="A1" s="55">
        <v>401.2</v>
      </c>
      <c r="B1" t="s">
        <v>160</v>
      </c>
    </row>
    <row r="2" spans="1:133" x14ac:dyDescent="0.25">
      <c r="A2" s="55" t="s">
        <v>233</v>
      </c>
      <c r="B2" s="65"/>
      <c r="C2" s="65"/>
      <c r="D2" s="148"/>
      <c r="E2" s="65"/>
      <c r="F2" s="65"/>
      <c r="G2" s="149"/>
      <c r="H2" s="65"/>
      <c r="I2" s="65"/>
      <c r="J2" s="65"/>
      <c r="K2" t="s">
        <v>232</v>
      </c>
      <c r="L2" s="65"/>
      <c r="M2" s="65"/>
      <c r="N2" s="148"/>
      <c r="O2" s="65"/>
      <c r="P2" s="65"/>
      <c r="Q2" s="149"/>
      <c r="R2" s="65"/>
      <c r="S2" s="65"/>
      <c r="T2" s="65"/>
      <c r="U2" t="s">
        <v>234</v>
      </c>
      <c r="V2" s="65"/>
      <c r="W2" s="65"/>
      <c r="X2" s="148"/>
      <c r="Y2" s="65"/>
      <c r="Z2" s="65"/>
      <c r="AA2" s="149"/>
      <c r="AB2" s="65"/>
      <c r="AC2" s="65"/>
      <c r="AD2" s="65"/>
      <c r="AE2" t="s">
        <v>235</v>
      </c>
      <c r="AF2" s="65"/>
      <c r="AG2" s="65"/>
      <c r="AH2" s="148"/>
      <c r="AI2" s="65"/>
      <c r="AJ2" s="65"/>
      <c r="AK2" s="149"/>
      <c r="AL2" s="65"/>
      <c r="AM2" s="65"/>
      <c r="AN2" s="65"/>
      <c r="AO2" t="s">
        <v>231</v>
      </c>
      <c r="AP2" s="65"/>
      <c r="AQ2" s="65"/>
      <c r="AR2" s="148"/>
      <c r="AS2" s="65"/>
      <c r="AT2" s="65"/>
      <c r="AU2" s="149"/>
      <c r="AV2" s="65"/>
      <c r="AW2" s="65"/>
      <c r="AX2" s="65"/>
      <c r="AY2" t="s">
        <v>231</v>
      </c>
      <c r="AZ2" s="65"/>
      <c r="BA2" s="65"/>
      <c r="BB2" s="148"/>
      <c r="BC2" s="65"/>
      <c r="BD2" s="65"/>
      <c r="BE2" s="149"/>
      <c r="BF2" s="65"/>
      <c r="BG2" s="65"/>
      <c r="BH2" s="65"/>
      <c r="BI2" t="s">
        <v>236</v>
      </c>
      <c r="BJ2" s="65"/>
      <c r="BK2" s="65"/>
      <c r="BL2" s="148"/>
      <c r="BM2" s="65"/>
      <c r="BN2" s="65"/>
      <c r="BO2" s="149"/>
      <c r="BP2" s="65"/>
      <c r="BQ2" s="65"/>
      <c r="BR2" s="65"/>
      <c r="BS2" t="s">
        <v>237</v>
      </c>
      <c r="BT2" s="65"/>
      <c r="BU2" s="65"/>
      <c r="BV2" s="148"/>
      <c r="BW2" s="65"/>
      <c r="BX2" s="65"/>
      <c r="BY2" s="149"/>
      <c r="BZ2" s="65"/>
      <c r="CA2" s="65"/>
      <c r="CB2" s="65"/>
      <c r="CC2" t="s">
        <v>51</v>
      </c>
      <c r="CD2" s="65"/>
      <c r="CE2" s="65"/>
      <c r="CF2" s="148"/>
      <c r="CG2" s="65"/>
      <c r="CH2" s="65"/>
      <c r="CI2" s="149"/>
      <c r="CJ2" s="65"/>
      <c r="CK2" s="65"/>
      <c r="CL2" s="65"/>
      <c r="CM2" t="s">
        <v>51</v>
      </c>
      <c r="CN2" s="65"/>
      <c r="CO2" s="65"/>
      <c r="CP2" s="148"/>
      <c r="CQ2" s="65"/>
      <c r="CR2" s="65"/>
      <c r="CS2" s="149"/>
      <c r="CT2" s="65"/>
      <c r="CU2" s="65"/>
      <c r="CV2" s="65"/>
      <c r="CW2" t="s">
        <v>51</v>
      </c>
      <c r="CX2" s="65"/>
      <c r="CY2" s="65"/>
      <c r="CZ2" s="148"/>
      <c r="DA2" s="65"/>
      <c r="DB2" s="65"/>
      <c r="DC2" s="149"/>
      <c r="DD2" s="65"/>
      <c r="DE2" s="65"/>
      <c r="DF2" s="65"/>
      <c r="DG2" t="s">
        <v>51</v>
      </c>
      <c r="DH2" s="65"/>
      <c r="DI2" s="65"/>
      <c r="DJ2" s="148"/>
      <c r="DK2" s="65"/>
      <c r="DL2" s="65"/>
      <c r="DM2" s="149"/>
      <c r="DN2" s="65"/>
      <c r="DO2" s="65"/>
      <c r="DP2" s="65"/>
      <c r="DQ2" t="s">
        <v>51</v>
      </c>
      <c r="DR2" s="65"/>
      <c r="DS2" s="65"/>
      <c r="DT2" s="148"/>
      <c r="DU2" s="65"/>
      <c r="DV2" s="65"/>
      <c r="DW2" s="149"/>
      <c r="DX2" s="65"/>
      <c r="DY2" s="65"/>
      <c r="DZ2" s="65"/>
    </row>
    <row r="3" spans="1:133" x14ac:dyDescent="0.25">
      <c r="B3" s="33" t="s">
        <v>161</v>
      </c>
      <c r="C3" s="51" t="s">
        <v>23</v>
      </c>
      <c r="D3" s="33" t="s">
        <v>155</v>
      </c>
      <c r="E3" s="51" t="s">
        <v>24</v>
      </c>
      <c r="F3" s="51" t="s">
        <v>36</v>
      </c>
      <c r="G3" s="51" t="s">
        <v>38</v>
      </c>
      <c r="H3" s="146" t="s">
        <v>40</v>
      </c>
      <c r="I3" s="145" t="s">
        <v>39</v>
      </c>
      <c r="J3" s="147" t="s">
        <v>37</v>
      </c>
      <c r="L3" s="33" t="s">
        <v>161</v>
      </c>
      <c r="M3" s="51" t="s">
        <v>23</v>
      </c>
      <c r="N3" s="33" t="s">
        <v>155</v>
      </c>
      <c r="O3" s="51" t="s">
        <v>24</v>
      </c>
      <c r="P3" s="51" t="s">
        <v>36</v>
      </c>
      <c r="Q3" s="51" t="s">
        <v>38</v>
      </c>
      <c r="R3" s="146" t="s">
        <v>40</v>
      </c>
      <c r="S3" s="145" t="s">
        <v>39</v>
      </c>
      <c r="T3" s="147" t="s">
        <v>37</v>
      </c>
      <c r="V3" s="33" t="s">
        <v>161</v>
      </c>
      <c r="W3" s="51" t="s">
        <v>23</v>
      </c>
      <c r="X3" s="33" t="s">
        <v>155</v>
      </c>
      <c r="Y3" s="51" t="s">
        <v>24</v>
      </c>
      <c r="Z3" s="51" t="s">
        <v>36</v>
      </c>
      <c r="AA3" s="51" t="s">
        <v>38</v>
      </c>
      <c r="AB3" s="146" t="s">
        <v>40</v>
      </c>
      <c r="AC3" s="145" t="s">
        <v>39</v>
      </c>
      <c r="AD3" s="147" t="s">
        <v>37</v>
      </c>
      <c r="AF3" s="33" t="s">
        <v>161</v>
      </c>
      <c r="AG3" s="51" t="s">
        <v>23</v>
      </c>
      <c r="AH3" s="33" t="s">
        <v>155</v>
      </c>
      <c r="AI3" s="51" t="s">
        <v>24</v>
      </c>
      <c r="AJ3" s="51" t="s">
        <v>36</v>
      </c>
      <c r="AK3" s="51" t="s">
        <v>38</v>
      </c>
      <c r="AL3" s="146" t="s">
        <v>40</v>
      </c>
      <c r="AM3" s="145" t="s">
        <v>39</v>
      </c>
      <c r="AN3" s="147" t="s">
        <v>37</v>
      </c>
      <c r="AP3" s="33" t="s">
        <v>161</v>
      </c>
      <c r="AQ3" s="51" t="s">
        <v>23</v>
      </c>
      <c r="AR3" s="33" t="s">
        <v>155</v>
      </c>
      <c r="AS3" s="51" t="s">
        <v>24</v>
      </c>
      <c r="AT3" s="51" t="s">
        <v>36</v>
      </c>
      <c r="AU3" s="51" t="s">
        <v>38</v>
      </c>
      <c r="AV3" s="146" t="s">
        <v>40</v>
      </c>
      <c r="AW3" s="145" t="s">
        <v>39</v>
      </c>
      <c r="AX3" s="147" t="s">
        <v>37</v>
      </c>
      <c r="AZ3" s="33" t="s">
        <v>161</v>
      </c>
      <c r="BA3" s="51" t="s">
        <v>23</v>
      </c>
      <c r="BB3" s="33" t="s">
        <v>155</v>
      </c>
      <c r="BC3" s="51" t="s">
        <v>24</v>
      </c>
      <c r="BD3" s="51" t="s">
        <v>36</v>
      </c>
      <c r="BE3" s="51" t="s">
        <v>38</v>
      </c>
      <c r="BF3" s="146" t="s">
        <v>40</v>
      </c>
      <c r="BG3" s="145" t="s">
        <v>39</v>
      </c>
      <c r="BH3" s="147" t="s">
        <v>37</v>
      </c>
      <c r="BJ3" s="33" t="s">
        <v>161</v>
      </c>
      <c r="BK3" s="51" t="s">
        <v>23</v>
      </c>
      <c r="BL3" s="33" t="s">
        <v>155</v>
      </c>
      <c r="BM3" s="51" t="s">
        <v>24</v>
      </c>
      <c r="BN3" s="51" t="s">
        <v>36</v>
      </c>
      <c r="BO3" s="51" t="s">
        <v>38</v>
      </c>
      <c r="BP3" s="146" t="s">
        <v>40</v>
      </c>
      <c r="BQ3" s="145" t="s">
        <v>39</v>
      </c>
      <c r="BR3" s="147" t="s">
        <v>37</v>
      </c>
      <c r="BT3" s="33" t="s">
        <v>161</v>
      </c>
      <c r="BU3" s="51" t="s">
        <v>23</v>
      </c>
      <c r="BV3" s="33" t="s">
        <v>155</v>
      </c>
      <c r="BW3" s="51" t="s">
        <v>24</v>
      </c>
      <c r="BX3" s="51" t="s">
        <v>36</v>
      </c>
      <c r="BY3" s="51" t="s">
        <v>38</v>
      </c>
      <c r="BZ3" s="146" t="s">
        <v>40</v>
      </c>
      <c r="CA3" s="145" t="s">
        <v>39</v>
      </c>
      <c r="CB3" s="147" t="s">
        <v>37</v>
      </c>
      <c r="CD3" s="33" t="s">
        <v>161</v>
      </c>
      <c r="CE3" s="51" t="s">
        <v>23</v>
      </c>
      <c r="CF3" s="33" t="s">
        <v>155</v>
      </c>
      <c r="CG3" s="51" t="s">
        <v>24</v>
      </c>
      <c r="CH3" s="51" t="s">
        <v>36</v>
      </c>
      <c r="CI3" s="51" t="s">
        <v>38</v>
      </c>
      <c r="CJ3" s="146" t="s">
        <v>40</v>
      </c>
      <c r="CK3" s="145" t="s">
        <v>39</v>
      </c>
      <c r="CL3" s="147" t="s">
        <v>37</v>
      </c>
      <c r="CN3" s="33" t="s">
        <v>161</v>
      </c>
      <c r="CO3" s="51" t="s">
        <v>23</v>
      </c>
      <c r="CP3" s="33" t="s">
        <v>155</v>
      </c>
      <c r="CQ3" s="51" t="s">
        <v>24</v>
      </c>
      <c r="CR3" s="51" t="s">
        <v>36</v>
      </c>
      <c r="CS3" s="51" t="s">
        <v>38</v>
      </c>
      <c r="CT3" s="146" t="s">
        <v>40</v>
      </c>
      <c r="CU3" s="145" t="s">
        <v>39</v>
      </c>
      <c r="CV3" s="147" t="s">
        <v>37</v>
      </c>
      <c r="CX3" s="33" t="s">
        <v>161</v>
      </c>
      <c r="CY3" s="51" t="s">
        <v>23</v>
      </c>
      <c r="CZ3" s="33" t="s">
        <v>155</v>
      </c>
      <c r="DA3" s="51" t="s">
        <v>24</v>
      </c>
      <c r="DB3" s="51" t="s">
        <v>36</v>
      </c>
      <c r="DC3" s="51" t="s">
        <v>38</v>
      </c>
      <c r="DD3" s="146" t="s">
        <v>40</v>
      </c>
      <c r="DE3" s="145" t="s">
        <v>39</v>
      </c>
      <c r="DF3" s="147" t="s">
        <v>37</v>
      </c>
      <c r="DH3" s="33" t="s">
        <v>161</v>
      </c>
      <c r="DI3" s="51" t="s">
        <v>23</v>
      </c>
      <c r="DJ3" s="33" t="s">
        <v>155</v>
      </c>
      <c r="DK3" s="51" t="s">
        <v>24</v>
      </c>
      <c r="DL3" s="51" t="s">
        <v>36</v>
      </c>
      <c r="DM3" s="51" t="s">
        <v>38</v>
      </c>
      <c r="DN3" s="146" t="s">
        <v>40</v>
      </c>
      <c r="DO3" s="145" t="s">
        <v>39</v>
      </c>
      <c r="DP3" s="147" t="s">
        <v>37</v>
      </c>
      <c r="DR3" s="33" t="s">
        <v>161</v>
      </c>
      <c r="DS3" s="51" t="s">
        <v>23</v>
      </c>
      <c r="DT3" s="33" t="s">
        <v>155</v>
      </c>
      <c r="DU3" s="51" t="s">
        <v>24</v>
      </c>
      <c r="DV3" s="51" t="s">
        <v>36</v>
      </c>
      <c r="DW3" s="51" t="s">
        <v>38</v>
      </c>
      <c r="DX3" s="146" t="s">
        <v>40</v>
      </c>
      <c r="DY3" s="145" t="s">
        <v>39</v>
      </c>
      <c r="DZ3" s="147" t="s">
        <v>37</v>
      </c>
    </row>
    <row r="4" spans="1:133" x14ac:dyDescent="0.25">
      <c r="A4" s="55">
        <v>1</v>
      </c>
      <c r="B4" s="35">
        <f>C4+G4+Tabelle21268201025[[#This Row],[w]]/2+Tabelle21268201025[[#This Row],[poweradd]]</f>
        <v>45</v>
      </c>
      <c r="C4" s="52">
        <v>100</v>
      </c>
      <c r="D4" s="35">
        <v>2</v>
      </c>
      <c r="E4" s="52">
        <v>400</v>
      </c>
      <c r="F4" s="52">
        <f>E4-G4</f>
        <v>396</v>
      </c>
      <c r="G4" s="52">
        <f>IF(E4/100&gt;10,10,ROUNDDOWN(E4/100,6))</f>
        <v>4</v>
      </c>
      <c r="H4" s="43">
        <v>-60</v>
      </c>
      <c r="I4" s="43"/>
      <c r="J4" s="38" t="s">
        <v>208</v>
      </c>
      <c r="L4" s="35">
        <f>M4+Q4+Tabelle212682010252632[[#This Row],[w]]/2+Tabelle212682010252632[[#This Row],[poweradd]]</f>
        <v>45</v>
      </c>
      <c r="M4" s="52">
        <v>100</v>
      </c>
      <c r="N4" s="35">
        <v>2</v>
      </c>
      <c r="O4" s="52">
        <v>400</v>
      </c>
      <c r="P4" s="52">
        <f>O4-Q4</f>
        <v>396</v>
      </c>
      <c r="Q4" s="52">
        <f>IF(O4/100&gt;10,10,ROUNDDOWN(O4/100,6))</f>
        <v>4</v>
      </c>
      <c r="R4" s="43">
        <v>-60</v>
      </c>
      <c r="S4" s="43"/>
      <c r="T4" s="38" t="s">
        <v>208</v>
      </c>
      <c r="V4" s="35">
        <f>W4+AA4+Tabelle2126820102526[[#This Row],[w]]/2+Tabelle2126820102526[[#This Row],[poweradd]]</f>
        <v>45</v>
      </c>
      <c r="W4" s="52">
        <v>100</v>
      </c>
      <c r="X4" s="35">
        <v>2</v>
      </c>
      <c r="Y4" s="52">
        <v>400</v>
      </c>
      <c r="Z4" s="52">
        <f>Y4-AA4</f>
        <v>396</v>
      </c>
      <c r="AA4" s="52">
        <f>IF(Y4/100&gt;10,10,ROUNDDOWN(Y4/100,6))</f>
        <v>4</v>
      </c>
      <c r="AB4" s="43">
        <v>-60</v>
      </c>
      <c r="AC4" s="43"/>
      <c r="AD4" s="38" t="s">
        <v>208</v>
      </c>
      <c r="AF4" s="35">
        <f>AG4+AK4+Tabelle212682010252630[[#This Row],[w]]/2+Tabelle212682010252630[[#This Row],[poweradd]]</f>
        <v>45</v>
      </c>
      <c r="AG4" s="52">
        <v>100</v>
      </c>
      <c r="AH4" s="35">
        <v>2</v>
      </c>
      <c r="AI4" s="52">
        <v>400</v>
      </c>
      <c r="AJ4" s="52">
        <f>AI4-AK4</f>
        <v>396</v>
      </c>
      <c r="AK4" s="52">
        <f>IF(AI4/100&gt;10,10,ROUNDDOWN(AI4/100,6))</f>
        <v>4</v>
      </c>
      <c r="AL4" s="43">
        <v>-60</v>
      </c>
      <c r="AM4" s="43"/>
      <c r="AN4" s="38" t="s">
        <v>208</v>
      </c>
      <c r="AP4" s="35">
        <f>AQ4+AU4+Tabelle212682010252627[[#This Row],[w]]/2+Tabelle212682010252627[[#This Row],[poweradd]]</f>
        <v>45</v>
      </c>
      <c r="AQ4" s="52">
        <v>100</v>
      </c>
      <c r="AR4" s="35">
        <v>2</v>
      </c>
      <c r="AS4" s="52">
        <v>400</v>
      </c>
      <c r="AT4" s="52">
        <f>AS4-AU4</f>
        <v>396</v>
      </c>
      <c r="AU4" s="52">
        <f>IF(AS4/100&gt;10,10,ROUNDDOWN(AS4/100,6))</f>
        <v>4</v>
      </c>
      <c r="AV4" s="43">
        <v>-60</v>
      </c>
      <c r="AW4" s="43"/>
      <c r="AX4" s="38" t="s">
        <v>208</v>
      </c>
      <c r="AZ4" s="35">
        <f>BA4+BE4+Tabelle2126820102526272933[[#This Row],[w]]/2+Tabelle2126820102526272933[[#This Row],[poweradd]]</f>
        <v>45</v>
      </c>
      <c r="BA4" s="52">
        <v>100</v>
      </c>
      <c r="BB4" s="35">
        <v>2</v>
      </c>
      <c r="BC4" s="52">
        <v>400</v>
      </c>
      <c r="BD4" s="52">
        <f>BC4-BE4</f>
        <v>396</v>
      </c>
      <c r="BE4" s="52">
        <f>IF(BC4/100&gt;10,10,ROUNDDOWN(BC4/100,6))</f>
        <v>4</v>
      </c>
      <c r="BF4" s="43">
        <v>-60</v>
      </c>
      <c r="BG4" s="43"/>
      <c r="BH4" s="38" t="s">
        <v>208</v>
      </c>
      <c r="BJ4" s="35">
        <f>BK4+BO4+Tabelle21268201025262728[[#This Row],[w]]/2+Tabelle21268201025262728[[#This Row],[poweradd]]</f>
        <v>45</v>
      </c>
      <c r="BK4" s="52">
        <v>100</v>
      </c>
      <c r="BL4" s="35">
        <v>2</v>
      </c>
      <c r="BM4" s="52">
        <v>400</v>
      </c>
      <c r="BN4" s="52">
        <f>BM4-BO4</f>
        <v>396</v>
      </c>
      <c r="BO4" s="52">
        <f>IF(BM4/100&gt;10,10,ROUNDDOWN(BM4/100,6))</f>
        <v>4</v>
      </c>
      <c r="BP4" s="43">
        <v>-60</v>
      </c>
      <c r="BQ4" s="43"/>
      <c r="BR4" s="38" t="s">
        <v>208</v>
      </c>
      <c r="BT4" s="35">
        <f>BU4+BY4+Tabelle21268201025262729[[#This Row],[w]]/2+Tabelle21268201025262729[[#This Row],[poweradd]]</f>
        <v>45</v>
      </c>
      <c r="BU4" s="52">
        <v>100</v>
      </c>
      <c r="BV4" s="35">
        <v>2</v>
      </c>
      <c r="BW4" s="52">
        <v>400</v>
      </c>
      <c r="BX4" s="52">
        <f>BW4-BY4</f>
        <v>396</v>
      </c>
      <c r="BY4" s="52">
        <f>IF(BW4/100&gt;10,10,ROUNDDOWN(BW4/100,6))</f>
        <v>4</v>
      </c>
      <c r="BZ4" s="43">
        <v>-60</v>
      </c>
      <c r="CA4" s="43"/>
      <c r="CB4" s="38" t="s">
        <v>208</v>
      </c>
      <c r="CD4" s="35">
        <f>CE4+CI4+Tabelle2126820102526272934[[#This Row],[w]]/2+Tabelle2126820102526272934[[#This Row],[poweradd]]</f>
        <v>45</v>
      </c>
      <c r="CE4" s="52">
        <v>100</v>
      </c>
      <c r="CF4" s="35">
        <v>2</v>
      </c>
      <c r="CG4" s="52">
        <v>400</v>
      </c>
      <c r="CH4" s="52">
        <f>CG4-CI4</f>
        <v>396</v>
      </c>
      <c r="CI4" s="52">
        <f>IF(CG4/100&gt;10,10,ROUNDDOWN(CG4/100,6))</f>
        <v>4</v>
      </c>
      <c r="CJ4" s="43">
        <v>-60</v>
      </c>
      <c r="CK4" s="43"/>
      <c r="CL4" s="38" t="s">
        <v>246</v>
      </c>
      <c r="CN4" s="35">
        <f>CO4+CS4+Tabelle21268201025262729341135[[#This Row],[w]]/2+Tabelle21268201025262729341135[[#This Row],[poweradd]]</f>
        <v>45</v>
      </c>
      <c r="CO4" s="52">
        <v>100</v>
      </c>
      <c r="CP4" s="35">
        <v>2</v>
      </c>
      <c r="CQ4" s="52">
        <v>400</v>
      </c>
      <c r="CR4" s="52">
        <f>CQ4-CS4</f>
        <v>396</v>
      </c>
      <c r="CS4" s="52">
        <f>IF(CQ4/100&gt;10,10,ROUNDDOWN(CQ4/100,6))</f>
        <v>4</v>
      </c>
      <c r="CT4" s="43">
        <v>-60</v>
      </c>
      <c r="CU4" s="43"/>
      <c r="CV4" s="38" t="s">
        <v>246</v>
      </c>
      <c r="CX4" s="35">
        <f>CY4+DC4+Tabelle2126820102526272934113536[[#This Row],[w]]/2+Tabelle2126820102526272934113536[[#This Row],[poweradd]]</f>
        <v>45</v>
      </c>
      <c r="CY4" s="52">
        <v>100</v>
      </c>
      <c r="CZ4" s="35">
        <v>2</v>
      </c>
      <c r="DA4" s="52">
        <v>400</v>
      </c>
      <c r="DB4" s="52">
        <f>DA4-DC4</f>
        <v>396</v>
      </c>
      <c r="DC4" s="52">
        <f>IF(DA4/100&gt;10,10,ROUNDDOWN(DA4/100,6))</f>
        <v>4</v>
      </c>
      <c r="DD4" s="43">
        <v>-60</v>
      </c>
      <c r="DE4" s="43"/>
      <c r="DF4" s="38" t="s">
        <v>246</v>
      </c>
      <c r="DH4" s="35">
        <f>DI4+DM4+Tabelle21268201025262729341135363731[[#This Row],[w]]/2+Tabelle21268201025262729341135363731[[#This Row],[poweradd]]</f>
        <v>45</v>
      </c>
      <c r="DI4" s="52">
        <v>100</v>
      </c>
      <c r="DJ4" s="35">
        <v>2</v>
      </c>
      <c r="DK4" s="52">
        <v>400</v>
      </c>
      <c r="DL4" s="52">
        <f>DK4-DM4</f>
        <v>396</v>
      </c>
      <c r="DM4" s="52">
        <f>IF(DK4/100&gt;10,10,ROUNDDOWN(DK4/100,6))</f>
        <v>4</v>
      </c>
      <c r="DN4" s="43">
        <v>-60</v>
      </c>
      <c r="DO4" s="43"/>
      <c r="DP4" s="38" t="s">
        <v>246</v>
      </c>
      <c r="DR4" s="35">
        <f>DS4+DW4+Tabelle212682010252627293411353637[[#This Row],[w]]/2+Tabelle212682010252627293411353637[[#This Row],[poweradd]]</f>
        <v>55</v>
      </c>
      <c r="DS4" s="52">
        <v>100</v>
      </c>
      <c r="DT4" s="35">
        <v>2</v>
      </c>
      <c r="DU4" s="52">
        <v>400</v>
      </c>
      <c r="DV4" s="52">
        <f>DU4-DW4</f>
        <v>396</v>
      </c>
      <c r="DW4" s="52">
        <f>IF(DU4/100&gt;10,10,ROUNDDOWN(DU4/100,6))</f>
        <v>4</v>
      </c>
      <c r="DX4" s="43">
        <v>-50</v>
      </c>
      <c r="DY4" s="43"/>
      <c r="DZ4" s="38" t="s">
        <v>258</v>
      </c>
      <c r="EA4" s="45"/>
      <c r="EB4" s="45"/>
      <c r="EC4" s="47"/>
    </row>
    <row r="5" spans="1:133" x14ac:dyDescent="0.25">
      <c r="A5" s="55">
        <v>2</v>
      </c>
      <c r="B5" s="35">
        <f>C5+G5+Tabelle21268201025[[#This Row],[w]]/2+Tabelle21268201025[[#This Row],[poweradd]]</f>
        <v>49.96</v>
      </c>
      <c r="C5" s="52">
        <f>B4</f>
        <v>45</v>
      </c>
      <c r="D5" s="35">
        <f t="shared" ref="D5:D68" si="0">D4</f>
        <v>2</v>
      </c>
      <c r="E5" s="52">
        <f>IF(F4+I4&lt;0,0,F4+I4)</f>
        <v>396</v>
      </c>
      <c r="F5" s="52">
        <f>E5-G5</f>
        <v>392.04</v>
      </c>
      <c r="G5" s="52">
        <f t="shared" ref="G5:G68" si="1">IF(E5/100&gt;10,10,ROUNDDOWN(E5/100,6))</f>
        <v>3.96</v>
      </c>
      <c r="H5" s="43"/>
      <c r="I5" s="43"/>
      <c r="J5" s="38"/>
      <c r="L5" s="35">
        <f>M5+Q5+Tabelle212682010252632[[#This Row],[w]]/2+Tabelle212682010252632[[#This Row],[poweradd]]</f>
        <v>49.96</v>
      </c>
      <c r="M5" s="52">
        <f>L4</f>
        <v>45</v>
      </c>
      <c r="N5" s="35">
        <f t="shared" ref="N5:N68" si="2">N4</f>
        <v>2</v>
      </c>
      <c r="O5" s="52">
        <f>IF(P4+S4&lt;0,0,P4+S4)</f>
        <v>396</v>
      </c>
      <c r="P5" s="52">
        <f>O5-Q5</f>
        <v>392.04</v>
      </c>
      <c r="Q5" s="52">
        <f t="shared" ref="Q5:Q68" si="3">IF(O5/100&gt;10,10,ROUNDDOWN(O5/100,6))</f>
        <v>3.96</v>
      </c>
      <c r="R5" s="43"/>
      <c r="S5" s="43"/>
      <c r="T5" s="38"/>
      <c r="V5" s="35">
        <f>W5+AA5+Tabelle2126820102526[[#This Row],[w]]/2+Tabelle2126820102526[[#This Row],[poweradd]]</f>
        <v>49.96</v>
      </c>
      <c r="W5" s="52">
        <f>V4</f>
        <v>45</v>
      </c>
      <c r="X5" s="35">
        <f t="shared" ref="X5:X68" si="4">X4</f>
        <v>2</v>
      </c>
      <c r="Y5" s="52">
        <f>IF(Z4+AC4&lt;0,0,Z4+AC4)</f>
        <v>396</v>
      </c>
      <c r="Z5" s="52">
        <f>Y5-AA5</f>
        <v>392.04</v>
      </c>
      <c r="AA5" s="52">
        <f t="shared" ref="AA5:AA68" si="5">IF(Y5/100&gt;10,10,ROUNDDOWN(Y5/100,6))</f>
        <v>3.96</v>
      </c>
      <c r="AB5" s="43"/>
      <c r="AC5" s="43"/>
      <c r="AD5" s="38"/>
      <c r="AF5" s="35">
        <f>AG5+AK5+Tabelle212682010252630[[#This Row],[w]]/2+Tabelle212682010252630[[#This Row],[poweradd]]</f>
        <v>49.96</v>
      </c>
      <c r="AG5" s="52">
        <f>AF4</f>
        <v>45</v>
      </c>
      <c r="AH5" s="35">
        <f t="shared" ref="AH5:AH68" si="6">AH4</f>
        <v>2</v>
      </c>
      <c r="AI5" s="52">
        <f>IF(AJ4+AM4&lt;0,0,AJ4+AM4)</f>
        <v>396</v>
      </c>
      <c r="AJ5" s="52">
        <f>AI5-AK5</f>
        <v>392.04</v>
      </c>
      <c r="AK5" s="52">
        <f t="shared" ref="AK5:AK68" si="7">IF(AI5/100&gt;10,10,ROUNDDOWN(AI5/100,6))</f>
        <v>3.96</v>
      </c>
      <c r="AL5" s="43"/>
      <c r="AM5" s="43"/>
      <c r="AN5" s="38"/>
      <c r="AP5" s="35">
        <f>AQ5+AU5+Tabelle212682010252627[[#This Row],[w]]/2+Tabelle212682010252627[[#This Row],[poweradd]]</f>
        <v>49.96</v>
      </c>
      <c r="AQ5" s="52">
        <f>AP4</f>
        <v>45</v>
      </c>
      <c r="AR5" s="35">
        <f t="shared" ref="AR5:AR68" si="8">AR4</f>
        <v>2</v>
      </c>
      <c r="AS5" s="52">
        <f>IF(AT4+AW4&lt;0,0,AT4+AW4)</f>
        <v>396</v>
      </c>
      <c r="AT5" s="52">
        <f>AS5-AU5</f>
        <v>392.04</v>
      </c>
      <c r="AU5" s="52">
        <f t="shared" ref="AU5:AU68" si="9">IF(AS5/100&gt;10,10,ROUNDDOWN(AS5/100,6))</f>
        <v>3.96</v>
      </c>
      <c r="AV5" s="43"/>
      <c r="AW5" s="43"/>
      <c r="AX5" s="38"/>
      <c r="AZ5" s="35">
        <f>BA5+BE5+Tabelle2126820102526272933[[#This Row],[w]]/2+Tabelle2126820102526272933[[#This Row],[poweradd]]</f>
        <v>49.96</v>
      </c>
      <c r="BA5" s="52">
        <f>AZ4</f>
        <v>45</v>
      </c>
      <c r="BB5" s="35">
        <f t="shared" ref="BB5:BB68" si="10">BB4</f>
        <v>2</v>
      </c>
      <c r="BC5" s="52">
        <f>IF(BD4+BG4&lt;0,0,BD4+BG4)</f>
        <v>396</v>
      </c>
      <c r="BD5" s="52">
        <f>BC5-BE5</f>
        <v>392.04</v>
      </c>
      <c r="BE5" s="52">
        <f t="shared" ref="BE5:BE68" si="11">IF(BC5/100&gt;10,10,ROUNDDOWN(BC5/100,6))</f>
        <v>3.96</v>
      </c>
      <c r="BF5" s="43"/>
      <c r="BG5" s="43"/>
      <c r="BH5" s="38"/>
      <c r="BJ5" s="35">
        <f>BK5+BO5+Tabelle21268201025262728[[#This Row],[w]]/2+Tabelle21268201025262728[[#This Row],[poweradd]]</f>
        <v>49.96</v>
      </c>
      <c r="BK5" s="52">
        <f>BJ4</f>
        <v>45</v>
      </c>
      <c r="BL5" s="35">
        <f t="shared" ref="BL5:BL68" si="12">BL4</f>
        <v>2</v>
      </c>
      <c r="BM5" s="52">
        <f>IF(BN4+BQ4&lt;0,0,BN4+BQ4)</f>
        <v>396</v>
      </c>
      <c r="BN5" s="52">
        <f>BM5-BO5</f>
        <v>392.04</v>
      </c>
      <c r="BO5" s="52">
        <f t="shared" ref="BO5:BO68" si="13">IF(BM5/100&gt;10,10,ROUNDDOWN(BM5/100,6))</f>
        <v>3.96</v>
      </c>
      <c r="BP5" s="43"/>
      <c r="BQ5" s="43"/>
      <c r="BR5" s="38"/>
      <c r="BT5" s="35">
        <f>BU5+BY5+Tabelle21268201025262729[[#This Row],[w]]/2+Tabelle21268201025262729[[#This Row],[poweradd]]</f>
        <v>49.96</v>
      </c>
      <c r="BU5" s="52">
        <f>BT4</f>
        <v>45</v>
      </c>
      <c r="BV5" s="35">
        <f t="shared" ref="BV5:BV68" si="14">BV4</f>
        <v>2</v>
      </c>
      <c r="BW5" s="52">
        <f>IF(BX4+CA4&lt;0,0,BX4+CA4)</f>
        <v>396</v>
      </c>
      <c r="BX5" s="52">
        <f>BW5-BY5</f>
        <v>392.04</v>
      </c>
      <c r="BY5" s="52">
        <f t="shared" ref="BY5:BY68" si="15">IF(BW5/100&gt;10,10,ROUNDDOWN(BW5/100,6))</f>
        <v>3.96</v>
      </c>
      <c r="BZ5" s="43"/>
      <c r="CA5" s="43"/>
      <c r="CB5" s="38"/>
      <c r="CD5" s="35">
        <f>CE5+CI5+Tabelle2126820102526272934[[#This Row],[w]]/2+Tabelle2126820102526272934[[#This Row],[poweradd]]</f>
        <v>49.96</v>
      </c>
      <c r="CE5" s="52">
        <f>CD4</f>
        <v>45</v>
      </c>
      <c r="CF5" s="35">
        <f t="shared" ref="CF5:CF68" si="16">CF4</f>
        <v>2</v>
      </c>
      <c r="CG5" s="52">
        <f>IF(CH4+CK4&lt;0,0,CH4+CK4)</f>
        <v>396</v>
      </c>
      <c r="CH5" s="52">
        <f>CG5-CI5</f>
        <v>392.04</v>
      </c>
      <c r="CI5" s="52">
        <f t="shared" ref="CI5:CI68" si="17">IF(CG5/100&gt;10,10,ROUNDDOWN(CG5/100,6))</f>
        <v>3.96</v>
      </c>
      <c r="CJ5" s="43"/>
      <c r="CK5" s="43"/>
      <c r="CL5" s="38"/>
      <c r="CN5" s="35">
        <f>CO5+CS5+Tabelle21268201025262729341135[[#This Row],[w]]/2+Tabelle21268201025262729341135[[#This Row],[poweradd]]</f>
        <v>49.96</v>
      </c>
      <c r="CO5" s="52">
        <f>CN4</f>
        <v>45</v>
      </c>
      <c r="CP5" s="35">
        <f t="shared" ref="CP5:CP68" si="18">CP4</f>
        <v>2</v>
      </c>
      <c r="CQ5" s="52">
        <f>IF(CR4+CU4&lt;0,0,CR4+CU4)</f>
        <v>396</v>
      </c>
      <c r="CR5" s="52">
        <f>CQ5-CS5</f>
        <v>392.04</v>
      </c>
      <c r="CS5" s="52">
        <f t="shared" ref="CS5:CS68" si="19">IF(CQ5/100&gt;10,10,ROUNDDOWN(CQ5/100,6))</f>
        <v>3.96</v>
      </c>
      <c r="CT5" s="43"/>
      <c r="CU5" s="43"/>
      <c r="CV5" s="38"/>
      <c r="CX5" s="35">
        <f>CY5+DC5+Tabelle2126820102526272934113536[[#This Row],[w]]/2+Tabelle2126820102526272934113536[[#This Row],[poweradd]]</f>
        <v>49.96</v>
      </c>
      <c r="CY5" s="52">
        <f>CX4</f>
        <v>45</v>
      </c>
      <c r="CZ5" s="35">
        <f t="shared" ref="CZ5:CZ68" si="20">CZ4</f>
        <v>2</v>
      </c>
      <c r="DA5" s="52">
        <f>IF(DB4+DE4&lt;0,0,DB4+DE4)</f>
        <v>396</v>
      </c>
      <c r="DB5" s="52">
        <f>DA5-DC5</f>
        <v>392.04</v>
      </c>
      <c r="DC5" s="52">
        <f t="shared" ref="DC5:DC68" si="21">IF(DA5/100&gt;10,10,ROUNDDOWN(DA5/100,6))</f>
        <v>3.96</v>
      </c>
      <c r="DD5" s="43"/>
      <c r="DE5" s="43"/>
      <c r="DF5" s="38"/>
      <c r="DH5" s="35">
        <f>DI5+DM5+Tabelle21268201025262729341135363731[[#This Row],[w]]/2+Tabelle21268201025262729341135363731[[#This Row],[poweradd]]</f>
        <v>49.96</v>
      </c>
      <c r="DI5" s="52">
        <f>DH4</f>
        <v>45</v>
      </c>
      <c r="DJ5" s="35">
        <f t="shared" ref="DJ5:DJ68" si="22">DJ4</f>
        <v>2</v>
      </c>
      <c r="DK5" s="52">
        <f>IF(DL4+DO4&lt;0,0,DL4+DO4)</f>
        <v>396</v>
      </c>
      <c r="DL5" s="52">
        <f>DK5-DM5</f>
        <v>392.04</v>
      </c>
      <c r="DM5" s="52">
        <f t="shared" ref="DM5:DM68" si="23">IF(DK5/100&gt;10,10,ROUNDDOWN(DK5/100,6))</f>
        <v>3.96</v>
      </c>
      <c r="DN5" s="43"/>
      <c r="DO5" s="43"/>
      <c r="DP5" s="38"/>
      <c r="DR5" s="35">
        <f>DS5+DW5+Tabelle212682010252627293411353637[[#This Row],[w]]/2+Tabelle212682010252627293411353637[[#This Row],[poweradd]]</f>
        <v>59.96</v>
      </c>
      <c r="DS5" s="52">
        <f>DR4</f>
        <v>55</v>
      </c>
      <c r="DT5" s="35">
        <f t="shared" ref="DT5:DT68" si="24">DT4</f>
        <v>2</v>
      </c>
      <c r="DU5" s="52">
        <f>IF(DV4+DY4&lt;0,0,DV4+DY4)</f>
        <v>396</v>
      </c>
      <c r="DV5" s="52">
        <f>DU5-DW5</f>
        <v>392.04</v>
      </c>
      <c r="DW5" s="52">
        <f t="shared" ref="DW5:DW68" si="25">IF(DU5/100&gt;10,10,ROUNDDOWN(DU5/100,6))</f>
        <v>3.96</v>
      </c>
      <c r="DX5" s="43"/>
      <c r="DY5" s="43"/>
      <c r="DZ5" s="38"/>
    </row>
    <row r="6" spans="1:133" x14ac:dyDescent="0.25">
      <c r="A6" s="55">
        <v>3</v>
      </c>
      <c r="B6" s="35">
        <f>C6+G6+Tabelle21268201025[[#This Row],[w]]/2+Tabelle21268201025[[#This Row],[poweradd]]</f>
        <v>54.880400000000002</v>
      </c>
      <c r="C6" s="52">
        <f>B5</f>
        <v>49.96</v>
      </c>
      <c r="D6" s="35">
        <f t="shared" si="0"/>
        <v>2</v>
      </c>
      <c r="E6" s="52">
        <f t="shared" ref="E6:E69" si="26">IF(F5+I5&lt;0,0,F5+I5)</f>
        <v>392.04</v>
      </c>
      <c r="F6" s="52">
        <f t="shared" ref="F6" si="27">E6-G6</f>
        <v>388.11960000000005</v>
      </c>
      <c r="G6" s="52">
        <f t="shared" si="1"/>
        <v>3.9203999999999999</v>
      </c>
      <c r="H6" s="43"/>
      <c r="I6" s="43"/>
      <c r="J6" s="38"/>
      <c r="L6" s="35">
        <f>M6+Q6+Tabelle212682010252632[[#This Row],[w]]/2+Tabelle212682010252632[[#This Row],[poweradd]]</f>
        <v>54.880400000000002</v>
      </c>
      <c r="M6" s="52">
        <f>L5</f>
        <v>49.96</v>
      </c>
      <c r="N6" s="35">
        <f t="shared" si="2"/>
        <v>2</v>
      </c>
      <c r="O6" s="52">
        <f t="shared" ref="O6:O69" si="28">IF(P5+S5&lt;0,0,P5+S5)</f>
        <v>392.04</v>
      </c>
      <c r="P6" s="52">
        <f t="shared" ref="P6" si="29">O6-Q6</f>
        <v>388.11960000000005</v>
      </c>
      <c r="Q6" s="52">
        <f t="shared" si="3"/>
        <v>3.9203999999999999</v>
      </c>
      <c r="R6" s="43"/>
      <c r="S6" s="43"/>
      <c r="T6" s="38"/>
      <c r="V6" s="35">
        <f>W6+AA6+Tabelle2126820102526[[#This Row],[w]]/2+Tabelle2126820102526[[#This Row],[poweradd]]</f>
        <v>54.880400000000002</v>
      </c>
      <c r="W6" s="52">
        <f>V5</f>
        <v>49.96</v>
      </c>
      <c r="X6" s="35">
        <f t="shared" si="4"/>
        <v>2</v>
      </c>
      <c r="Y6" s="52">
        <f t="shared" ref="Y6:Y69" si="30">IF(Z5+AC5&lt;0,0,Z5+AC5)</f>
        <v>392.04</v>
      </c>
      <c r="Z6" s="52">
        <f t="shared" ref="Z6" si="31">Y6-AA6</f>
        <v>388.11960000000005</v>
      </c>
      <c r="AA6" s="52">
        <f t="shared" si="5"/>
        <v>3.9203999999999999</v>
      </c>
      <c r="AB6" s="43"/>
      <c r="AC6" s="43"/>
      <c r="AD6" s="38"/>
      <c r="AF6" s="35">
        <f>AG6+AK6+Tabelle212682010252630[[#This Row],[w]]/2+Tabelle212682010252630[[#This Row],[poweradd]]</f>
        <v>54.880400000000002</v>
      </c>
      <c r="AG6" s="52">
        <f>AF5</f>
        <v>49.96</v>
      </c>
      <c r="AH6" s="35">
        <f t="shared" si="6"/>
        <v>2</v>
      </c>
      <c r="AI6" s="52">
        <f t="shared" ref="AI6:AI69" si="32">IF(AJ5+AM5&lt;0,0,AJ5+AM5)</f>
        <v>392.04</v>
      </c>
      <c r="AJ6" s="52">
        <f t="shared" ref="AJ6" si="33">AI6-AK6</f>
        <v>388.11960000000005</v>
      </c>
      <c r="AK6" s="52">
        <f t="shared" si="7"/>
        <v>3.9203999999999999</v>
      </c>
      <c r="AL6" s="43"/>
      <c r="AM6" s="43"/>
      <c r="AN6" s="38"/>
      <c r="AP6" s="35">
        <f>AQ6+AU6+Tabelle212682010252627[[#This Row],[w]]/2+Tabelle212682010252627[[#This Row],[poweradd]]</f>
        <v>54.880400000000002</v>
      </c>
      <c r="AQ6" s="52">
        <f>AP5</f>
        <v>49.96</v>
      </c>
      <c r="AR6" s="35">
        <f t="shared" si="8"/>
        <v>2</v>
      </c>
      <c r="AS6" s="52">
        <f t="shared" ref="AS6:AS69" si="34">IF(AT5+AW5&lt;0,0,AT5+AW5)</f>
        <v>392.04</v>
      </c>
      <c r="AT6" s="52">
        <f t="shared" ref="AT6" si="35">AS6-AU6</f>
        <v>388.11960000000005</v>
      </c>
      <c r="AU6" s="52">
        <f t="shared" si="9"/>
        <v>3.9203999999999999</v>
      </c>
      <c r="AV6" s="43"/>
      <c r="AW6" s="43"/>
      <c r="AX6" s="38"/>
      <c r="AZ6" s="35">
        <f>BA6+BE6+Tabelle2126820102526272933[[#This Row],[w]]/2+Tabelle2126820102526272933[[#This Row],[poweradd]]</f>
        <v>54.880400000000002</v>
      </c>
      <c r="BA6" s="52">
        <f>AZ5</f>
        <v>49.96</v>
      </c>
      <c r="BB6" s="35">
        <f t="shared" si="10"/>
        <v>2</v>
      </c>
      <c r="BC6" s="52">
        <f t="shared" ref="BC6:BC69" si="36">IF(BD5+BG5&lt;0,0,BD5+BG5)</f>
        <v>392.04</v>
      </c>
      <c r="BD6" s="52">
        <f t="shared" ref="BD6" si="37">BC6-BE6</f>
        <v>388.11960000000005</v>
      </c>
      <c r="BE6" s="52">
        <f t="shared" si="11"/>
        <v>3.9203999999999999</v>
      </c>
      <c r="BF6" s="43"/>
      <c r="BG6" s="43"/>
      <c r="BH6" s="38"/>
      <c r="BJ6" s="35">
        <f>BK6+BO6+Tabelle21268201025262728[[#This Row],[w]]/2+Tabelle21268201025262728[[#This Row],[poweradd]]</f>
        <v>54.880400000000002</v>
      </c>
      <c r="BK6" s="52">
        <f>BJ5</f>
        <v>49.96</v>
      </c>
      <c r="BL6" s="35">
        <f t="shared" si="12"/>
        <v>2</v>
      </c>
      <c r="BM6" s="52">
        <f t="shared" ref="BM6:BM69" si="38">IF(BN5+BQ5&lt;0,0,BN5+BQ5)</f>
        <v>392.04</v>
      </c>
      <c r="BN6" s="52">
        <f t="shared" ref="BN6" si="39">BM6-BO6</f>
        <v>388.11960000000005</v>
      </c>
      <c r="BO6" s="52">
        <f t="shared" si="13"/>
        <v>3.9203999999999999</v>
      </c>
      <c r="BP6" s="43"/>
      <c r="BQ6" s="43"/>
      <c r="BR6" s="38"/>
      <c r="BT6" s="35">
        <f>BU6+BY6+Tabelle21268201025262729[[#This Row],[w]]/2+Tabelle21268201025262729[[#This Row],[poweradd]]</f>
        <v>54.880400000000002</v>
      </c>
      <c r="BU6" s="52">
        <f>BT5</f>
        <v>49.96</v>
      </c>
      <c r="BV6" s="35">
        <f t="shared" si="14"/>
        <v>2</v>
      </c>
      <c r="BW6" s="52">
        <f t="shared" ref="BW6:BW69" si="40">IF(BX5+CA5&lt;0,0,BX5+CA5)</f>
        <v>392.04</v>
      </c>
      <c r="BX6" s="52">
        <f t="shared" ref="BX6" si="41">BW6-BY6</f>
        <v>388.11960000000005</v>
      </c>
      <c r="BY6" s="52">
        <f t="shared" si="15"/>
        <v>3.9203999999999999</v>
      </c>
      <c r="BZ6" s="43"/>
      <c r="CA6" s="43"/>
      <c r="CB6" s="38"/>
      <c r="CD6" s="35">
        <f>CE6+CI6+Tabelle2126820102526272934[[#This Row],[w]]/2+Tabelle2126820102526272934[[#This Row],[poweradd]]</f>
        <v>54.880400000000002</v>
      </c>
      <c r="CE6" s="52">
        <f>CD5</f>
        <v>49.96</v>
      </c>
      <c r="CF6" s="35">
        <f t="shared" si="16"/>
        <v>2</v>
      </c>
      <c r="CG6" s="52">
        <f t="shared" ref="CG6:CG69" si="42">IF(CH5+CK5&lt;0,0,CH5+CK5)</f>
        <v>392.04</v>
      </c>
      <c r="CH6" s="52">
        <f t="shared" ref="CH6" si="43">CG6-CI6</f>
        <v>388.11960000000005</v>
      </c>
      <c r="CI6" s="52">
        <f t="shared" si="17"/>
        <v>3.9203999999999999</v>
      </c>
      <c r="CJ6" s="43"/>
      <c r="CK6" s="43"/>
      <c r="CL6" s="38"/>
      <c r="CN6" s="35">
        <f>CO6+CS6+Tabelle21268201025262729341135[[#This Row],[w]]/2+Tabelle21268201025262729341135[[#This Row],[poweradd]]</f>
        <v>54.880400000000002</v>
      </c>
      <c r="CO6" s="52">
        <f>CN5</f>
        <v>49.96</v>
      </c>
      <c r="CP6" s="35">
        <f t="shared" si="18"/>
        <v>2</v>
      </c>
      <c r="CQ6" s="52">
        <f t="shared" ref="CQ6:CQ69" si="44">IF(CR5+CU5&lt;0,0,CR5+CU5)</f>
        <v>392.04</v>
      </c>
      <c r="CR6" s="52">
        <f t="shared" ref="CR6" si="45">CQ6-CS6</f>
        <v>388.11960000000005</v>
      </c>
      <c r="CS6" s="52">
        <f t="shared" si="19"/>
        <v>3.9203999999999999</v>
      </c>
      <c r="CT6" s="43"/>
      <c r="CU6" s="43"/>
      <c r="CV6" s="38"/>
      <c r="CX6" s="35">
        <f>CY6+DC6+Tabelle2126820102526272934113536[[#This Row],[w]]/2+Tabelle2126820102526272934113536[[#This Row],[poweradd]]</f>
        <v>54.880400000000002</v>
      </c>
      <c r="CY6" s="52">
        <f>CX5</f>
        <v>49.96</v>
      </c>
      <c r="CZ6" s="35">
        <f t="shared" si="20"/>
        <v>2</v>
      </c>
      <c r="DA6" s="52">
        <f t="shared" ref="DA6:DA69" si="46">IF(DB5+DE5&lt;0,0,DB5+DE5)</f>
        <v>392.04</v>
      </c>
      <c r="DB6" s="52">
        <f t="shared" ref="DB6" si="47">DA6-DC6</f>
        <v>388.11960000000005</v>
      </c>
      <c r="DC6" s="52">
        <f t="shared" si="21"/>
        <v>3.9203999999999999</v>
      </c>
      <c r="DD6" s="43"/>
      <c r="DE6" s="43"/>
      <c r="DF6" s="38"/>
      <c r="DH6" s="35">
        <f>DI6+DM6+Tabelle21268201025262729341135363731[[#This Row],[w]]/2+Tabelle21268201025262729341135363731[[#This Row],[poweradd]]</f>
        <v>54.880400000000002</v>
      </c>
      <c r="DI6" s="52">
        <f>DH5</f>
        <v>49.96</v>
      </c>
      <c r="DJ6" s="35">
        <f t="shared" si="22"/>
        <v>2</v>
      </c>
      <c r="DK6" s="52">
        <f t="shared" ref="DK6:DK69" si="48">IF(DL5+DO5&lt;0,0,DL5+DO5)</f>
        <v>392.04</v>
      </c>
      <c r="DL6" s="52">
        <f t="shared" ref="DL6" si="49">DK6-DM6</f>
        <v>388.11960000000005</v>
      </c>
      <c r="DM6" s="52">
        <f t="shared" si="23"/>
        <v>3.9203999999999999</v>
      </c>
      <c r="DN6" s="43"/>
      <c r="DO6" s="43"/>
      <c r="DP6" s="38"/>
      <c r="DR6" s="35">
        <f>DS6+DW6+Tabelle212682010252627293411353637[[#This Row],[w]]/2+Tabelle212682010252627293411353637[[#This Row],[poweradd]]</f>
        <v>64.880400000000009</v>
      </c>
      <c r="DS6" s="52">
        <f>DR5</f>
        <v>59.96</v>
      </c>
      <c r="DT6" s="35">
        <f t="shared" si="24"/>
        <v>2</v>
      </c>
      <c r="DU6" s="52">
        <f t="shared" ref="DU6:DU69" si="50">IF(DV5+DY5&lt;0,0,DV5+DY5)</f>
        <v>392.04</v>
      </c>
      <c r="DV6" s="52">
        <f t="shared" ref="DV6" si="51">DU6-DW6</f>
        <v>388.11960000000005</v>
      </c>
      <c r="DW6" s="52">
        <f t="shared" si="25"/>
        <v>3.9203999999999999</v>
      </c>
      <c r="DX6" s="43"/>
      <c r="DY6" s="43"/>
      <c r="DZ6" s="38"/>
      <c r="EA6" s="45"/>
      <c r="EB6" s="45"/>
      <c r="EC6" s="47"/>
    </row>
    <row r="7" spans="1:133" x14ac:dyDescent="0.25">
      <c r="A7" s="55">
        <v>4</v>
      </c>
      <c r="B7" s="35">
        <f>C7+G7+Tabelle21268201025[[#This Row],[w]]/2+Tabelle21268201025[[#This Row],[poweradd]]</f>
        <v>59.761596000000004</v>
      </c>
      <c r="C7" s="52">
        <f t="shared" ref="C7:C70" si="52">B6</f>
        <v>54.880400000000002</v>
      </c>
      <c r="D7" s="35">
        <f t="shared" si="0"/>
        <v>2</v>
      </c>
      <c r="E7" s="52">
        <f t="shared" si="26"/>
        <v>388.11960000000005</v>
      </c>
      <c r="F7" s="52">
        <f>E7-G7</f>
        <v>384.23840400000006</v>
      </c>
      <c r="G7" s="52">
        <f t="shared" si="1"/>
        <v>3.8811960000000001</v>
      </c>
      <c r="H7" s="43"/>
      <c r="I7" s="43"/>
      <c r="J7" s="38"/>
      <c r="L7" s="35">
        <f>M7+Q7+Tabelle212682010252632[[#This Row],[w]]/2+Tabelle212682010252632[[#This Row],[poweradd]]</f>
        <v>59.761596000000004</v>
      </c>
      <c r="M7" s="52">
        <f t="shared" ref="M7:M70" si="53">L6</f>
        <v>54.880400000000002</v>
      </c>
      <c r="N7" s="35">
        <f t="shared" si="2"/>
        <v>2</v>
      </c>
      <c r="O7" s="52">
        <f t="shared" si="28"/>
        <v>388.11960000000005</v>
      </c>
      <c r="P7" s="52">
        <f>O7-Q7</f>
        <v>384.23840400000006</v>
      </c>
      <c r="Q7" s="52">
        <f t="shared" si="3"/>
        <v>3.8811960000000001</v>
      </c>
      <c r="R7" s="43"/>
      <c r="S7" s="43"/>
      <c r="T7" s="38"/>
      <c r="V7" s="35">
        <f>W7+AA7+Tabelle2126820102526[[#This Row],[w]]/2+Tabelle2126820102526[[#This Row],[poweradd]]</f>
        <v>59.761596000000004</v>
      </c>
      <c r="W7" s="52">
        <f t="shared" ref="W7:W70" si="54">V6</f>
        <v>54.880400000000002</v>
      </c>
      <c r="X7" s="35">
        <f t="shared" si="4"/>
        <v>2</v>
      </c>
      <c r="Y7" s="52">
        <f t="shared" si="30"/>
        <v>388.11960000000005</v>
      </c>
      <c r="Z7" s="52">
        <f>Y7-AA7</f>
        <v>384.23840400000006</v>
      </c>
      <c r="AA7" s="52">
        <f t="shared" si="5"/>
        <v>3.8811960000000001</v>
      </c>
      <c r="AB7" s="43"/>
      <c r="AC7" s="43"/>
      <c r="AD7" s="38"/>
      <c r="AF7" s="35">
        <f>AG7+AK7+Tabelle212682010252630[[#This Row],[w]]/2+Tabelle212682010252630[[#This Row],[poweradd]]</f>
        <v>59.761596000000004</v>
      </c>
      <c r="AG7" s="52">
        <f t="shared" ref="AG7:AG70" si="55">AF6</f>
        <v>54.880400000000002</v>
      </c>
      <c r="AH7" s="35">
        <f t="shared" si="6"/>
        <v>2</v>
      </c>
      <c r="AI7" s="52">
        <f t="shared" si="32"/>
        <v>388.11960000000005</v>
      </c>
      <c r="AJ7" s="52">
        <f>AI7-AK7</f>
        <v>384.23840400000006</v>
      </c>
      <c r="AK7" s="52">
        <f t="shared" si="7"/>
        <v>3.8811960000000001</v>
      </c>
      <c r="AL7" s="43"/>
      <c r="AM7" s="43"/>
      <c r="AN7" s="38"/>
      <c r="AP7" s="35">
        <f>AQ7+AU7+Tabelle212682010252627[[#This Row],[w]]/2+Tabelle212682010252627[[#This Row],[poweradd]]</f>
        <v>59.761596000000004</v>
      </c>
      <c r="AQ7" s="52">
        <f t="shared" ref="AQ7:AQ70" si="56">AP6</f>
        <v>54.880400000000002</v>
      </c>
      <c r="AR7" s="35">
        <f t="shared" si="8"/>
        <v>2</v>
      </c>
      <c r="AS7" s="52">
        <f t="shared" si="34"/>
        <v>388.11960000000005</v>
      </c>
      <c r="AT7" s="52">
        <f>AS7-AU7</f>
        <v>384.23840400000006</v>
      </c>
      <c r="AU7" s="52">
        <f t="shared" si="9"/>
        <v>3.8811960000000001</v>
      </c>
      <c r="AV7" s="43"/>
      <c r="AW7" s="43"/>
      <c r="AX7" s="38"/>
      <c r="AZ7" s="35">
        <f>BA7+BE7+Tabelle2126820102526272933[[#This Row],[w]]/2+Tabelle2126820102526272933[[#This Row],[poweradd]]</f>
        <v>59.761596000000004</v>
      </c>
      <c r="BA7" s="52">
        <f t="shared" ref="BA7:BA70" si="57">AZ6</f>
        <v>54.880400000000002</v>
      </c>
      <c r="BB7" s="35">
        <f t="shared" si="10"/>
        <v>2</v>
      </c>
      <c r="BC7" s="52">
        <f t="shared" si="36"/>
        <v>388.11960000000005</v>
      </c>
      <c r="BD7" s="52">
        <f>BC7-BE7</f>
        <v>384.23840400000006</v>
      </c>
      <c r="BE7" s="52">
        <f t="shared" si="11"/>
        <v>3.8811960000000001</v>
      </c>
      <c r="BF7" s="43"/>
      <c r="BG7" s="43"/>
      <c r="BH7" s="38"/>
      <c r="BJ7" s="35">
        <f>BK7+BO7+Tabelle21268201025262728[[#This Row],[w]]/2+Tabelle21268201025262728[[#This Row],[poweradd]]</f>
        <v>59.761596000000004</v>
      </c>
      <c r="BK7" s="52">
        <f t="shared" ref="BK7:BK70" si="58">BJ6</f>
        <v>54.880400000000002</v>
      </c>
      <c r="BL7" s="35">
        <f t="shared" si="12"/>
        <v>2</v>
      </c>
      <c r="BM7" s="52">
        <f t="shared" si="38"/>
        <v>388.11960000000005</v>
      </c>
      <c r="BN7" s="52">
        <f>BM7-BO7</f>
        <v>384.23840400000006</v>
      </c>
      <c r="BO7" s="52">
        <f t="shared" si="13"/>
        <v>3.8811960000000001</v>
      </c>
      <c r="BP7" s="43"/>
      <c r="BQ7" s="43"/>
      <c r="BR7" s="38"/>
      <c r="BT7" s="35">
        <f>BU7+BY7+Tabelle21268201025262729[[#This Row],[w]]/2+Tabelle21268201025262729[[#This Row],[poweradd]]</f>
        <v>59.761596000000004</v>
      </c>
      <c r="BU7" s="52">
        <f t="shared" ref="BU7:BU70" si="59">BT6</f>
        <v>54.880400000000002</v>
      </c>
      <c r="BV7" s="35">
        <f t="shared" si="14"/>
        <v>2</v>
      </c>
      <c r="BW7" s="52">
        <f t="shared" si="40"/>
        <v>388.11960000000005</v>
      </c>
      <c r="BX7" s="52">
        <f>BW7-BY7</f>
        <v>384.23840400000006</v>
      </c>
      <c r="BY7" s="52">
        <f t="shared" si="15"/>
        <v>3.8811960000000001</v>
      </c>
      <c r="BZ7" s="43"/>
      <c r="CA7" s="43"/>
      <c r="CB7" s="38"/>
      <c r="CD7" s="35">
        <f>CE7+CI7+Tabelle2126820102526272934[[#This Row],[w]]/2+Tabelle2126820102526272934[[#This Row],[poweradd]]</f>
        <v>59.761596000000004</v>
      </c>
      <c r="CE7" s="52">
        <f t="shared" ref="CE7:CE70" si="60">CD6</f>
        <v>54.880400000000002</v>
      </c>
      <c r="CF7" s="35">
        <f t="shared" si="16"/>
        <v>2</v>
      </c>
      <c r="CG7" s="52">
        <f t="shared" si="42"/>
        <v>388.11960000000005</v>
      </c>
      <c r="CH7" s="52">
        <f>CG7-CI7</f>
        <v>384.23840400000006</v>
      </c>
      <c r="CI7" s="52">
        <f t="shared" si="17"/>
        <v>3.8811960000000001</v>
      </c>
      <c r="CJ7" s="43"/>
      <c r="CK7" s="43"/>
      <c r="CL7" s="38"/>
      <c r="CN7" s="35">
        <f>CO7+CS7+Tabelle21268201025262729341135[[#This Row],[w]]/2+Tabelle21268201025262729341135[[#This Row],[poweradd]]</f>
        <v>59.761596000000004</v>
      </c>
      <c r="CO7" s="52">
        <f t="shared" ref="CO7:CO70" si="61">CN6</f>
        <v>54.880400000000002</v>
      </c>
      <c r="CP7" s="35">
        <f t="shared" si="18"/>
        <v>2</v>
      </c>
      <c r="CQ7" s="52">
        <f t="shared" si="44"/>
        <v>388.11960000000005</v>
      </c>
      <c r="CR7" s="52">
        <f>CQ7-CS7</f>
        <v>384.23840400000006</v>
      </c>
      <c r="CS7" s="52">
        <f t="shared" si="19"/>
        <v>3.8811960000000001</v>
      </c>
      <c r="CT7" s="43"/>
      <c r="CU7" s="43"/>
      <c r="CV7" s="38"/>
      <c r="CX7" s="35">
        <f>CY7+DC7+Tabelle2126820102526272934113536[[#This Row],[w]]/2+Tabelle2126820102526272934113536[[#This Row],[poweradd]]</f>
        <v>59.761596000000004</v>
      </c>
      <c r="CY7" s="52">
        <f t="shared" ref="CY7:CY70" si="62">CX6</f>
        <v>54.880400000000002</v>
      </c>
      <c r="CZ7" s="35">
        <f t="shared" si="20"/>
        <v>2</v>
      </c>
      <c r="DA7" s="52">
        <f t="shared" si="46"/>
        <v>388.11960000000005</v>
      </c>
      <c r="DB7" s="52">
        <f>DA7-DC7</f>
        <v>384.23840400000006</v>
      </c>
      <c r="DC7" s="52">
        <f t="shared" si="21"/>
        <v>3.8811960000000001</v>
      </c>
      <c r="DD7" s="43"/>
      <c r="DE7" s="43"/>
      <c r="DF7" s="38"/>
      <c r="DH7" s="35">
        <f>DI7+DM7+Tabelle21268201025262729341135363731[[#This Row],[w]]/2+Tabelle21268201025262729341135363731[[#This Row],[poweradd]]</f>
        <v>59.761596000000004</v>
      </c>
      <c r="DI7" s="52">
        <f t="shared" ref="DI7:DI70" si="63">DH6</f>
        <v>54.880400000000002</v>
      </c>
      <c r="DJ7" s="35">
        <f t="shared" si="22"/>
        <v>2</v>
      </c>
      <c r="DK7" s="52">
        <f t="shared" si="48"/>
        <v>388.11960000000005</v>
      </c>
      <c r="DL7" s="52">
        <f>DK7-DM7</f>
        <v>384.23840400000006</v>
      </c>
      <c r="DM7" s="52">
        <f t="shared" si="23"/>
        <v>3.8811960000000001</v>
      </c>
      <c r="DN7" s="43"/>
      <c r="DO7" s="43"/>
      <c r="DP7" s="38"/>
      <c r="DR7" s="35">
        <f>DS7+DW7+Tabelle212682010252627293411353637[[#This Row],[w]]/2+Tabelle212682010252627293411353637[[#This Row],[poweradd]]</f>
        <v>69.761596000000011</v>
      </c>
      <c r="DS7" s="52">
        <f t="shared" ref="DS7:DS70" si="64">DR6</f>
        <v>64.880400000000009</v>
      </c>
      <c r="DT7" s="35">
        <f t="shared" si="24"/>
        <v>2</v>
      </c>
      <c r="DU7" s="52">
        <f t="shared" si="50"/>
        <v>388.11960000000005</v>
      </c>
      <c r="DV7" s="52">
        <f>DU7-DW7</f>
        <v>384.23840400000006</v>
      </c>
      <c r="DW7" s="52">
        <f t="shared" si="25"/>
        <v>3.8811960000000001</v>
      </c>
      <c r="DX7" s="43"/>
      <c r="DY7" s="43"/>
      <c r="DZ7" s="38"/>
    </row>
    <row r="8" spans="1:133" x14ac:dyDescent="0.25">
      <c r="A8" s="55">
        <v>5</v>
      </c>
      <c r="B8" s="37">
        <f>C8+G8+Tabelle21268201025[[#This Row],[w]]/2+Tabelle21268201025[[#This Row],[poweradd]]</f>
        <v>64.603980000000007</v>
      </c>
      <c r="C8" s="52">
        <f t="shared" si="52"/>
        <v>59.761596000000004</v>
      </c>
      <c r="D8" s="35">
        <f t="shared" si="0"/>
        <v>2</v>
      </c>
      <c r="E8" s="52">
        <f t="shared" si="26"/>
        <v>384.23840400000006</v>
      </c>
      <c r="F8" s="52">
        <f t="shared" ref="F8:F71" si="65">E8-G8</f>
        <v>380.39602000000008</v>
      </c>
      <c r="G8" s="52">
        <f t="shared" si="1"/>
        <v>3.842384</v>
      </c>
      <c r="H8" s="45"/>
      <c r="I8" s="45"/>
      <c r="J8" s="47"/>
      <c r="L8" s="37">
        <f>M8+Q8+Tabelle212682010252632[[#This Row],[w]]/2+Tabelle212682010252632[[#This Row],[poweradd]]</f>
        <v>64.603980000000007</v>
      </c>
      <c r="M8" s="52">
        <f t="shared" si="53"/>
        <v>59.761596000000004</v>
      </c>
      <c r="N8" s="35">
        <f t="shared" si="2"/>
        <v>2</v>
      </c>
      <c r="O8" s="52">
        <f t="shared" si="28"/>
        <v>384.23840400000006</v>
      </c>
      <c r="P8" s="52">
        <f t="shared" ref="P8:P12" si="66">O8-Q8</f>
        <v>380.39602000000008</v>
      </c>
      <c r="Q8" s="52">
        <f t="shared" si="3"/>
        <v>3.842384</v>
      </c>
      <c r="R8" s="45"/>
      <c r="S8" s="45"/>
      <c r="T8" s="47"/>
      <c r="V8" s="37">
        <f>W8+AA8+Tabelle2126820102526[[#This Row],[w]]/2+Tabelle2126820102526[[#This Row],[poweradd]]</f>
        <v>64.603980000000007</v>
      </c>
      <c r="W8" s="52">
        <f t="shared" si="54"/>
        <v>59.761596000000004</v>
      </c>
      <c r="X8" s="35">
        <f t="shared" si="4"/>
        <v>2</v>
      </c>
      <c r="Y8" s="52">
        <f t="shared" si="30"/>
        <v>384.23840400000006</v>
      </c>
      <c r="Z8" s="52">
        <f t="shared" ref="Z8:Z12" si="67">Y8-AA8</f>
        <v>380.39602000000008</v>
      </c>
      <c r="AA8" s="52">
        <f t="shared" si="5"/>
        <v>3.842384</v>
      </c>
      <c r="AB8" s="45"/>
      <c r="AC8" s="45"/>
      <c r="AD8" s="47"/>
      <c r="AF8" s="37">
        <f>AG8+AK8+Tabelle212682010252630[[#This Row],[w]]/2+Tabelle212682010252630[[#This Row],[poweradd]]</f>
        <v>64.603980000000007</v>
      </c>
      <c r="AG8" s="52">
        <f t="shared" si="55"/>
        <v>59.761596000000004</v>
      </c>
      <c r="AH8" s="35">
        <f t="shared" si="6"/>
        <v>2</v>
      </c>
      <c r="AI8" s="52">
        <f t="shared" si="32"/>
        <v>384.23840400000006</v>
      </c>
      <c r="AJ8" s="52">
        <f t="shared" ref="AJ8:AJ12" si="68">AI8-AK8</f>
        <v>380.39602000000008</v>
      </c>
      <c r="AK8" s="52">
        <f t="shared" si="7"/>
        <v>3.842384</v>
      </c>
      <c r="AL8" s="45"/>
      <c r="AM8" s="45"/>
      <c r="AN8" s="47"/>
      <c r="AP8" s="37">
        <f>AQ8+AU8+Tabelle212682010252627[[#This Row],[w]]/2+Tabelle212682010252627[[#This Row],[poweradd]]</f>
        <v>64.603980000000007</v>
      </c>
      <c r="AQ8" s="52">
        <f t="shared" si="56"/>
        <v>59.761596000000004</v>
      </c>
      <c r="AR8" s="35">
        <f t="shared" si="8"/>
        <v>2</v>
      </c>
      <c r="AS8" s="52">
        <f t="shared" si="34"/>
        <v>384.23840400000006</v>
      </c>
      <c r="AT8" s="52">
        <f t="shared" ref="AT8:AT12" si="69">AS8-AU8</f>
        <v>380.39602000000008</v>
      </c>
      <c r="AU8" s="52">
        <f t="shared" si="9"/>
        <v>3.842384</v>
      </c>
      <c r="AV8" s="45"/>
      <c r="AW8" s="45"/>
      <c r="AX8" s="47"/>
      <c r="AZ8" s="37">
        <f>BA8+BE8+Tabelle2126820102526272933[[#This Row],[w]]/2+Tabelle2126820102526272933[[#This Row],[poweradd]]</f>
        <v>64.603980000000007</v>
      </c>
      <c r="BA8" s="52">
        <f t="shared" si="57"/>
        <v>59.761596000000004</v>
      </c>
      <c r="BB8" s="35">
        <f t="shared" si="10"/>
        <v>2</v>
      </c>
      <c r="BC8" s="52">
        <f t="shared" si="36"/>
        <v>384.23840400000006</v>
      </c>
      <c r="BD8" s="52">
        <f t="shared" ref="BD8:BD12" si="70">BC8-BE8</f>
        <v>380.39602000000008</v>
      </c>
      <c r="BE8" s="52">
        <f t="shared" si="11"/>
        <v>3.842384</v>
      </c>
      <c r="BF8" s="45"/>
      <c r="BG8" s="45"/>
      <c r="BH8" s="47"/>
      <c r="BJ8" s="37">
        <f>BK8+BO8+Tabelle21268201025262728[[#This Row],[w]]/2+Tabelle21268201025262728[[#This Row],[poweradd]]</f>
        <v>64.603980000000007</v>
      </c>
      <c r="BK8" s="52">
        <f t="shared" si="58"/>
        <v>59.761596000000004</v>
      </c>
      <c r="BL8" s="35">
        <f t="shared" si="12"/>
        <v>2</v>
      </c>
      <c r="BM8" s="52">
        <f t="shared" si="38"/>
        <v>384.23840400000006</v>
      </c>
      <c r="BN8" s="52">
        <f t="shared" ref="BN8:BN12" si="71">BM8-BO8</f>
        <v>380.39602000000008</v>
      </c>
      <c r="BO8" s="52">
        <f t="shared" si="13"/>
        <v>3.842384</v>
      </c>
      <c r="BP8" s="45"/>
      <c r="BQ8" s="45"/>
      <c r="BR8" s="47"/>
      <c r="BT8" s="37">
        <f>BU8+BY8+Tabelle21268201025262729[[#This Row],[w]]/2+Tabelle21268201025262729[[#This Row],[poweradd]]</f>
        <v>64.603980000000007</v>
      </c>
      <c r="BU8" s="52">
        <f t="shared" si="59"/>
        <v>59.761596000000004</v>
      </c>
      <c r="BV8" s="35">
        <f t="shared" si="14"/>
        <v>2</v>
      </c>
      <c r="BW8" s="52">
        <f t="shared" si="40"/>
        <v>384.23840400000006</v>
      </c>
      <c r="BX8" s="52">
        <f t="shared" ref="BX8:BX12" si="72">BW8-BY8</f>
        <v>380.39602000000008</v>
      </c>
      <c r="BY8" s="52">
        <f t="shared" si="15"/>
        <v>3.842384</v>
      </c>
      <c r="BZ8" s="45"/>
      <c r="CA8" s="45"/>
      <c r="CB8" s="47"/>
      <c r="CD8" s="37">
        <f>CE8+CI8+Tabelle2126820102526272934[[#This Row],[w]]/2+Tabelle2126820102526272934[[#This Row],[poweradd]]</f>
        <v>64.603980000000007</v>
      </c>
      <c r="CE8" s="52">
        <f t="shared" si="60"/>
        <v>59.761596000000004</v>
      </c>
      <c r="CF8" s="35">
        <f t="shared" si="16"/>
        <v>2</v>
      </c>
      <c r="CG8" s="52">
        <f t="shared" si="42"/>
        <v>384.23840400000006</v>
      </c>
      <c r="CH8" s="52">
        <f t="shared" ref="CH8:CH12" si="73">CG8-CI8</f>
        <v>380.39602000000008</v>
      </c>
      <c r="CI8" s="52">
        <f t="shared" si="17"/>
        <v>3.842384</v>
      </c>
      <c r="CJ8" s="45"/>
      <c r="CK8" s="45"/>
      <c r="CL8" s="47"/>
      <c r="CN8" s="37">
        <f>CO8+CS8+Tabelle21268201025262729341135[[#This Row],[w]]/2+Tabelle21268201025262729341135[[#This Row],[poweradd]]</f>
        <v>64.603980000000007</v>
      </c>
      <c r="CO8" s="52">
        <f t="shared" si="61"/>
        <v>59.761596000000004</v>
      </c>
      <c r="CP8" s="35">
        <f t="shared" si="18"/>
        <v>2</v>
      </c>
      <c r="CQ8" s="52">
        <f t="shared" si="44"/>
        <v>384.23840400000006</v>
      </c>
      <c r="CR8" s="52">
        <f t="shared" ref="CR8:CR12" si="74">CQ8-CS8</f>
        <v>380.39602000000008</v>
      </c>
      <c r="CS8" s="52">
        <f t="shared" si="19"/>
        <v>3.842384</v>
      </c>
      <c r="CT8" s="45"/>
      <c r="CU8" s="45"/>
      <c r="CV8" s="47"/>
      <c r="CX8" s="37">
        <f>CY8+DC8+Tabelle2126820102526272934113536[[#This Row],[w]]/2+Tabelle2126820102526272934113536[[#This Row],[poweradd]]</f>
        <v>64.603980000000007</v>
      </c>
      <c r="CY8" s="52">
        <f t="shared" si="62"/>
        <v>59.761596000000004</v>
      </c>
      <c r="CZ8" s="35">
        <f t="shared" si="20"/>
        <v>2</v>
      </c>
      <c r="DA8" s="52">
        <f t="shared" si="46"/>
        <v>384.23840400000006</v>
      </c>
      <c r="DB8" s="52">
        <f t="shared" ref="DB8:DB12" si="75">DA8-DC8</f>
        <v>380.39602000000008</v>
      </c>
      <c r="DC8" s="52">
        <f t="shared" si="21"/>
        <v>3.842384</v>
      </c>
      <c r="DD8" s="45"/>
      <c r="DE8" s="45"/>
      <c r="DF8" s="47"/>
      <c r="DH8" s="37">
        <f>DI8+DM8+Tabelle21268201025262729341135363731[[#This Row],[w]]/2+Tabelle21268201025262729341135363731[[#This Row],[poweradd]]</f>
        <v>64.603980000000007</v>
      </c>
      <c r="DI8" s="52">
        <f t="shared" si="63"/>
        <v>59.761596000000004</v>
      </c>
      <c r="DJ8" s="35">
        <f t="shared" si="22"/>
        <v>2</v>
      </c>
      <c r="DK8" s="52">
        <f t="shared" si="48"/>
        <v>384.23840400000006</v>
      </c>
      <c r="DL8" s="52">
        <f t="shared" ref="DL8:DL12" si="76">DK8-DM8</f>
        <v>380.39602000000008</v>
      </c>
      <c r="DM8" s="52">
        <f t="shared" si="23"/>
        <v>3.842384</v>
      </c>
      <c r="DN8" s="45"/>
      <c r="DO8" s="45"/>
      <c r="DP8" s="47"/>
      <c r="DR8" s="37">
        <f>DS8+DW8+Tabelle212682010252627293411353637[[#This Row],[w]]/2+Tabelle212682010252627293411353637[[#This Row],[poweradd]]</f>
        <v>74.603980000000007</v>
      </c>
      <c r="DS8" s="52">
        <f t="shared" si="64"/>
        <v>69.761596000000011</v>
      </c>
      <c r="DT8" s="35">
        <f t="shared" si="24"/>
        <v>2</v>
      </c>
      <c r="DU8" s="52">
        <f t="shared" si="50"/>
        <v>384.23840400000006</v>
      </c>
      <c r="DV8" s="52">
        <f t="shared" ref="DV8:DV12" si="77">DU8-DW8</f>
        <v>380.39602000000008</v>
      </c>
      <c r="DW8" s="52">
        <f t="shared" si="25"/>
        <v>3.842384</v>
      </c>
      <c r="DX8" s="45"/>
      <c r="DY8" s="45"/>
      <c r="DZ8" s="47"/>
      <c r="EA8" s="45"/>
      <c r="EB8" s="45"/>
      <c r="EC8" s="47"/>
    </row>
    <row r="9" spans="1:133" x14ac:dyDescent="0.25">
      <c r="A9" s="55">
        <v>6</v>
      </c>
      <c r="B9" s="35">
        <f>C9+G9+Tabelle21268201025[[#This Row],[w]]/2+Tabelle21268201025[[#This Row],[poweradd]]</f>
        <v>69.407940000000011</v>
      </c>
      <c r="C9" s="52">
        <f t="shared" si="52"/>
        <v>64.603980000000007</v>
      </c>
      <c r="D9" s="35">
        <f t="shared" si="0"/>
        <v>2</v>
      </c>
      <c r="E9" s="52">
        <f t="shared" si="26"/>
        <v>380.39602000000008</v>
      </c>
      <c r="F9" s="52">
        <f t="shared" si="65"/>
        <v>376.59206000000006</v>
      </c>
      <c r="G9" s="52">
        <f t="shared" si="1"/>
        <v>3.80396</v>
      </c>
      <c r="H9" s="43"/>
      <c r="I9" s="43"/>
      <c r="J9" s="38"/>
      <c r="L9" s="35">
        <f>M9+Q9+Tabelle212682010252632[[#This Row],[w]]/2+Tabelle212682010252632[[#This Row],[poweradd]]</f>
        <v>69.407940000000011</v>
      </c>
      <c r="M9" s="52">
        <f t="shared" si="53"/>
        <v>64.603980000000007</v>
      </c>
      <c r="N9" s="35">
        <f t="shared" si="2"/>
        <v>2</v>
      </c>
      <c r="O9" s="52">
        <f t="shared" si="28"/>
        <v>380.39602000000008</v>
      </c>
      <c r="P9" s="52">
        <f t="shared" si="66"/>
        <v>376.59206000000006</v>
      </c>
      <c r="Q9" s="52">
        <f t="shared" si="3"/>
        <v>3.80396</v>
      </c>
      <c r="R9" s="43"/>
      <c r="S9" s="43"/>
      <c r="T9" s="38"/>
      <c r="V9" s="35">
        <f>W9+AA9+Tabelle2126820102526[[#This Row],[w]]/2+Tabelle2126820102526[[#This Row],[poweradd]]</f>
        <v>69.407940000000011</v>
      </c>
      <c r="W9" s="52">
        <f t="shared" si="54"/>
        <v>64.603980000000007</v>
      </c>
      <c r="X9" s="35">
        <f t="shared" si="4"/>
        <v>2</v>
      </c>
      <c r="Y9" s="52">
        <f t="shared" si="30"/>
        <v>380.39602000000008</v>
      </c>
      <c r="Z9" s="52">
        <f t="shared" si="67"/>
        <v>376.59206000000006</v>
      </c>
      <c r="AA9" s="52">
        <f t="shared" si="5"/>
        <v>3.80396</v>
      </c>
      <c r="AB9" s="43"/>
      <c r="AC9" s="43"/>
      <c r="AD9" s="38"/>
      <c r="AF9" s="35">
        <f>AG9+AK9+Tabelle212682010252630[[#This Row],[w]]/2+Tabelle212682010252630[[#This Row],[poweradd]]</f>
        <v>69.407940000000011</v>
      </c>
      <c r="AG9" s="52">
        <f t="shared" si="55"/>
        <v>64.603980000000007</v>
      </c>
      <c r="AH9" s="35">
        <f t="shared" si="6"/>
        <v>2</v>
      </c>
      <c r="AI9" s="52">
        <f t="shared" si="32"/>
        <v>380.39602000000008</v>
      </c>
      <c r="AJ9" s="52">
        <f t="shared" si="68"/>
        <v>376.59206000000006</v>
      </c>
      <c r="AK9" s="52">
        <f t="shared" si="7"/>
        <v>3.80396</v>
      </c>
      <c r="AL9" s="43"/>
      <c r="AM9" s="43"/>
      <c r="AN9" s="38"/>
      <c r="AP9" s="35">
        <f>AQ9+AU9+Tabelle212682010252627[[#This Row],[w]]/2+Tabelle212682010252627[[#This Row],[poweradd]]</f>
        <v>69.407940000000011</v>
      </c>
      <c r="AQ9" s="52">
        <f t="shared" si="56"/>
        <v>64.603980000000007</v>
      </c>
      <c r="AR9" s="35">
        <f t="shared" si="8"/>
        <v>2</v>
      </c>
      <c r="AS9" s="52">
        <f t="shared" si="34"/>
        <v>380.39602000000008</v>
      </c>
      <c r="AT9" s="52">
        <f t="shared" si="69"/>
        <v>376.59206000000006</v>
      </c>
      <c r="AU9" s="52">
        <f t="shared" si="9"/>
        <v>3.80396</v>
      </c>
      <c r="AV9" s="43"/>
      <c r="AW9" s="43"/>
      <c r="AX9" s="38"/>
      <c r="AZ9" s="35">
        <f>BA9+BE9+Tabelle2126820102526272933[[#This Row],[w]]/2+Tabelle2126820102526272933[[#This Row],[poweradd]]</f>
        <v>69.407940000000011</v>
      </c>
      <c r="BA9" s="52">
        <f t="shared" si="57"/>
        <v>64.603980000000007</v>
      </c>
      <c r="BB9" s="35">
        <f t="shared" si="10"/>
        <v>2</v>
      </c>
      <c r="BC9" s="52">
        <f t="shared" si="36"/>
        <v>380.39602000000008</v>
      </c>
      <c r="BD9" s="52">
        <f t="shared" si="70"/>
        <v>376.59206000000006</v>
      </c>
      <c r="BE9" s="52">
        <f t="shared" si="11"/>
        <v>3.80396</v>
      </c>
      <c r="BF9" s="43"/>
      <c r="BG9" s="43"/>
      <c r="BH9" s="38"/>
      <c r="BJ9" s="35">
        <f>BK9+BO9+Tabelle21268201025262728[[#This Row],[w]]/2+Tabelle21268201025262728[[#This Row],[poweradd]]</f>
        <v>69.407940000000011</v>
      </c>
      <c r="BK9" s="52">
        <f t="shared" si="58"/>
        <v>64.603980000000007</v>
      </c>
      <c r="BL9" s="35">
        <f t="shared" si="12"/>
        <v>2</v>
      </c>
      <c r="BM9" s="52">
        <f t="shared" si="38"/>
        <v>380.39602000000008</v>
      </c>
      <c r="BN9" s="52">
        <f t="shared" si="71"/>
        <v>376.59206000000006</v>
      </c>
      <c r="BO9" s="52">
        <f t="shared" si="13"/>
        <v>3.80396</v>
      </c>
      <c r="BP9" s="43"/>
      <c r="BQ9" s="43"/>
      <c r="BR9" s="38"/>
      <c r="BT9" s="35">
        <f>BU9+BY9+Tabelle21268201025262729[[#This Row],[w]]/2+Tabelle21268201025262729[[#This Row],[poweradd]]</f>
        <v>69.407940000000011</v>
      </c>
      <c r="BU9" s="52">
        <f t="shared" si="59"/>
        <v>64.603980000000007</v>
      </c>
      <c r="BV9" s="35">
        <f t="shared" si="14"/>
        <v>2</v>
      </c>
      <c r="BW9" s="52">
        <f t="shared" si="40"/>
        <v>380.39602000000008</v>
      </c>
      <c r="BX9" s="52">
        <f t="shared" si="72"/>
        <v>376.59206000000006</v>
      </c>
      <c r="BY9" s="52">
        <f t="shared" si="15"/>
        <v>3.80396</v>
      </c>
      <c r="BZ9" s="43"/>
      <c r="CA9" s="43"/>
      <c r="CB9" s="38"/>
      <c r="CD9" s="35">
        <f>CE9+CI9+Tabelle2126820102526272934[[#This Row],[w]]/2+Tabelle2126820102526272934[[#This Row],[poweradd]]</f>
        <v>69.407940000000011</v>
      </c>
      <c r="CE9" s="52">
        <f t="shared" si="60"/>
        <v>64.603980000000007</v>
      </c>
      <c r="CF9" s="35">
        <f t="shared" si="16"/>
        <v>2</v>
      </c>
      <c r="CG9" s="52">
        <f t="shared" si="42"/>
        <v>380.39602000000008</v>
      </c>
      <c r="CH9" s="52">
        <f t="shared" si="73"/>
        <v>376.59206000000006</v>
      </c>
      <c r="CI9" s="52">
        <f t="shared" si="17"/>
        <v>3.80396</v>
      </c>
      <c r="CJ9" s="43"/>
      <c r="CK9" s="43"/>
      <c r="CL9" s="38"/>
      <c r="CN9" s="35">
        <f>CO9+CS9+Tabelle21268201025262729341135[[#This Row],[w]]/2+Tabelle21268201025262729341135[[#This Row],[poweradd]]</f>
        <v>69.407940000000011</v>
      </c>
      <c r="CO9" s="52">
        <f t="shared" si="61"/>
        <v>64.603980000000007</v>
      </c>
      <c r="CP9" s="35">
        <f t="shared" si="18"/>
        <v>2</v>
      </c>
      <c r="CQ9" s="52">
        <f t="shared" si="44"/>
        <v>380.39602000000008</v>
      </c>
      <c r="CR9" s="52">
        <f t="shared" si="74"/>
        <v>376.59206000000006</v>
      </c>
      <c r="CS9" s="52">
        <f t="shared" si="19"/>
        <v>3.80396</v>
      </c>
      <c r="CT9" s="43"/>
      <c r="CU9" s="43"/>
      <c r="CV9" s="38"/>
      <c r="CX9" s="35">
        <f>CY9+DC9+Tabelle2126820102526272934113536[[#This Row],[w]]/2+Tabelle2126820102526272934113536[[#This Row],[poweradd]]</f>
        <v>69.407940000000011</v>
      </c>
      <c r="CY9" s="52">
        <f t="shared" si="62"/>
        <v>64.603980000000007</v>
      </c>
      <c r="CZ9" s="35">
        <f t="shared" si="20"/>
        <v>2</v>
      </c>
      <c r="DA9" s="52">
        <f t="shared" si="46"/>
        <v>380.39602000000008</v>
      </c>
      <c r="DB9" s="52">
        <f t="shared" si="75"/>
        <v>376.59206000000006</v>
      </c>
      <c r="DC9" s="52">
        <f t="shared" si="21"/>
        <v>3.80396</v>
      </c>
      <c r="DD9" s="43"/>
      <c r="DE9" s="43"/>
      <c r="DF9" s="38"/>
      <c r="DH9" s="35">
        <f>DI9+DM9+Tabelle21268201025262729341135363731[[#This Row],[w]]/2+Tabelle21268201025262729341135363731[[#This Row],[poweradd]]</f>
        <v>69.407940000000011</v>
      </c>
      <c r="DI9" s="52">
        <f t="shared" si="63"/>
        <v>64.603980000000007</v>
      </c>
      <c r="DJ9" s="35">
        <f t="shared" si="22"/>
        <v>2</v>
      </c>
      <c r="DK9" s="52">
        <f t="shared" si="48"/>
        <v>380.39602000000008</v>
      </c>
      <c r="DL9" s="52">
        <f t="shared" si="76"/>
        <v>376.59206000000006</v>
      </c>
      <c r="DM9" s="52">
        <f t="shared" si="23"/>
        <v>3.80396</v>
      </c>
      <c r="DN9" s="43"/>
      <c r="DO9" s="43"/>
      <c r="DP9" s="38"/>
      <c r="DR9" s="35">
        <f>DS9+DW9+Tabelle212682010252627293411353637[[#This Row],[w]]/2+Tabelle212682010252627293411353637[[#This Row],[poweradd]]</f>
        <v>79.407940000000011</v>
      </c>
      <c r="DS9" s="52">
        <f t="shared" si="64"/>
        <v>74.603980000000007</v>
      </c>
      <c r="DT9" s="35">
        <f t="shared" si="24"/>
        <v>2</v>
      </c>
      <c r="DU9" s="52">
        <f t="shared" si="50"/>
        <v>380.39602000000008</v>
      </c>
      <c r="DV9" s="52">
        <f t="shared" si="77"/>
        <v>376.59206000000006</v>
      </c>
      <c r="DW9" s="52">
        <f t="shared" si="25"/>
        <v>3.80396</v>
      </c>
      <c r="DX9" s="43"/>
      <c r="DY9" s="43"/>
      <c r="DZ9" s="38"/>
    </row>
    <row r="10" spans="1:133" x14ac:dyDescent="0.25">
      <c r="A10" s="55">
        <v>7</v>
      </c>
      <c r="B10" s="35">
        <f>C10+G10+Tabelle21268201025[[#This Row],[w]]/2+Tabelle21268201025[[#This Row],[poweradd]]</f>
        <v>74.173860000000005</v>
      </c>
      <c r="C10" s="52">
        <f t="shared" si="52"/>
        <v>69.407940000000011</v>
      </c>
      <c r="D10" s="35">
        <f t="shared" si="0"/>
        <v>2</v>
      </c>
      <c r="E10" s="52">
        <f t="shared" si="26"/>
        <v>376.59206000000006</v>
      </c>
      <c r="F10" s="52">
        <f t="shared" si="65"/>
        <v>372.82614000000007</v>
      </c>
      <c r="G10" s="52">
        <f t="shared" si="1"/>
        <v>3.7659199999999999</v>
      </c>
      <c r="H10" s="43"/>
      <c r="I10" s="43"/>
      <c r="J10" s="38"/>
      <c r="L10" s="35">
        <f>M10+Q10+Tabelle212682010252632[[#This Row],[w]]/2+Tabelle212682010252632[[#This Row],[poweradd]]</f>
        <v>74.173860000000005</v>
      </c>
      <c r="M10" s="52">
        <f t="shared" si="53"/>
        <v>69.407940000000011</v>
      </c>
      <c r="N10" s="35">
        <f t="shared" si="2"/>
        <v>2</v>
      </c>
      <c r="O10" s="52">
        <f t="shared" si="28"/>
        <v>376.59206000000006</v>
      </c>
      <c r="P10" s="52">
        <f t="shared" si="66"/>
        <v>372.82614000000007</v>
      </c>
      <c r="Q10" s="52">
        <f t="shared" si="3"/>
        <v>3.7659199999999999</v>
      </c>
      <c r="R10" s="43"/>
      <c r="S10" s="43"/>
      <c r="T10" s="38"/>
      <c r="V10" s="35">
        <f>W10+AA10+Tabelle2126820102526[[#This Row],[w]]/2+Tabelle2126820102526[[#This Row],[poweradd]]</f>
        <v>74.173860000000005</v>
      </c>
      <c r="W10" s="52">
        <f t="shared" si="54"/>
        <v>69.407940000000011</v>
      </c>
      <c r="X10" s="35">
        <f t="shared" si="4"/>
        <v>2</v>
      </c>
      <c r="Y10" s="52">
        <f t="shared" si="30"/>
        <v>376.59206000000006</v>
      </c>
      <c r="Z10" s="52">
        <f t="shared" si="67"/>
        <v>372.82614000000007</v>
      </c>
      <c r="AA10" s="52">
        <f t="shared" si="5"/>
        <v>3.7659199999999999</v>
      </c>
      <c r="AB10" s="43"/>
      <c r="AC10" s="43"/>
      <c r="AD10" s="38"/>
      <c r="AF10" s="35">
        <f>AG10+AK10+Tabelle212682010252630[[#This Row],[w]]/2+Tabelle212682010252630[[#This Row],[poweradd]]</f>
        <v>74.173860000000005</v>
      </c>
      <c r="AG10" s="52">
        <f t="shared" si="55"/>
        <v>69.407940000000011</v>
      </c>
      <c r="AH10" s="35">
        <f t="shared" si="6"/>
        <v>2</v>
      </c>
      <c r="AI10" s="52">
        <f t="shared" si="32"/>
        <v>376.59206000000006</v>
      </c>
      <c r="AJ10" s="52">
        <f t="shared" si="68"/>
        <v>372.82614000000007</v>
      </c>
      <c r="AK10" s="52">
        <f t="shared" si="7"/>
        <v>3.7659199999999999</v>
      </c>
      <c r="AL10" s="43"/>
      <c r="AM10" s="43"/>
      <c r="AN10" s="38"/>
      <c r="AP10" s="35">
        <f>AQ10+AU10+Tabelle212682010252627[[#This Row],[w]]/2+Tabelle212682010252627[[#This Row],[poweradd]]</f>
        <v>74.173860000000005</v>
      </c>
      <c r="AQ10" s="52">
        <f t="shared" si="56"/>
        <v>69.407940000000011</v>
      </c>
      <c r="AR10" s="35">
        <f t="shared" si="8"/>
        <v>2</v>
      </c>
      <c r="AS10" s="52">
        <f t="shared" si="34"/>
        <v>376.59206000000006</v>
      </c>
      <c r="AT10" s="52">
        <f t="shared" si="69"/>
        <v>372.82614000000007</v>
      </c>
      <c r="AU10" s="52">
        <f t="shared" si="9"/>
        <v>3.7659199999999999</v>
      </c>
      <c r="AV10" s="43"/>
      <c r="AW10" s="43"/>
      <c r="AX10" s="38"/>
      <c r="AZ10" s="35">
        <f>BA10+BE10+Tabelle2126820102526272933[[#This Row],[w]]/2+Tabelle2126820102526272933[[#This Row],[poweradd]]</f>
        <v>74.173860000000005</v>
      </c>
      <c r="BA10" s="52">
        <f t="shared" si="57"/>
        <v>69.407940000000011</v>
      </c>
      <c r="BB10" s="35">
        <f t="shared" si="10"/>
        <v>2</v>
      </c>
      <c r="BC10" s="52">
        <f t="shared" si="36"/>
        <v>376.59206000000006</v>
      </c>
      <c r="BD10" s="52">
        <f t="shared" si="70"/>
        <v>372.82614000000007</v>
      </c>
      <c r="BE10" s="52">
        <f t="shared" si="11"/>
        <v>3.7659199999999999</v>
      </c>
      <c r="BF10" s="43"/>
      <c r="BG10" s="43"/>
      <c r="BH10" s="38"/>
      <c r="BJ10" s="35">
        <f>BK10+BO10+Tabelle21268201025262728[[#This Row],[w]]/2+Tabelle21268201025262728[[#This Row],[poweradd]]</f>
        <v>74.173860000000005</v>
      </c>
      <c r="BK10" s="52">
        <f t="shared" si="58"/>
        <v>69.407940000000011</v>
      </c>
      <c r="BL10" s="35">
        <f t="shared" si="12"/>
        <v>2</v>
      </c>
      <c r="BM10" s="52">
        <f t="shared" si="38"/>
        <v>376.59206000000006</v>
      </c>
      <c r="BN10" s="52">
        <f t="shared" si="71"/>
        <v>372.82614000000007</v>
      </c>
      <c r="BO10" s="52">
        <f t="shared" si="13"/>
        <v>3.7659199999999999</v>
      </c>
      <c r="BP10" s="43"/>
      <c r="BQ10" s="43"/>
      <c r="BR10" s="38"/>
      <c r="BT10" s="35">
        <f>BU10+BY10+Tabelle21268201025262729[[#This Row],[w]]/2+Tabelle21268201025262729[[#This Row],[poweradd]]</f>
        <v>74.173860000000005</v>
      </c>
      <c r="BU10" s="52">
        <f t="shared" si="59"/>
        <v>69.407940000000011</v>
      </c>
      <c r="BV10" s="35">
        <f t="shared" si="14"/>
        <v>2</v>
      </c>
      <c r="BW10" s="52">
        <f t="shared" si="40"/>
        <v>376.59206000000006</v>
      </c>
      <c r="BX10" s="52">
        <f t="shared" si="72"/>
        <v>372.82614000000007</v>
      </c>
      <c r="BY10" s="52">
        <f t="shared" si="15"/>
        <v>3.7659199999999999</v>
      </c>
      <c r="BZ10" s="43"/>
      <c r="CA10" s="43"/>
      <c r="CB10" s="38"/>
      <c r="CD10" s="35">
        <f>CE10+CI10+Tabelle2126820102526272934[[#This Row],[w]]/2+Tabelle2126820102526272934[[#This Row],[poweradd]]</f>
        <v>74.173860000000005</v>
      </c>
      <c r="CE10" s="52">
        <f t="shared" si="60"/>
        <v>69.407940000000011</v>
      </c>
      <c r="CF10" s="35">
        <f t="shared" si="16"/>
        <v>2</v>
      </c>
      <c r="CG10" s="52">
        <f t="shared" si="42"/>
        <v>376.59206000000006</v>
      </c>
      <c r="CH10" s="52">
        <f t="shared" si="73"/>
        <v>372.82614000000007</v>
      </c>
      <c r="CI10" s="52">
        <f t="shared" si="17"/>
        <v>3.7659199999999999</v>
      </c>
      <c r="CJ10" s="43"/>
      <c r="CK10" s="43"/>
      <c r="CL10" s="38"/>
      <c r="CN10" s="35">
        <f>CO10+CS10+Tabelle21268201025262729341135[[#This Row],[w]]/2+Tabelle21268201025262729341135[[#This Row],[poweradd]]</f>
        <v>74.173860000000005</v>
      </c>
      <c r="CO10" s="52">
        <f t="shared" si="61"/>
        <v>69.407940000000011</v>
      </c>
      <c r="CP10" s="35">
        <f t="shared" si="18"/>
        <v>2</v>
      </c>
      <c r="CQ10" s="52">
        <f t="shared" si="44"/>
        <v>376.59206000000006</v>
      </c>
      <c r="CR10" s="52">
        <f t="shared" si="74"/>
        <v>372.82614000000007</v>
      </c>
      <c r="CS10" s="52">
        <f t="shared" si="19"/>
        <v>3.7659199999999999</v>
      </c>
      <c r="CT10" s="43"/>
      <c r="CU10" s="43"/>
      <c r="CV10" s="38"/>
      <c r="CX10" s="35">
        <f>CY10+DC10+Tabelle2126820102526272934113536[[#This Row],[w]]/2+Tabelle2126820102526272934113536[[#This Row],[poweradd]]</f>
        <v>74.173860000000005</v>
      </c>
      <c r="CY10" s="52">
        <f t="shared" si="62"/>
        <v>69.407940000000011</v>
      </c>
      <c r="CZ10" s="35">
        <f t="shared" si="20"/>
        <v>2</v>
      </c>
      <c r="DA10" s="52">
        <f t="shared" si="46"/>
        <v>376.59206000000006</v>
      </c>
      <c r="DB10" s="52">
        <f t="shared" si="75"/>
        <v>372.82614000000007</v>
      </c>
      <c r="DC10" s="52">
        <f t="shared" si="21"/>
        <v>3.7659199999999999</v>
      </c>
      <c r="DD10" s="43"/>
      <c r="DE10" s="43"/>
      <c r="DF10" s="38"/>
      <c r="DH10" s="35">
        <f>DI10+DM10+Tabelle21268201025262729341135363731[[#This Row],[w]]/2+Tabelle21268201025262729341135363731[[#This Row],[poweradd]]</f>
        <v>74.173860000000005</v>
      </c>
      <c r="DI10" s="52">
        <f t="shared" si="63"/>
        <v>69.407940000000011</v>
      </c>
      <c r="DJ10" s="35">
        <f t="shared" si="22"/>
        <v>2</v>
      </c>
      <c r="DK10" s="52">
        <f t="shared" si="48"/>
        <v>376.59206000000006</v>
      </c>
      <c r="DL10" s="52">
        <f t="shared" si="76"/>
        <v>372.82614000000007</v>
      </c>
      <c r="DM10" s="52">
        <f t="shared" si="23"/>
        <v>3.7659199999999999</v>
      </c>
      <c r="DN10" s="43"/>
      <c r="DO10" s="43"/>
      <c r="DP10" s="38"/>
      <c r="DR10" s="35">
        <f>DS10+DW10+Tabelle212682010252627293411353637[[#This Row],[w]]/2+Tabelle212682010252627293411353637[[#This Row],[poweradd]]</f>
        <v>84.173860000000005</v>
      </c>
      <c r="DS10" s="52">
        <f t="shared" si="64"/>
        <v>79.407940000000011</v>
      </c>
      <c r="DT10" s="35">
        <f t="shared" si="24"/>
        <v>2</v>
      </c>
      <c r="DU10" s="52">
        <f t="shared" si="50"/>
        <v>376.59206000000006</v>
      </c>
      <c r="DV10" s="52">
        <f t="shared" si="77"/>
        <v>372.82614000000007</v>
      </c>
      <c r="DW10" s="52">
        <f t="shared" si="25"/>
        <v>3.7659199999999999</v>
      </c>
      <c r="DX10" s="43"/>
      <c r="DY10" s="43"/>
      <c r="DZ10" s="38"/>
      <c r="EA10" s="45"/>
      <c r="EB10" s="45"/>
      <c r="EC10" s="47"/>
    </row>
    <row r="11" spans="1:133" x14ac:dyDescent="0.25">
      <c r="A11" s="55">
        <v>8</v>
      </c>
      <c r="B11" s="35">
        <f>C11+G11+Tabelle21268201025[[#This Row],[w]]/2+Tabelle21268201025[[#This Row],[poweradd]]</f>
        <v>78.902121000000008</v>
      </c>
      <c r="C11" s="52">
        <f t="shared" si="52"/>
        <v>74.173860000000005</v>
      </c>
      <c r="D11" s="35">
        <f t="shared" si="0"/>
        <v>2</v>
      </c>
      <c r="E11" s="52">
        <f t="shared" si="26"/>
        <v>372.82614000000007</v>
      </c>
      <c r="F11" s="52">
        <f t="shared" si="65"/>
        <v>369.09787900000009</v>
      </c>
      <c r="G11" s="52">
        <f t="shared" si="1"/>
        <v>3.7282609999999998</v>
      </c>
      <c r="H11" s="43"/>
      <c r="I11" s="43"/>
      <c r="J11" s="38"/>
      <c r="L11" s="35">
        <f>M11+Q11+Tabelle212682010252632[[#This Row],[w]]/2+Tabelle212682010252632[[#This Row],[poweradd]]</f>
        <v>78.902121000000008</v>
      </c>
      <c r="M11" s="52">
        <f t="shared" si="53"/>
        <v>74.173860000000005</v>
      </c>
      <c r="N11" s="35">
        <f t="shared" si="2"/>
        <v>2</v>
      </c>
      <c r="O11" s="52">
        <f t="shared" si="28"/>
        <v>372.82614000000007</v>
      </c>
      <c r="P11" s="52">
        <f t="shared" si="66"/>
        <v>369.09787900000009</v>
      </c>
      <c r="Q11" s="52">
        <f t="shared" si="3"/>
        <v>3.7282609999999998</v>
      </c>
      <c r="R11" s="43"/>
      <c r="S11" s="43"/>
      <c r="T11" s="38"/>
      <c r="V11" s="35">
        <f>W11+AA11+Tabelle2126820102526[[#This Row],[w]]/2+Tabelle2126820102526[[#This Row],[poweradd]]</f>
        <v>78.902121000000008</v>
      </c>
      <c r="W11" s="52">
        <f t="shared" si="54"/>
        <v>74.173860000000005</v>
      </c>
      <c r="X11" s="35">
        <f t="shared" si="4"/>
        <v>2</v>
      </c>
      <c r="Y11" s="52">
        <f t="shared" si="30"/>
        <v>372.82614000000007</v>
      </c>
      <c r="Z11" s="52">
        <f t="shared" si="67"/>
        <v>369.09787900000009</v>
      </c>
      <c r="AA11" s="52">
        <f t="shared" si="5"/>
        <v>3.7282609999999998</v>
      </c>
      <c r="AB11" s="43"/>
      <c r="AC11" s="43"/>
      <c r="AD11" s="38"/>
      <c r="AF11" s="35">
        <f>AG11+AK11+Tabelle212682010252630[[#This Row],[w]]/2+Tabelle212682010252630[[#This Row],[poweradd]]</f>
        <v>78.902121000000008</v>
      </c>
      <c r="AG11" s="52">
        <f t="shared" si="55"/>
        <v>74.173860000000005</v>
      </c>
      <c r="AH11" s="35">
        <f t="shared" si="6"/>
        <v>2</v>
      </c>
      <c r="AI11" s="52">
        <f t="shared" si="32"/>
        <v>372.82614000000007</v>
      </c>
      <c r="AJ11" s="52">
        <f t="shared" si="68"/>
        <v>369.09787900000009</v>
      </c>
      <c r="AK11" s="52">
        <f t="shared" si="7"/>
        <v>3.7282609999999998</v>
      </c>
      <c r="AL11" s="43"/>
      <c r="AM11" s="43"/>
      <c r="AN11" s="38"/>
      <c r="AP11" s="35">
        <f>AQ11+AU11+Tabelle212682010252627[[#This Row],[w]]/2+Tabelle212682010252627[[#This Row],[poweradd]]</f>
        <v>78.902121000000008</v>
      </c>
      <c r="AQ11" s="52">
        <f t="shared" si="56"/>
        <v>74.173860000000005</v>
      </c>
      <c r="AR11" s="35">
        <f t="shared" si="8"/>
        <v>2</v>
      </c>
      <c r="AS11" s="52">
        <f t="shared" si="34"/>
        <v>372.82614000000007</v>
      </c>
      <c r="AT11" s="52">
        <f t="shared" si="69"/>
        <v>369.09787900000009</v>
      </c>
      <c r="AU11" s="52">
        <f t="shared" si="9"/>
        <v>3.7282609999999998</v>
      </c>
      <c r="AV11" s="43"/>
      <c r="AW11" s="43"/>
      <c r="AX11" s="38"/>
      <c r="AZ11" s="35">
        <f>BA11+BE11+Tabelle2126820102526272933[[#This Row],[w]]/2+Tabelle2126820102526272933[[#This Row],[poweradd]]</f>
        <v>78.902121000000008</v>
      </c>
      <c r="BA11" s="52">
        <f t="shared" si="57"/>
        <v>74.173860000000005</v>
      </c>
      <c r="BB11" s="35">
        <f t="shared" si="10"/>
        <v>2</v>
      </c>
      <c r="BC11" s="52">
        <f t="shared" si="36"/>
        <v>372.82614000000007</v>
      </c>
      <c r="BD11" s="52">
        <f t="shared" si="70"/>
        <v>369.09787900000009</v>
      </c>
      <c r="BE11" s="52">
        <f t="shared" si="11"/>
        <v>3.7282609999999998</v>
      </c>
      <c r="BF11" s="43"/>
      <c r="BG11" s="43"/>
      <c r="BH11" s="38"/>
      <c r="BJ11" s="35">
        <f>BK11+BO11+Tabelle21268201025262728[[#This Row],[w]]/2+Tabelle21268201025262728[[#This Row],[poweradd]]</f>
        <v>78.902121000000008</v>
      </c>
      <c r="BK11" s="52">
        <f t="shared" si="58"/>
        <v>74.173860000000005</v>
      </c>
      <c r="BL11" s="35">
        <f t="shared" si="12"/>
        <v>2</v>
      </c>
      <c r="BM11" s="52">
        <f t="shared" si="38"/>
        <v>372.82614000000007</v>
      </c>
      <c r="BN11" s="52">
        <f t="shared" si="71"/>
        <v>369.09787900000009</v>
      </c>
      <c r="BO11" s="52">
        <f t="shared" si="13"/>
        <v>3.7282609999999998</v>
      </c>
      <c r="BP11" s="43"/>
      <c r="BQ11" s="43"/>
      <c r="BR11" s="38"/>
      <c r="BT11" s="35">
        <f>BU11+BY11+Tabelle21268201025262729[[#This Row],[w]]/2+Tabelle21268201025262729[[#This Row],[poweradd]]</f>
        <v>78.902121000000008</v>
      </c>
      <c r="BU11" s="52">
        <f t="shared" si="59"/>
        <v>74.173860000000005</v>
      </c>
      <c r="BV11" s="35">
        <f t="shared" si="14"/>
        <v>2</v>
      </c>
      <c r="BW11" s="52">
        <f t="shared" si="40"/>
        <v>372.82614000000007</v>
      </c>
      <c r="BX11" s="52">
        <f t="shared" si="72"/>
        <v>369.09787900000009</v>
      </c>
      <c r="BY11" s="52">
        <f t="shared" si="15"/>
        <v>3.7282609999999998</v>
      </c>
      <c r="BZ11" s="43"/>
      <c r="CA11" s="43"/>
      <c r="CB11" s="38"/>
      <c r="CD11" s="35">
        <f>CE11+CI11+Tabelle2126820102526272934[[#This Row],[w]]/2+Tabelle2126820102526272934[[#This Row],[poweradd]]</f>
        <v>78.902121000000008</v>
      </c>
      <c r="CE11" s="52">
        <f t="shared" si="60"/>
        <v>74.173860000000005</v>
      </c>
      <c r="CF11" s="35">
        <f t="shared" si="16"/>
        <v>2</v>
      </c>
      <c r="CG11" s="52">
        <f t="shared" si="42"/>
        <v>372.82614000000007</v>
      </c>
      <c r="CH11" s="52">
        <f t="shared" si="73"/>
        <v>369.09787900000009</v>
      </c>
      <c r="CI11" s="52">
        <f t="shared" si="17"/>
        <v>3.7282609999999998</v>
      </c>
      <c r="CJ11" s="43"/>
      <c r="CK11" s="43"/>
      <c r="CL11" s="38"/>
      <c r="CN11" s="35">
        <f>CO11+CS11+Tabelle21268201025262729341135[[#This Row],[w]]/2+Tabelle21268201025262729341135[[#This Row],[poweradd]]</f>
        <v>78.902121000000008</v>
      </c>
      <c r="CO11" s="52">
        <f t="shared" si="61"/>
        <v>74.173860000000005</v>
      </c>
      <c r="CP11" s="35">
        <f t="shared" si="18"/>
        <v>2</v>
      </c>
      <c r="CQ11" s="52">
        <f t="shared" si="44"/>
        <v>372.82614000000007</v>
      </c>
      <c r="CR11" s="52">
        <f t="shared" si="74"/>
        <v>369.09787900000009</v>
      </c>
      <c r="CS11" s="52">
        <f t="shared" si="19"/>
        <v>3.7282609999999998</v>
      </c>
      <c r="CT11" s="43"/>
      <c r="CU11" s="43"/>
      <c r="CV11" s="38"/>
      <c r="CX11" s="35">
        <f>CY11+DC11+Tabelle2126820102526272934113536[[#This Row],[w]]/2+Tabelle2126820102526272934113536[[#This Row],[poweradd]]</f>
        <v>78.902121000000008</v>
      </c>
      <c r="CY11" s="52">
        <f t="shared" si="62"/>
        <v>74.173860000000005</v>
      </c>
      <c r="CZ11" s="35">
        <f t="shared" si="20"/>
        <v>2</v>
      </c>
      <c r="DA11" s="52">
        <f t="shared" si="46"/>
        <v>372.82614000000007</v>
      </c>
      <c r="DB11" s="52">
        <f t="shared" si="75"/>
        <v>369.09787900000009</v>
      </c>
      <c r="DC11" s="52">
        <f t="shared" si="21"/>
        <v>3.7282609999999998</v>
      </c>
      <c r="DD11" s="43"/>
      <c r="DE11" s="43"/>
      <c r="DF11" s="38"/>
      <c r="DH11" s="35">
        <f>DI11+DM11+Tabelle21268201025262729341135363731[[#This Row],[w]]/2+Tabelle21268201025262729341135363731[[#This Row],[poweradd]]</f>
        <v>78.902121000000008</v>
      </c>
      <c r="DI11" s="52">
        <f t="shared" si="63"/>
        <v>74.173860000000005</v>
      </c>
      <c r="DJ11" s="35">
        <f t="shared" si="22"/>
        <v>2</v>
      </c>
      <c r="DK11" s="52">
        <f t="shared" si="48"/>
        <v>372.82614000000007</v>
      </c>
      <c r="DL11" s="52">
        <f t="shared" si="76"/>
        <v>369.09787900000009</v>
      </c>
      <c r="DM11" s="52">
        <f t="shared" si="23"/>
        <v>3.7282609999999998</v>
      </c>
      <c r="DN11" s="43"/>
      <c r="DO11" s="43"/>
      <c r="DP11" s="38"/>
      <c r="DR11" s="35">
        <f>DS11+DW11+Tabelle212682010252627293411353637[[#This Row],[w]]/2+Tabelle212682010252627293411353637[[#This Row],[poweradd]]</f>
        <v>88.902121000000008</v>
      </c>
      <c r="DS11" s="52">
        <f t="shared" si="64"/>
        <v>84.173860000000005</v>
      </c>
      <c r="DT11" s="35">
        <f t="shared" si="24"/>
        <v>2</v>
      </c>
      <c r="DU11" s="52">
        <f t="shared" si="50"/>
        <v>372.82614000000007</v>
      </c>
      <c r="DV11" s="52">
        <f t="shared" si="77"/>
        <v>369.09787900000009</v>
      </c>
      <c r="DW11" s="52">
        <f t="shared" si="25"/>
        <v>3.7282609999999998</v>
      </c>
      <c r="DX11" s="43"/>
      <c r="DY11" s="43"/>
      <c r="DZ11" s="38"/>
      <c r="EA11" s="45"/>
      <c r="EB11" s="45"/>
      <c r="EC11" s="47"/>
    </row>
    <row r="12" spans="1:133" x14ac:dyDescent="0.25">
      <c r="A12" s="55">
        <v>9</v>
      </c>
      <c r="B12" s="35">
        <f>C12+G12+Tabelle21268201025[[#This Row],[w]]/2+Tabelle21268201025[[#This Row],[poweradd]]</f>
        <v>83.593099000000009</v>
      </c>
      <c r="C12" s="52">
        <f t="shared" si="52"/>
        <v>78.902121000000008</v>
      </c>
      <c r="D12" s="35">
        <f t="shared" si="0"/>
        <v>2</v>
      </c>
      <c r="E12" s="52">
        <f t="shared" si="26"/>
        <v>369.09787900000009</v>
      </c>
      <c r="F12" s="52">
        <f t="shared" si="65"/>
        <v>365.40690100000012</v>
      </c>
      <c r="G12" s="52">
        <f t="shared" si="1"/>
        <v>3.6909779999999999</v>
      </c>
      <c r="H12" s="43"/>
      <c r="I12" s="43"/>
      <c r="J12" s="38"/>
      <c r="L12" s="35">
        <f>M12+Q12+Tabelle212682010252632[[#This Row],[w]]/2+Tabelle212682010252632[[#This Row],[poweradd]]</f>
        <v>83.593099000000009</v>
      </c>
      <c r="M12" s="52">
        <f t="shared" si="53"/>
        <v>78.902121000000008</v>
      </c>
      <c r="N12" s="35">
        <f t="shared" si="2"/>
        <v>2</v>
      </c>
      <c r="O12" s="52">
        <f t="shared" si="28"/>
        <v>369.09787900000009</v>
      </c>
      <c r="P12" s="52">
        <f t="shared" si="66"/>
        <v>365.40690100000012</v>
      </c>
      <c r="Q12" s="52">
        <f t="shared" si="3"/>
        <v>3.6909779999999999</v>
      </c>
      <c r="R12" s="43"/>
      <c r="S12" s="43"/>
      <c r="T12" s="38"/>
      <c r="V12" s="35">
        <f>W12+AA12+Tabelle2126820102526[[#This Row],[w]]/2+Tabelle2126820102526[[#This Row],[poweradd]]</f>
        <v>83.593099000000009</v>
      </c>
      <c r="W12" s="52">
        <f t="shared" si="54"/>
        <v>78.902121000000008</v>
      </c>
      <c r="X12" s="35">
        <f t="shared" si="4"/>
        <v>2</v>
      </c>
      <c r="Y12" s="52">
        <f t="shared" si="30"/>
        <v>369.09787900000009</v>
      </c>
      <c r="Z12" s="52">
        <f t="shared" si="67"/>
        <v>365.40690100000012</v>
      </c>
      <c r="AA12" s="52">
        <f t="shared" si="5"/>
        <v>3.6909779999999999</v>
      </c>
      <c r="AB12" s="43"/>
      <c r="AC12" s="43"/>
      <c r="AD12" s="38"/>
      <c r="AF12" s="35">
        <f>AG12+AK12+Tabelle212682010252630[[#This Row],[w]]/2+Tabelle212682010252630[[#This Row],[poweradd]]</f>
        <v>83.593099000000009</v>
      </c>
      <c r="AG12" s="52">
        <f t="shared" si="55"/>
        <v>78.902121000000008</v>
      </c>
      <c r="AH12" s="35">
        <f t="shared" si="6"/>
        <v>2</v>
      </c>
      <c r="AI12" s="52">
        <f t="shared" si="32"/>
        <v>369.09787900000009</v>
      </c>
      <c r="AJ12" s="52">
        <f t="shared" si="68"/>
        <v>365.40690100000012</v>
      </c>
      <c r="AK12" s="52">
        <f t="shared" si="7"/>
        <v>3.6909779999999999</v>
      </c>
      <c r="AL12" s="43"/>
      <c r="AM12" s="43"/>
      <c r="AN12" s="38"/>
      <c r="AP12" s="35">
        <f>AQ12+AU12+Tabelle212682010252627[[#This Row],[w]]/2+Tabelle212682010252627[[#This Row],[poweradd]]</f>
        <v>83.593099000000009</v>
      </c>
      <c r="AQ12" s="52">
        <f t="shared" si="56"/>
        <v>78.902121000000008</v>
      </c>
      <c r="AR12" s="35">
        <f t="shared" si="8"/>
        <v>2</v>
      </c>
      <c r="AS12" s="52">
        <f t="shared" si="34"/>
        <v>369.09787900000009</v>
      </c>
      <c r="AT12" s="52">
        <f t="shared" si="69"/>
        <v>365.40690100000012</v>
      </c>
      <c r="AU12" s="52">
        <f t="shared" si="9"/>
        <v>3.6909779999999999</v>
      </c>
      <c r="AV12" s="43"/>
      <c r="AW12" s="43"/>
      <c r="AX12" s="38"/>
      <c r="AZ12" s="35">
        <f>BA12+BE12+Tabelle2126820102526272933[[#This Row],[w]]/2+Tabelle2126820102526272933[[#This Row],[poweradd]]</f>
        <v>83.593099000000009</v>
      </c>
      <c r="BA12" s="52">
        <f t="shared" si="57"/>
        <v>78.902121000000008</v>
      </c>
      <c r="BB12" s="35">
        <f t="shared" si="10"/>
        <v>2</v>
      </c>
      <c r="BC12" s="52">
        <f t="shared" si="36"/>
        <v>369.09787900000009</v>
      </c>
      <c r="BD12" s="52">
        <f t="shared" si="70"/>
        <v>365.40690100000012</v>
      </c>
      <c r="BE12" s="52">
        <f t="shared" si="11"/>
        <v>3.6909779999999999</v>
      </c>
      <c r="BF12" s="43"/>
      <c r="BG12" s="43"/>
      <c r="BH12" s="38"/>
      <c r="BJ12" s="35">
        <f>BK12+BO12+Tabelle21268201025262728[[#This Row],[w]]/2+Tabelle21268201025262728[[#This Row],[poweradd]]</f>
        <v>83.593099000000009</v>
      </c>
      <c r="BK12" s="52">
        <f t="shared" si="58"/>
        <v>78.902121000000008</v>
      </c>
      <c r="BL12" s="35">
        <f t="shared" si="12"/>
        <v>2</v>
      </c>
      <c r="BM12" s="52">
        <f t="shared" si="38"/>
        <v>369.09787900000009</v>
      </c>
      <c r="BN12" s="52">
        <f t="shared" si="71"/>
        <v>365.40690100000012</v>
      </c>
      <c r="BO12" s="52">
        <f t="shared" si="13"/>
        <v>3.6909779999999999</v>
      </c>
      <c r="BP12" s="43"/>
      <c r="BQ12" s="43"/>
      <c r="BR12" s="38"/>
      <c r="BT12" s="35">
        <f>BU12+BY12+Tabelle21268201025262729[[#This Row],[w]]/2+Tabelle21268201025262729[[#This Row],[poweradd]]</f>
        <v>83.593099000000009</v>
      </c>
      <c r="BU12" s="52">
        <f t="shared" si="59"/>
        <v>78.902121000000008</v>
      </c>
      <c r="BV12" s="35">
        <f t="shared" si="14"/>
        <v>2</v>
      </c>
      <c r="BW12" s="52">
        <f t="shared" si="40"/>
        <v>369.09787900000009</v>
      </c>
      <c r="BX12" s="52">
        <f t="shared" si="72"/>
        <v>365.40690100000012</v>
      </c>
      <c r="BY12" s="52">
        <f t="shared" si="15"/>
        <v>3.6909779999999999</v>
      </c>
      <c r="BZ12" s="43"/>
      <c r="CA12" s="43"/>
      <c r="CB12" s="38"/>
      <c r="CD12" s="35">
        <f>CE12+CI12+Tabelle2126820102526272934[[#This Row],[w]]/2+Tabelle2126820102526272934[[#This Row],[poweradd]]</f>
        <v>83.593099000000009</v>
      </c>
      <c r="CE12" s="52">
        <f t="shared" si="60"/>
        <v>78.902121000000008</v>
      </c>
      <c r="CF12" s="35">
        <f t="shared" si="16"/>
        <v>2</v>
      </c>
      <c r="CG12" s="52">
        <f t="shared" si="42"/>
        <v>369.09787900000009</v>
      </c>
      <c r="CH12" s="52">
        <f t="shared" si="73"/>
        <v>365.40690100000012</v>
      </c>
      <c r="CI12" s="52">
        <f t="shared" si="17"/>
        <v>3.6909779999999999</v>
      </c>
      <c r="CJ12" s="43"/>
      <c r="CK12" s="43"/>
      <c r="CL12" s="38"/>
      <c r="CN12" s="35">
        <f>CO12+CS12+Tabelle21268201025262729341135[[#This Row],[w]]/2+Tabelle21268201025262729341135[[#This Row],[poweradd]]</f>
        <v>83.593099000000009</v>
      </c>
      <c r="CO12" s="52">
        <f t="shared" si="61"/>
        <v>78.902121000000008</v>
      </c>
      <c r="CP12" s="35">
        <f t="shared" si="18"/>
        <v>2</v>
      </c>
      <c r="CQ12" s="52">
        <f t="shared" si="44"/>
        <v>369.09787900000009</v>
      </c>
      <c r="CR12" s="52">
        <f t="shared" si="74"/>
        <v>365.40690100000012</v>
      </c>
      <c r="CS12" s="52">
        <f t="shared" si="19"/>
        <v>3.6909779999999999</v>
      </c>
      <c r="CT12" s="43"/>
      <c r="CU12" s="43"/>
      <c r="CV12" s="38"/>
      <c r="CX12" s="35">
        <f>CY12+DC12+Tabelle2126820102526272934113536[[#This Row],[w]]/2+Tabelle2126820102526272934113536[[#This Row],[poweradd]]</f>
        <v>83.593099000000009</v>
      </c>
      <c r="CY12" s="52">
        <f t="shared" si="62"/>
        <v>78.902121000000008</v>
      </c>
      <c r="CZ12" s="35">
        <f t="shared" si="20"/>
        <v>2</v>
      </c>
      <c r="DA12" s="52">
        <f t="shared" si="46"/>
        <v>369.09787900000009</v>
      </c>
      <c r="DB12" s="52">
        <f t="shared" si="75"/>
        <v>365.40690100000012</v>
      </c>
      <c r="DC12" s="52">
        <f t="shared" si="21"/>
        <v>3.6909779999999999</v>
      </c>
      <c r="DD12" s="43"/>
      <c r="DE12" s="43"/>
      <c r="DF12" s="38"/>
      <c r="DH12" s="35">
        <f>DI12+DM12+Tabelle21268201025262729341135363731[[#This Row],[w]]/2+Tabelle21268201025262729341135363731[[#This Row],[poweradd]]</f>
        <v>83.593099000000009</v>
      </c>
      <c r="DI12" s="52">
        <f t="shared" si="63"/>
        <v>78.902121000000008</v>
      </c>
      <c r="DJ12" s="35">
        <f t="shared" si="22"/>
        <v>2</v>
      </c>
      <c r="DK12" s="52">
        <f t="shared" si="48"/>
        <v>369.09787900000009</v>
      </c>
      <c r="DL12" s="52">
        <f t="shared" si="76"/>
        <v>365.40690100000012</v>
      </c>
      <c r="DM12" s="52">
        <f t="shared" si="23"/>
        <v>3.6909779999999999</v>
      </c>
      <c r="DN12" s="43"/>
      <c r="DO12" s="43"/>
      <c r="DP12" s="38"/>
      <c r="DR12" s="35">
        <f>DS12+DW12+Tabelle212682010252627293411353637[[#This Row],[w]]/2+Tabelle212682010252627293411353637[[#This Row],[poweradd]]</f>
        <v>93.593099000000009</v>
      </c>
      <c r="DS12" s="52">
        <f t="shared" si="64"/>
        <v>88.902121000000008</v>
      </c>
      <c r="DT12" s="35">
        <f t="shared" si="24"/>
        <v>2</v>
      </c>
      <c r="DU12" s="52">
        <f t="shared" si="50"/>
        <v>369.09787900000009</v>
      </c>
      <c r="DV12" s="52">
        <f t="shared" si="77"/>
        <v>365.40690100000012</v>
      </c>
      <c r="DW12" s="52">
        <f t="shared" si="25"/>
        <v>3.6909779999999999</v>
      </c>
      <c r="DX12" s="43"/>
      <c r="DY12" s="43"/>
      <c r="DZ12" s="38"/>
    </row>
    <row r="13" spans="1:133" x14ac:dyDescent="0.25">
      <c r="A13" s="55">
        <v>10</v>
      </c>
      <c r="B13" s="35">
        <f>C13+G13+Tabelle21268201025[[#This Row],[w]]/2+Tabelle21268201025[[#This Row],[poweradd]]</f>
        <v>88.247168000000016</v>
      </c>
      <c r="C13" s="52">
        <f t="shared" si="52"/>
        <v>83.593099000000009</v>
      </c>
      <c r="D13" s="35">
        <f t="shared" si="0"/>
        <v>2</v>
      </c>
      <c r="E13" s="52">
        <f t="shared" si="26"/>
        <v>365.40690100000012</v>
      </c>
      <c r="F13" s="52">
        <f>E13-G13</f>
        <v>361.75283200000013</v>
      </c>
      <c r="G13" s="52">
        <f t="shared" si="1"/>
        <v>3.6540689999999998</v>
      </c>
      <c r="H13" s="43"/>
      <c r="I13" s="43"/>
      <c r="J13" s="38"/>
      <c r="L13" s="35">
        <f>M13+Q13+Tabelle212682010252632[[#This Row],[w]]/2+Tabelle212682010252632[[#This Row],[poweradd]]</f>
        <v>88.247168000000016</v>
      </c>
      <c r="M13" s="52">
        <f t="shared" si="53"/>
        <v>83.593099000000009</v>
      </c>
      <c r="N13" s="35">
        <f t="shared" si="2"/>
        <v>2</v>
      </c>
      <c r="O13" s="52">
        <f t="shared" si="28"/>
        <v>365.40690100000012</v>
      </c>
      <c r="P13" s="52">
        <f>O13-Q13</f>
        <v>361.75283200000013</v>
      </c>
      <c r="Q13" s="52">
        <f t="shared" si="3"/>
        <v>3.6540689999999998</v>
      </c>
      <c r="R13" s="43"/>
      <c r="S13" s="43"/>
      <c r="T13" s="38"/>
      <c r="V13" s="35">
        <f>W13+AA13+Tabelle2126820102526[[#This Row],[w]]/2+Tabelle2126820102526[[#This Row],[poweradd]]</f>
        <v>88.247168000000016</v>
      </c>
      <c r="W13" s="52">
        <f t="shared" si="54"/>
        <v>83.593099000000009</v>
      </c>
      <c r="X13" s="35">
        <f t="shared" si="4"/>
        <v>2</v>
      </c>
      <c r="Y13" s="52">
        <f t="shared" si="30"/>
        <v>365.40690100000012</v>
      </c>
      <c r="Z13" s="52">
        <f>Y13-AA13</f>
        <v>361.75283200000013</v>
      </c>
      <c r="AA13" s="52">
        <f t="shared" si="5"/>
        <v>3.6540689999999998</v>
      </c>
      <c r="AB13" s="43"/>
      <c r="AC13" s="43"/>
      <c r="AD13" s="38"/>
      <c r="AF13" s="35">
        <f>AG13+AK13+Tabelle212682010252630[[#This Row],[w]]/2+Tabelle212682010252630[[#This Row],[poweradd]]</f>
        <v>88.247168000000016</v>
      </c>
      <c r="AG13" s="52">
        <f t="shared" si="55"/>
        <v>83.593099000000009</v>
      </c>
      <c r="AH13" s="35">
        <f t="shared" si="6"/>
        <v>2</v>
      </c>
      <c r="AI13" s="52">
        <f t="shared" si="32"/>
        <v>365.40690100000012</v>
      </c>
      <c r="AJ13" s="52">
        <f>AI13-AK13</f>
        <v>361.75283200000013</v>
      </c>
      <c r="AK13" s="52">
        <f t="shared" si="7"/>
        <v>3.6540689999999998</v>
      </c>
      <c r="AL13" s="43"/>
      <c r="AM13" s="43"/>
      <c r="AN13" s="38"/>
      <c r="AP13" s="35">
        <f>AQ13+AU13+Tabelle212682010252627[[#This Row],[w]]/2+Tabelle212682010252627[[#This Row],[poweradd]]</f>
        <v>88.247168000000016</v>
      </c>
      <c r="AQ13" s="52">
        <f t="shared" si="56"/>
        <v>83.593099000000009</v>
      </c>
      <c r="AR13" s="35">
        <f t="shared" si="8"/>
        <v>2</v>
      </c>
      <c r="AS13" s="52">
        <f t="shared" si="34"/>
        <v>365.40690100000012</v>
      </c>
      <c r="AT13" s="52">
        <f>AS13-AU13</f>
        <v>361.75283200000013</v>
      </c>
      <c r="AU13" s="52">
        <f t="shared" si="9"/>
        <v>3.6540689999999998</v>
      </c>
      <c r="AV13" s="43"/>
      <c r="AW13" s="43"/>
      <c r="AX13" s="38"/>
      <c r="AZ13" s="35">
        <f>BA13+BE13+Tabelle2126820102526272933[[#This Row],[w]]/2+Tabelle2126820102526272933[[#This Row],[poweradd]]</f>
        <v>88.247168000000016</v>
      </c>
      <c r="BA13" s="52">
        <f t="shared" si="57"/>
        <v>83.593099000000009</v>
      </c>
      <c r="BB13" s="35">
        <f t="shared" si="10"/>
        <v>2</v>
      </c>
      <c r="BC13" s="52">
        <f t="shared" si="36"/>
        <v>365.40690100000012</v>
      </c>
      <c r="BD13" s="52">
        <f>BC13-BE13</f>
        <v>361.75283200000013</v>
      </c>
      <c r="BE13" s="52">
        <f t="shared" si="11"/>
        <v>3.6540689999999998</v>
      </c>
      <c r="BF13" s="43"/>
      <c r="BG13" s="43"/>
      <c r="BH13" s="38"/>
      <c r="BJ13" s="35">
        <f>BK13+BO13+Tabelle21268201025262728[[#This Row],[w]]/2+Tabelle21268201025262728[[#This Row],[poweradd]]</f>
        <v>88.247168000000016</v>
      </c>
      <c r="BK13" s="52">
        <f t="shared" si="58"/>
        <v>83.593099000000009</v>
      </c>
      <c r="BL13" s="35">
        <f t="shared" si="12"/>
        <v>2</v>
      </c>
      <c r="BM13" s="52">
        <f t="shared" si="38"/>
        <v>365.40690100000012</v>
      </c>
      <c r="BN13" s="52">
        <f>BM13-BO13</f>
        <v>361.75283200000013</v>
      </c>
      <c r="BO13" s="52">
        <f t="shared" si="13"/>
        <v>3.6540689999999998</v>
      </c>
      <c r="BP13" s="43"/>
      <c r="BQ13" s="43"/>
      <c r="BR13" s="38"/>
      <c r="BT13" s="35">
        <f>BU13+BY13+Tabelle21268201025262729[[#This Row],[w]]/2+Tabelle21268201025262729[[#This Row],[poweradd]]</f>
        <v>88.247168000000016</v>
      </c>
      <c r="BU13" s="52">
        <f t="shared" si="59"/>
        <v>83.593099000000009</v>
      </c>
      <c r="BV13" s="35">
        <f t="shared" si="14"/>
        <v>2</v>
      </c>
      <c r="BW13" s="52">
        <f t="shared" si="40"/>
        <v>365.40690100000012</v>
      </c>
      <c r="BX13" s="52">
        <f>BW13-BY13</f>
        <v>361.75283200000013</v>
      </c>
      <c r="BY13" s="52">
        <f t="shared" si="15"/>
        <v>3.6540689999999998</v>
      </c>
      <c r="BZ13" s="43"/>
      <c r="CA13" s="43"/>
      <c r="CB13" s="38"/>
      <c r="CD13" s="35">
        <f>CE13+CI13+Tabelle2126820102526272934[[#This Row],[w]]/2+Tabelle2126820102526272934[[#This Row],[poweradd]]</f>
        <v>88.247168000000016</v>
      </c>
      <c r="CE13" s="52">
        <f t="shared" si="60"/>
        <v>83.593099000000009</v>
      </c>
      <c r="CF13" s="35">
        <f t="shared" si="16"/>
        <v>2</v>
      </c>
      <c r="CG13" s="52">
        <f t="shared" si="42"/>
        <v>365.40690100000012</v>
      </c>
      <c r="CH13" s="52">
        <f>CG13-CI13</f>
        <v>361.75283200000013</v>
      </c>
      <c r="CI13" s="52">
        <f t="shared" si="17"/>
        <v>3.6540689999999998</v>
      </c>
      <c r="CJ13" s="43"/>
      <c r="CK13" s="43"/>
      <c r="CL13" s="38"/>
      <c r="CN13" s="35">
        <f>CO13+CS13+Tabelle21268201025262729341135[[#This Row],[w]]/2+Tabelle21268201025262729341135[[#This Row],[poweradd]]</f>
        <v>88.247168000000016</v>
      </c>
      <c r="CO13" s="52">
        <f t="shared" si="61"/>
        <v>83.593099000000009</v>
      </c>
      <c r="CP13" s="35">
        <f t="shared" si="18"/>
        <v>2</v>
      </c>
      <c r="CQ13" s="52">
        <f t="shared" si="44"/>
        <v>365.40690100000012</v>
      </c>
      <c r="CR13" s="52">
        <f>CQ13-CS13</f>
        <v>361.75283200000013</v>
      </c>
      <c r="CS13" s="52">
        <f t="shared" si="19"/>
        <v>3.6540689999999998</v>
      </c>
      <c r="CT13" s="43"/>
      <c r="CU13" s="43"/>
      <c r="CV13" s="38"/>
      <c r="CX13" s="35">
        <f>CY13+DC13+Tabelle2126820102526272934113536[[#This Row],[w]]/2+Tabelle2126820102526272934113536[[#This Row],[poweradd]]</f>
        <v>88.247168000000016</v>
      </c>
      <c r="CY13" s="52">
        <f t="shared" si="62"/>
        <v>83.593099000000009</v>
      </c>
      <c r="CZ13" s="35">
        <f t="shared" si="20"/>
        <v>2</v>
      </c>
      <c r="DA13" s="52">
        <f t="shared" si="46"/>
        <v>365.40690100000012</v>
      </c>
      <c r="DB13" s="52">
        <f>DA13-DC13</f>
        <v>361.75283200000013</v>
      </c>
      <c r="DC13" s="52">
        <f t="shared" si="21"/>
        <v>3.6540689999999998</v>
      </c>
      <c r="DD13" s="43"/>
      <c r="DE13" s="43"/>
      <c r="DF13" s="38"/>
      <c r="DH13" s="35">
        <f>DI13+DM13+Tabelle21268201025262729341135363731[[#This Row],[w]]/2+Tabelle21268201025262729341135363731[[#This Row],[poweradd]]</f>
        <v>88.247168000000016</v>
      </c>
      <c r="DI13" s="52">
        <f t="shared" si="63"/>
        <v>83.593099000000009</v>
      </c>
      <c r="DJ13" s="35">
        <f t="shared" si="22"/>
        <v>2</v>
      </c>
      <c r="DK13" s="52">
        <f t="shared" si="48"/>
        <v>365.40690100000012</v>
      </c>
      <c r="DL13" s="52">
        <f>DK13-DM13</f>
        <v>361.75283200000013</v>
      </c>
      <c r="DM13" s="52">
        <f t="shared" si="23"/>
        <v>3.6540689999999998</v>
      </c>
      <c r="DN13" s="43"/>
      <c r="DO13" s="43"/>
      <c r="DP13" s="38"/>
      <c r="DR13" s="35">
        <f>DS13+DW13+Tabelle212682010252627293411353637[[#This Row],[w]]/2+Tabelle212682010252627293411353637[[#This Row],[poweradd]]</f>
        <v>98.247168000000016</v>
      </c>
      <c r="DS13" s="52">
        <f t="shared" si="64"/>
        <v>93.593099000000009</v>
      </c>
      <c r="DT13" s="35">
        <f t="shared" si="24"/>
        <v>2</v>
      </c>
      <c r="DU13" s="52">
        <f t="shared" si="50"/>
        <v>365.40690100000012</v>
      </c>
      <c r="DV13" s="52">
        <f>DU13-DW13</f>
        <v>361.75283200000013</v>
      </c>
      <c r="DW13" s="52">
        <f t="shared" si="25"/>
        <v>3.6540689999999998</v>
      </c>
      <c r="DX13" s="43"/>
      <c r="DY13" s="43"/>
      <c r="DZ13" s="38"/>
    </row>
    <row r="14" spans="1:133" x14ac:dyDescent="0.25">
      <c r="A14" s="55">
        <v>11</v>
      </c>
      <c r="B14" s="35">
        <f>C14+G14+Tabelle21268201025[[#This Row],[w]]/2+Tabelle21268201025[[#This Row],[poweradd]]</f>
        <v>92.864696000000009</v>
      </c>
      <c r="C14" s="52">
        <f t="shared" si="52"/>
        <v>88.247168000000016</v>
      </c>
      <c r="D14" s="35">
        <f t="shared" si="0"/>
        <v>2</v>
      </c>
      <c r="E14" s="52">
        <f t="shared" si="26"/>
        <v>361.75283200000013</v>
      </c>
      <c r="F14" s="52">
        <f t="shared" si="65"/>
        <v>358.13530400000013</v>
      </c>
      <c r="G14" s="52">
        <f t="shared" si="1"/>
        <v>3.6175280000000001</v>
      </c>
      <c r="H14" s="43"/>
      <c r="I14" s="43"/>
      <c r="J14" s="38"/>
      <c r="L14" s="35">
        <f>M14+Q14+Tabelle212682010252632[[#This Row],[w]]/2+Tabelle212682010252632[[#This Row],[poweradd]]</f>
        <v>92.864696000000009</v>
      </c>
      <c r="M14" s="52">
        <f t="shared" si="53"/>
        <v>88.247168000000016</v>
      </c>
      <c r="N14" s="35">
        <f t="shared" si="2"/>
        <v>2</v>
      </c>
      <c r="O14" s="52">
        <f t="shared" si="28"/>
        <v>361.75283200000013</v>
      </c>
      <c r="P14" s="52">
        <f t="shared" ref="P14:P77" si="78">O14-Q14</f>
        <v>358.13530400000013</v>
      </c>
      <c r="Q14" s="52">
        <f t="shared" si="3"/>
        <v>3.6175280000000001</v>
      </c>
      <c r="R14" s="43"/>
      <c r="S14" s="43"/>
      <c r="T14" s="38"/>
      <c r="V14" s="35">
        <f>W14+AA14+Tabelle2126820102526[[#This Row],[w]]/2+Tabelle2126820102526[[#This Row],[poweradd]]</f>
        <v>92.864696000000009</v>
      </c>
      <c r="W14" s="52">
        <f t="shared" si="54"/>
        <v>88.247168000000016</v>
      </c>
      <c r="X14" s="35">
        <f t="shared" si="4"/>
        <v>2</v>
      </c>
      <c r="Y14" s="52">
        <f t="shared" si="30"/>
        <v>361.75283200000013</v>
      </c>
      <c r="Z14" s="52">
        <f t="shared" ref="Z14:Z77" si="79">Y14-AA14</f>
        <v>358.13530400000013</v>
      </c>
      <c r="AA14" s="52">
        <f t="shared" si="5"/>
        <v>3.6175280000000001</v>
      </c>
      <c r="AB14" s="43"/>
      <c r="AC14" s="43"/>
      <c r="AD14" s="38"/>
      <c r="AF14" s="35">
        <f>AG14+AK14+Tabelle212682010252630[[#This Row],[w]]/2+Tabelle212682010252630[[#This Row],[poweradd]]</f>
        <v>92.864696000000009</v>
      </c>
      <c r="AG14" s="52">
        <f t="shared" si="55"/>
        <v>88.247168000000016</v>
      </c>
      <c r="AH14" s="35">
        <f t="shared" si="6"/>
        <v>2</v>
      </c>
      <c r="AI14" s="52">
        <f t="shared" si="32"/>
        <v>361.75283200000013</v>
      </c>
      <c r="AJ14" s="52">
        <f t="shared" ref="AJ14:AJ77" si="80">AI14-AK14</f>
        <v>358.13530400000013</v>
      </c>
      <c r="AK14" s="52">
        <f t="shared" si="7"/>
        <v>3.6175280000000001</v>
      </c>
      <c r="AL14" s="43"/>
      <c r="AM14" s="43"/>
      <c r="AN14" s="38"/>
      <c r="AP14" s="35">
        <f>AQ14+AU14+Tabelle212682010252627[[#This Row],[w]]/2+Tabelle212682010252627[[#This Row],[poweradd]]</f>
        <v>92.864696000000009</v>
      </c>
      <c r="AQ14" s="52">
        <f t="shared" si="56"/>
        <v>88.247168000000016</v>
      </c>
      <c r="AR14" s="35">
        <f t="shared" si="8"/>
        <v>2</v>
      </c>
      <c r="AS14" s="52">
        <f t="shared" si="34"/>
        <v>361.75283200000013</v>
      </c>
      <c r="AT14" s="52">
        <f t="shared" ref="AT14:AT77" si="81">AS14-AU14</f>
        <v>358.13530400000013</v>
      </c>
      <c r="AU14" s="52">
        <f t="shared" si="9"/>
        <v>3.6175280000000001</v>
      </c>
      <c r="AV14" s="43"/>
      <c r="AW14" s="43"/>
      <c r="AX14" s="38"/>
      <c r="AZ14" s="35">
        <f>BA14+BE14+Tabelle2126820102526272933[[#This Row],[w]]/2+Tabelle2126820102526272933[[#This Row],[poweradd]]</f>
        <v>92.864696000000009</v>
      </c>
      <c r="BA14" s="52">
        <f t="shared" si="57"/>
        <v>88.247168000000016</v>
      </c>
      <c r="BB14" s="35">
        <f t="shared" si="10"/>
        <v>2</v>
      </c>
      <c r="BC14" s="52">
        <f t="shared" si="36"/>
        <v>361.75283200000013</v>
      </c>
      <c r="BD14" s="52">
        <f t="shared" ref="BD14:BD77" si="82">BC14-BE14</f>
        <v>358.13530400000013</v>
      </c>
      <c r="BE14" s="52">
        <f t="shared" si="11"/>
        <v>3.6175280000000001</v>
      </c>
      <c r="BF14" s="43"/>
      <c r="BG14" s="43"/>
      <c r="BH14" s="38"/>
      <c r="BJ14" s="35">
        <f>BK14+BO14+Tabelle21268201025262728[[#This Row],[w]]/2+Tabelle21268201025262728[[#This Row],[poweradd]]</f>
        <v>92.864696000000009</v>
      </c>
      <c r="BK14" s="52">
        <f t="shared" si="58"/>
        <v>88.247168000000016</v>
      </c>
      <c r="BL14" s="35">
        <f t="shared" si="12"/>
        <v>2</v>
      </c>
      <c r="BM14" s="52">
        <f t="shared" si="38"/>
        <v>361.75283200000013</v>
      </c>
      <c r="BN14" s="52">
        <f t="shared" ref="BN14:BN77" si="83">BM14-BO14</f>
        <v>358.13530400000013</v>
      </c>
      <c r="BO14" s="52">
        <f t="shared" si="13"/>
        <v>3.6175280000000001</v>
      </c>
      <c r="BP14" s="43"/>
      <c r="BQ14" s="43"/>
      <c r="BR14" s="38"/>
      <c r="BT14" s="35">
        <f>BU14+BY14+Tabelle21268201025262729[[#This Row],[w]]/2+Tabelle21268201025262729[[#This Row],[poweradd]]</f>
        <v>92.864696000000009</v>
      </c>
      <c r="BU14" s="52">
        <f t="shared" si="59"/>
        <v>88.247168000000016</v>
      </c>
      <c r="BV14" s="35">
        <f t="shared" si="14"/>
        <v>2</v>
      </c>
      <c r="BW14" s="52">
        <f t="shared" si="40"/>
        <v>361.75283200000013</v>
      </c>
      <c r="BX14" s="52">
        <f t="shared" ref="BX14:BX77" si="84">BW14-BY14</f>
        <v>358.13530400000013</v>
      </c>
      <c r="BY14" s="52">
        <f t="shared" si="15"/>
        <v>3.6175280000000001</v>
      </c>
      <c r="BZ14" s="43"/>
      <c r="CA14" s="43"/>
      <c r="CB14" s="38"/>
      <c r="CD14" s="35">
        <f>CE14+CI14+Tabelle2126820102526272934[[#This Row],[w]]/2+Tabelle2126820102526272934[[#This Row],[poweradd]]</f>
        <v>92.864696000000009</v>
      </c>
      <c r="CE14" s="52">
        <f t="shared" si="60"/>
        <v>88.247168000000016</v>
      </c>
      <c r="CF14" s="35">
        <f t="shared" si="16"/>
        <v>2</v>
      </c>
      <c r="CG14" s="52">
        <f t="shared" si="42"/>
        <v>361.75283200000013</v>
      </c>
      <c r="CH14" s="52">
        <f t="shared" ref="CH14:CH77" si="85">CG14-CI14</f>
        <v>358.13530400000013</v>
      </c>
      <c r="CI14" s="52">
        <f t="shared" si="17"/>
        <v>3.6175280000000001</v>
      </c>
      <c r="CJ14" s="43"/>
      <c r="CK14" s="43"/>
      <c r="CL14" s="38"/>
      <c r="CN14" s="35">
        <f>CO14+CS14+Tabelle21268201025262729341135[[#This Row],[w]]/2+Tabelle21268201025262729341135[[#This Row],[poweradd]]</f>
        <v>92.864696000000009</v>
      </c>
      <c r="CO14" s="52">
        <f t="shared" si="61"/>
        <v>88.247168000000016</v>
      </c>
      <c r="CP14" s="35">
        <f t="shared" si="18"/>
        <v>2</v>
      </c>
      <c r="CQ14" s="52">
        <f t="shared" si="44"/>
        <v>361.75283200000013</v>
      </c>
      <c r="CR14" s="52">
        <f t="shared" ref="CR14:CR77" si="86">CQ14-CS14</f>
        <v>358.13530400000013</v>
      </c>
      <c r="CS14" s="52">
        <f t="shared" si="19"/>
        <v>3.6175280000000001</v>
      </c>
      <c r="CT14" s="43"/>
      <c r="CU14" s="43"/>
      <c r="CV14" s="38"/>
      <c r="CX14" s="35">
        <f>CY14+DC14+Tabelle2126820102526272934113536[[#This Row],[w]]/2+Tabelle2126820102526272934113536[[#This Row],[poweradd]]</f>
        <v>92.864696000000009</v>
      </c>
      <c r="CY14" s="52">
        <f t="shared" si="62"/>
        <v>88.247168000000016</v>
      </c>
      <c r="CZ14" s="35">
        <f t="shared" si="20"/>
        <v>2</v>
      </c>
      <c r="DA14" s="52">
        <f t="shared" si="46"/>
        <v>361.75283200000013</v>
      </c>
      <c r="DB14" s="52">
        <f t="shared" ref="DB14:DB77" si="87">DA14-DC14</f>
        <v>358.13530400000013</v>
      </c>
      <c r="DC14" s="52">
        <f t="shared" si="21"/>
        <v>3.6175280000000001</v>
      </c>
      <c r="DD14" s="43"/>
      <c r="DE14" s="43"/>
      <c r="DF14" s="38"/>
      <c r="DH14" s="35">
        <f>DI14+DM14+Tabelle21268201025262729341135363731[[#This Row],[w]]/2+Tabelle21268201025262729341135363731[[#This Row],[poweradd]]</f>
        <v>92.864696000000009</v>
      </c>
      <c r="DI14" s="52">
        <f t="shared" si="63"/>
        <v>88.247168000000016</v>
      </c>
      <c r="DJ14" s="35">
        <f t="shared" si="22"/>
        <v>2</v>
      </c>
      <c r="DK14" s="52">
        <f t="shared" si="48"/>
        <v>361.75283200000013</v>
      </c>
      <c r="DL14" s="52">
        <f t="shared" ref="DL14:DL77" si="88">DK14-DM14</f>
        <v>358.13530400000013</v>
      </c>
      <c r="DM14" s="52">
        <f t="shared" si="23"/>
        <v>3.6175280000000001</v>
      </c>
      <c r="DN14" s="43"/>
      <c r="DO14" s="43"/>
      <c r="DP14" s="38"/>
      <c r="DR14" s="35">
        <f>DS14+DW14+Tabelle212682010252627293411353637[[#This Row],[w]]/2+Tabelle212682010252627293411353637[[#This Row],[poweradd]]</f>
        <v>102.86469600000001</v>
      </c>
      <c r="DS14" s="52">
        <f t="shared" si="64"/>
        <v>98.247168000000016</v>
      </c>
      <c r="DT14" s="35">
        <f t="shared" si="24"/>
        <v>2</v>
      </c>
      <c r="DU14" s="52">
        <f t="shared" si="50"/>
        <v>361.75283200000013</v>
      </c>
      <c r="DV14" s="52">
        <f t="shared" ref="DV14:DV77" si="89">DU14-DW14</f>
        <v>358.13530400000013</v>
      </c>
      <c r="DW14" s="52">
        <f t="shared" si="25"/>
        <v>3.6175280000000001</v>
      </c>
      <c r="DX14" s="43"/>
      <c r="DY14" s="43"/>
      <c r="DZ14" s="38"/>
    </row>
    <row r="15" spans="1:133" x14ac:dyDescent="0.25">
      <c r="A15" s="55">
        <v>12</v>
      </c>
      <c r="B15" s="35">
        <f>C15+G15+Tabelle21268201025[[#This Row],[w]]/2+Tabelle21268201025[[#This Row],[poweradd]]</f>
        <v>97.446049000000016</v>
      </c>
      <c r="C15" s="52">
        <f t="shared" si="52"/>
        <v>92.864696000000009</v>
      </c>
      <c r="D15" s="35">
        <f t="shared" si="0"/>
        <v>2</v>
      </c>
      <c r="E15" s="52">
        <f t="shared" si="26"/>
        <v>358.13530400000013</v>
      </c>
      <c r="F15" s="52">
        <f t="shared" si="65"/>
        <v>354.55395100000015</v>
      </c>
      <c r="G15" s="52">
        <f t="shared" si="1"/>
        <v>3.581353</v>
      </c>
      <c r="H15" s="43"/>
      <c r="I15" s="43"/>
      <c r="J15" s="38"/>
      <c r="L15" s="35">
        <f>M15+Q15+Tabelle212682010252632[[#This Row],[w]]/2+Tabelle212682010252632[[#This Row],[poweradd]]</f>
        <v>97.446049000000016</v>
      </c>
      <c r="M15" s="52">
        <f t="shared" si="53"/>
        <v>92.864696000000009</v>
      </c>
      <c r="N15" s="35">
        <f t="shared" si="2"/>
        <v>2</v>
      </c>
      <c r="O15" s="52">
        <f t="shared" si="28"/>
        <v>358.13530400000013</v>
      </c>
      <c r="P15" s="52">
        <f t="shared" si="78"/>
        <v>354.55395100000015</v>
      </c>
      <c r="Q15" s="52">
        <f t="shared" si="3"/>
        <v>3.581353</v>
      </c>
      <c r="R15" s="43"/>
      <c r="S15" s="43"/>
      <c r="T15" s="38"/>
      <c r="V15" s="35">
        <f>W15+AA15+Tabelle2126820102526[[#This Row],[w]]/2+Tabelle2126820102526[[#This Row],[poweradd]]</f>
        <v>97.446049000000016</v>
      </c>
      <c r="W15" s="52">
        <f t="shared" si="54"/>
        <v>92.864696000000009</v>
      </c>
      <c r="X15" s="35">
        <f t="shared" si="4"/>
        <v>2</v>
      </c>
      <c r="Y15" s="52">
        <f t="shared" si="30"/>
        <v>358.13530400000013</v>
      </c>
      <c r="Z15" s="52">
        <f t="shared" si="79"/>
        <v>354.55395100000015</v>
      </c>
      <c r="AA15" s="52">
        <f t="shared" si="5"/>
        <v>3.581353</v>
      </c>
      <c r="AB15" s="43"/>
      <c r="AC15" s="43"/>
      <c r="AD15" s="38"/>
      <c r="AF15" s="35">
        <f>AG15+AK15+Tabelle212682010252630[[#This Row],[w]]/2+Tabelle212682010252630[[#This Row],[poweradd]]</f>
        <v>97.446049000000016</v>
      </c>
      <c r="AG15" s="52">
        <f t="shared" si="55"/>
        <v>92.864696000000009</v>
      </c>
      <c r="AH15" s="35">
        <f t="shared" si="6"/>
        <v>2</v>
      </c>
      <c r="AI15" s="52">
        <f t="shared" si="32"/>
        <v>358.13530400000013</v>
      </c>
      <c r="AJ15" s="52">
        <f t="shared" si="80"/>
        <v>354.55395100000015</v>
      </c>
      <c r="AK15" s="52">
        <f t="shared" si="7"/>
        <v>3.581353</v>
      </c>
      <c r="AL15" s="43"/>
      <c r="AM15" s="43"/>
      <c r="AN15" s="38"/>
      <c r="AP15" s="35">
        <f>AQ15+AU15+Tabelle212682010252627[[#This Row],[w]]/2+Tabelle212682010252627[[#This Row],[poweradd]]</f>
        <v>97.446049000000016</v>
      </c>
      <c r="AQ15" s="52">
        <f t="shared" si="56"/>
        <v>92.864696000000009</v>
      </c>
      <c r="AR15" s="35">
        <f t="shared" si="8"/>
        <v>2</v>
      </c>
      <c r="AS15" s="52">
        <f t="shared" si="34"/>
        <v>358.13530400000013</v>
      </c>
      <c r="AT15" s="52">
        <f t="shared" si="81"/>
        <v>354.55395100000015</v>
      </c>
      <c r="AU15" s="52">
        <f t="shared" si="9"/>
        <v>3.581353</v>
      </c>
      <c r="AV15" s="43"/>
      <c r="AW15" s="43"/>
      <c r="AX15" s="38"/>
      <c r="AZ15" s="35">
        <f>BA15+BE15+Tabelle2126820102526272933[[#This Row],[w]]/2+Tabelle2126820102526272933[[#This Row],[poweradd]]</f>
        <v>97.446049000000016</v>
      </c>
      <c r="BA15" s="52">
        <f t="shared" si="57"/>
        <v>92.864696000000009</v>
      </c>
      <c r="BB15" s="35">
        <f t="shared" si="10"/>
        <v>2</v>
      </c>
      <c r="BC15" s="52">
        <f t="shared" si="36"/>
        <v>358.13530400000013</v>
      </c>
      <c r="BD15" s="52">
        <f t="shared" si="82"/>
        <v>354.55395100000015</v>
      </c>
      <c r="BE15" s="52">
        <f t="shared" si="11"/>
        <v>3.581353</v>
      </c>
      <c r="BF15" s="43"/>
      <c r="BG15" s="43"/>
      <c r="BH15" s="38"/>
      <c r="BJ15" s="35">
        <f>BK15+BO15+Tabelle21268201025262728[[#This Row],[w]]/2+Tabelle21268201025262728[[#This Row],[poweradd]]</f>
        <v>97.446049000000016</v>
      </c>
      <c r="BK15" s="52">
        <f t="shared" si="58"/>
        <v>92.864696000000009</v>
      </c>
      <c r="BL15" s="35">
        <f t="shared" si="12"/>
        <v>2</v>
      </c>
      <c r="BM15" s="52">
        <f t="shared" si="38"/>
        <v>358.13530400000013</v>
      </c>
      <c r="BN15" s="52">
        <f t="shared" si="83"/>
        <v>354.55395100000015</v>
      </c>
      <c r="BO15" s="52">
        <f t="shared" si="13"/>
        <v>3.581353</v>
      </c>
      <c r="BP15" s="43"/>
      <c r="BQ15" s="43"/>
      <c r="BR15" s="38"/>
      <c r="BT15" s="35">
        <f>BU15+BY15+Tabelle21268201025262729[[#This Row],[w]]/2+Tabelle21268201025262729[[#This Row],[poweradd]]</f>
        <v>97.446049000000016</v>
      </c>
      <c r="BU15" s="52">
        <f t="shared" si="59"/>
        <v>92.864696000000009</v>
      </c>
      <c r="BV15" s="35">
        <f t="shared" si="14"/>
        <v>2</v>
      </c>
      <c r="BW15" s="52">
        <f t="shared" si="40"/>
        <v>358.13530400000013</v>
      </c>
      <c r="BX15" s="52">
        <f t="shared" si="84"/>
        <v>354.55395100000015</v>
      </c>
      <c r="BY15" s="52">
        <f t="shared" si="15"/>
        <v>3.581353</v>
      </c>
      <c r="BZ15" s="43"/>
      <c r="CA15" s="43"/>
      <c r="CB15" s="38"/>
      <c r="CD15" s="35">
        <f>CE15+CI15+Tabelle2126820102526272934[[#This Row],[w]]/2+Tabelle2126820102526272934[[#This Row],[poweradd]]</f>
        <v>97.446049000000016</v>
      </c>
      <c r="CE15" s="52">
        <f t="shared" si="60"/>
        <v>92.864696000000009</v>
      </c>
      <c r="CF15" s="35">
        <f t="shared" si="16"/>
        <v>2</v>
      </c>
      <c r="CG15" s="52">
        <f t="shared" si="42"/>
        <v>358.13530400000013</v>
      </c>
      <c r="CH15" s="52">
        <f t="shared" si="85"/>
        <v>354.55395100000015</v>
      </c>
      <c r="CI15" s="52">
        <f t="shared" si="17"/>
        <v>3.581353</v>
      </c>
      <c r="CJ15" s="43"/>
      <c r="CK15" s="43"/>
      <c r="CL15" s="38"/>
      <c r="CN15" s="35">
        <f>CO15+CS15+Tabelle21268201025262729341135[[#This Row],[w]]/2+Tabelle21268201025262729341135[[#This Row],[poweradd]]</f>
        <v>97.446049000000016</v>
      </c>
      <c r="CO15" s="52">
        <f t="shared" si="61"/>
        <v>92.864696000000009</v>
      </c>
      <c r="CP15" s="35">
        <f t="shared" si="18"/>
        <v>2</v>
      </c>
      <c r="CQ15" s="52">
        <f t="shared" si="44"/>
        <v>358.13530400000013</v>
      </c>
      <c r="CR15" s="52">
        <f t="shared" si="86"/>
        <v>354.55395100000015</v>
      </c>
      <c r="CS15" s="52">
        <f t="shared" si="19"/>
        <v>3.581353</v>
      </c>
      <c r="CT15" s="43"/>
      <c r="CU15" s="43"/>
      <c r="CV15" s="38"/>
      <c r="CX15" s="35">
        <f>CY15+DC15+Tabelle2126820102526272934113536[[#This Row],[w]]/2+Tabelle2126820102526272934113536[[#This Row],[poweradd]]</f>
        <v>97.446049000000016</v>
      </c>
      <c r="CY15" s="52">
        <f t="shared" si="62"/>
        <v>92.864696000000009</v>
      </c>
      <c r="CZ15" s="35">
        <f t="shared" si="20"/>
        <v>2</v>
      </c>
      <c r="DA15" s="52">
        <f t="shared" si="46"/>
        <v>358.13530400000013</v>
      </c>
      <c r="DB15" s="52">
        <f t="shared" si="87"/>
        <v>354.55395100000015</v>
      </c>
      <c r="DC15" s="52">
        <f t="shared" si="21"/>
        <v>3.581353</v>
      </c>
      <c r="DD15" s="43"/>
      <c r="DE15" s="43"/>
      <c r="DF15" s="38"/>
      <c r="DH15" s="35">
        <f>DI15+DM15+Tabelle21268201025262729341135363731[[#This Row],[w]]/2+Tabelle21268201025262729341135363731[[#This Row],[poweradd]]</f>
        <v>97.446049000000016</v>
      </c>
      <c r="DI15" s="52">
        <f t="shared" si="63"/>
        <v>92.864696000000009</v>
      </c>
      <c r="DJ15" s="35">
        <f t="shared" si="22"/>
        <v>2</v>
      </c>
      <c r="DK15" s="52">
        <f t="shared" si="48"/>
        <v>358.13530400000013</v>
      </c>
      <c r="DL15" s="52">
        <f t="shared" si="88"/>
        <v>354.55395100000015</v>
      </c>
      <c r="DM15" s="52">
        <f t="shared" si="23"/>
        <v>3.581353</v>
      </c>
      <c r="DN15" s="43"/>
      <c r="DO15" s="43"/>
      <c r="DP15" s="38"/>
      <c r="DR15" s="35">
        <f>DS15+DW15+Tabelle212682010252627293411353637[[#This Row],[w]]/2+Tabelle212682010252627293411353637[[#This Row],[poweradd]]</f>
        <v>107.44604900000002</v>
      </c>
      <c r="DS15" s="52">
        <f t="shared" si="64"/>
        <v>102.86469600000001</v>
      </c>
      <c r="DT15" s="35">
        <f t="shared" si="24"/>
        <v>2</v>
      </c>
      <c r="DU15" s="52">
        <f t="shared" si="50"/>
        <v>358.13530400000013</v>
      </c>
      <c r="DV15" s="52">
        <f t="shared" si="89"/>
        <v>354.55395100000015</v>
      </c>
      <c r="DW15" s="52">
        <f t="shared" si="25"/>
        <v>3.581353</v>
      </c>
      <c r="DX15" s="43"/>
      <c r="DY15" s="43"/>
      <c r="DZ15" s="38"/>
    </row>
    <row r="16" spans="1:133" x14ac:dyDescent="0.25">
      <c r="A16" s="55">
        <v>13</v>
      </c>
      <c r="B16" s="35">
        <f>C16+G16+Tabelle21268201025[[#This Row],[w]]/2+Tabelle21268201025[[#This Row],[poweradd]]</f>
        <v>101.99158800000002</v>
      </c>
      <c r="C16" s="52">
        <f t="shared" si="52"/>
        <v>97.446049000000016</v>
      </c>
      <c r="D16" s="35">
        <f t="shared" si="0"/>
        <v>2</v>
      </c>
      <c r="E16" s="52">
        <f t="shared" si="26"/>
        <v>354.55395100000015</v>
      </c>
      <c r="F16" s="52">
        <f t="shared" si="65"/>
        <v>351.00841200000013</v>
      </c>
      <c r="G16" s="52">
        <f t="shared" si="1"/>
        <v>3.5455390000000002</v>
      </c>
      <c r="H16" s="45"/>
      <c r="I16" s="45"/>
      <c r="J16" s="17"/>
      <c r="L16" s="35">
        <f>M16+Q16+Tabelle212682010252632[[#This Row],[w]]/2+Tabelle212682010252632[[#This Row],[poweradd]]</f>
        <v>101.99158800000002</v>
      </c>
      <c r="M16" s="52">
        <f t="shared" si="53"/>
        <v>97.446049000000016</v>
      </c>
      <c r="N16" s="35">
        <f t="shared" si="2"/>
        <v>2</v>
      </c>
      <c r="O16" s="52">
        <f t="shared" si="28"/>
        <v>354.55395100000015</v>
      </c>
      <c r="P16" s="52">
        <f t="shared" si="78"/>
        <v>351.00841200000013</v>
      </c>
      <c r="Q16" s="52">
        <f t="shared" si="3"/>
        <v>3.5455390000000002</v>
      </c>
      <c r="R16" s="45"/>
      <c r="S16" s="45"/>
      <c r="T16" s="17"/>
      <c r="V16" s="35">
        <f>W16+AA16+Tabelle2126820102526[[#This Row],[w]]/2+Tabelle2126820102526[[#This Row],[poweradd]]</f>
        <v>101.99158800000002</v>
      </c>
      <c r="W16" s="52">
        <f t="shared" si="54"/>
        <v>97.446049000000016</v>
      </c>
      <c r="X16" s="35">
        <f t="shared" si="4"/>
        <v>2</v>
      </c>
      <c r="Y16" s="52">
        <f t="shared" si="30"/>
        <v>354.55395100000015</v>
      </c>
      <c r="Z16" s="52">
        <f t="shared" si="79"/>
        <v>351.00841200000013</v>
      </c>
      <c r="AA16" s="52">
        <f t="shared" si="5"/>
        <v>3.5455390000000002</v>
      </c>
      <c r="AB16" s="45"/>
      <c r="AC16" s="45"/>
      <c r="AD16" s="17"/>
      <c r="AF16" s="35">
        <f>AG16+AK16+Tabelle212682010252630[[#This Row],[w]]/2+Tabelle212682010252630[[#This Row],[poweradd]]</f>
        <v>101.99158800000002</v>
      </c>
      <c r="AG16" s="52">
        <f t="shared" si="55"/>
        <v>97.446049000000016</v>
      </c>
      <c r="AH16" s="35">
        <f t="shared" si="6"/>
        <v>2</v>
      </c>
      <c r="AI16" s="52">
        <f t="shared" si="32"/>
        <v>354.55395100000015</v>
      </c>
      <c r="AJ16" s="52">
        <f t="shared" si="80"/>
        <v>351.00841200000013</v>
      </c>
      <c r="AK16" s="52">
        <f t="shared" si="7"/>
        <v>3.5455390000000002</v>
      </c>
      <c r="AL16" s="45"/>
      <c r="AM16" s="45"/>
      <c r="AN16" s="17"/>
      <c r="AP16" s="35">
        <f>AQ16+AU16+Tabelle212682010252627[[#This Row],[w]]/2+Tabelle212682010252627[[#This Row],[poweradd]]</f>
        <v>101.99158800000002</v>
      </c>
      <c r="AQ16" s="52">
        <f t="shared" si="56"/>
        <v>97.446049000000016</v>
      </c>
      <c r="AR16" s="35">
        <f t="shared" si="8"/>
        <v>2</v>
      </c>
      <c r="AS16" s="52">
        <f t="shared" si="34"/>
        <v>354.55395100000015</v>
      </c>
      <c r="AT16" s="52">
        <f t="shared" si="81"/>
        <v>351.00841200000013</v>
      </c>
      <c r="AU16" s="52">
        <f t="shared" si="9"/>
        <v>3.5455390000000002</v>
      </c>
      <c r="AV16" s="45"/>
      <c r="AW16" s="45"/>
      <c r="AX16" s="17"/>
      <c r="AZ16" s="35">
        <f>BA16+BE16+Tabelle2126820102526272933[[#This Row],[w]]/2+Tabelle2126820102526272933[[#This Row],[poweradd]]</f>
        <v>101.99158800000002</v>
      </c>
      <c r="BA16" s="52">
        <f t="shared" si="57"/>
        <v>97.446049000000016</v>
      </c>
      <c r="BB16" s="35">
        <f t="shared" si="10"/>
        <v>2</v>
      </c>
      <c r="BC16" s="52">
        <f t="shared" si="36"/>
        <v>354.55395100000015</v>
      </c>
      <c r="BD16" s="52">
        <f t="shared" si="82"/>
        <v>351.00841200000013</v>
      </c>
      <c r="BE16" s="52">
        <f t="shared" si="11"/>
        <v>3.5455390000000002</v>
      </c>
      <c r="BF16" s="45"/>
      <c r="BG16" s="45"/>
      <c r="BH16" s="17"/>
      <c r="BJ16" s="35">
        <f>BK16+BO16+Tabelle21268201025262728[[#This Row],[w]]/2+Tabelle21268201025262728[[#This Row],[poweradd]]</f>
        <v>101.99158800000002</v>
      </c>
      <c r="BK16" s="52">
        <f t="shared" si="58"/>
        <v>97.446049000000016</v>
      </c>
      <c r="BL16" s="35">
        <f t="shared" si="12"/>
        <v>2</v>
      </c>
      <c r="BM16" s="52">
        <f t="shared" si="38"/>
        <v>354.55395100000015</v>
      </c>
      <c r="BN16" s="52">
        <f t="shared" si="83"/>
        <v>351.00841200000013</v>
      </c>
      <c r="BO16" s="52">
        <f t="shared" si="13"/>
        <v>3.5455390000000002</v>
      </c>
      <c r="BP16" s="45"/>
      <c r="BQ16" s="45"/>
      <c r="BR16" s="17"/>
      <c r="BT16" s="35">
        <f>BU16+BY16+Tabelle21268201025262729[[#This Row],[w]]/2+Tabelle21268201025262729[[#This Row],[poweradd]]</f>
        <v>101.99158800000002</v>
      </c>
      <c r="BU16" s="52">
        <f t="shared" si="59"/>
        <v>97.446049000000016</v>
      </c>
      <c r="BV16" s="35">
        <f t="shared" si="14"/>
        <v>2</v>
      </c>
      <c r="BW16" s="52">
        <f t="shared" si="40"/>
        <v>354.55395100000015</v>
      </c>
      <c r="BX16" s="52">
        <f t="shared" si="84"/>
        <v>351.00841200000013</v>
      </c>
      <c r="BY16" s="52">
        <f t="shared" si="15"/>
        <v>3.5455390000000002</v>
      </c>
      <c r="BZ16" s="45"/>
      <c r="CA16" s="45"/>
      <c r="CB16" s="17"/>
      <c r="CD16" s="35">
        <f>CE16+CI16+Tabelle2126820102526272934[[#This Row],[w]]/2+Tabelle2126820102526272934[[#This Row],[poweradd]]</f>
        <v>101.99158800000002</v>
      </c>
      <c r="CE16" s="52">
        <f t="shared" si="60"/>
        <v>97.446049000000016</v>
      </c>
      <c r="CF16" s="35">
        <f t="shared" si="16"/>
        <v>2</v>
      </c>
      <c r="CG16" s="52">
        <f t="shared" si="42"/>
        <v>354.55395100000015</v>
      </c>
      <c r="CH16" s="52">
        <f t="shared" si="85"/>
        <v>351.00841200000013</v>
      </c>
      <c r="CI16" s="52">
        <f t="shared" si="17"/>
        <v>3.5455390000000002</v>
      </c>
      <c r="CJ16" s="45"/>
      <c r="CK16" s="45"/>
      <c r="CL16" s="17"/>
      <c r="CN16" s="35">
        <f>CO16+CS16+Tabelle21268201025262729341135[[#This Row],[w]]/2+Tabelle21268201025262729341135[[#This Row],[poweradd]]</f>
        <v>101.99158800000002</v>
      </c>
      <c r="CO16" s="52">
        <f t="shared" si="61"/>
        <v>97.446049000000016</v>
      </c>
      <c r="CP16" s="35">
        <f t="shared" si="18"/>
        <v>2</v>
      </c>
      <c r="CQ16" s="52">
        <f t="shared" si="44"/>
        <v>354.55395100000015</v>
      </c>
      <c r="CR16" s="52">
        <f t="shared" si="86"/>
        <v>351.00841200000013</v>
      </c>
      <c r="CS16" s="52">
        <f t="shared" si="19"/>
        <v>3.5455390000000002</v>
      </c>
      <c r="CT16" s="45"/>
      <c r="CU16" s="45"/>
      <c r="CV16" s="17"/>
      <c r="CX16" s="35">
        <f>CY16+DC16+Tabelle2126820102526272934113536[[#This Row],[w]]/2+Tabelle2126820102526272934113536[[#This Row],[poweradd]]</f>
        <v>101.99158800000002</v>
      </c>
      <c r="CY16" s="52">
        <f t="shared" si="62"/>
        <v>97.446049000000016</v>
      </c>
      <c r="CZ16" s="35">
        <f t="shared" si="20"/>
        <v>2</v>
      </c>
      <c r="DA16" s="52">
        <f t="shared" si="46"/>
        <v>354.55395100000015</v>
      </c>
      <c r="DB16" s="52">
        <f t="shared" si="87"/>
        <v>351.00841200000013</v>
      </c>
      <c r="DC16" s="52">
        <f t="shared" si="21"/>
        <v>3.5455390000000002</v>
      </c>
      <c r="DD16" s="45"/>
      <c r="DE16" s="45"/>
      <c r="DF16" s="17"/>
      <c r="DH16" s="35">
        <f>DI16+DM16+Tabelle21268201025262729341135363731[[#This Row],[w]]/2+Tabelle21268201025262729341135363731[[#This Row],[poweradd]]</f>
        <v>101.99158800000002</v>
      </c>
      <c r="DI16" s="52">
        <f t="shared" si="63"/>
        <v>97.446049000000016</v>
      </c>
      <c r="DJ16" s="35">
        <f t="shared" si="22"/>
        <v>2</v>
      </c>
      <c r="DK16" s="52">
        <f t="shared" si="48"/>
        <v>354.55395100000015</v>
      </c>
      <c r="DL16" s="52">
        <f t="shared" si="88"/>
        <v>351.00841200000013</v>
      </c>
      <c r="DM16" s="52">
        <f t="shared" si="23"/>
        <v>3.5455390000000002</v>
      </c>
      <c r="DN16" s="45"/>
      <c r="DO16" s="45"/>
      <c r="DP16" s="17"/>
      <c r="DR16" s="35">
        <f>DS16+DW16+Tabelle212682010252627293411353637[[#This Row],[w]]/2+Tabelle212682010252627293411353637[[#This Row],[poweradd]]</f>
        <v>111.99158800000002</v>
      </c>
      <c r="DS16" s="52">
        <f t="shared" si="64"/>
        <v>107.44604900000002</v>
      </c>
      <c r="DT16" s="35">
        <f t="shared" si="24"/>
        <v>2</v>
      </c>
      <c r="DU16" s="52">
        <f t="shared" si="50"/>
        <v>354.55395100000015</v>
      </c>
      <c r="DV16" s="52">
        <f t="shared" si="89"/>
        <v>351.00841200000013</v>
      </c>
      <c r="DW16" s="52">
        <f t="shared" si="25"/>
        <v>3.5455390000000002</v>
      </c>
      <c r="DX16" s="45"/>
      <c r="DY16" s="45"/>
      <c r="DZ16" s="17"/>
    </row>
    <row r="17" spans="1:133" x14ac:dyDescent="0.25">
      <c r="A17" s="55">
        <v>14</v>
      </c>
      <c r="B17" s="37">
        <f>C17+G17+Tabelle21268201025[[#This Row],[w]]/2+Tabelle21268201025[[#This Row],[poweradd]]</f>
        <v>106.50167200000003</v>
      </c>
      <c r="C17" s="52">
        <f t="shared" si="52"/>
        <v>101.99158800000002</v>
      </c>
      <c r="D17" s="35">
        <f t="shared" si="0"/>
        <v>2</v>
      </c>
      <c r="E17" s="52">
        <f t="shared" si="26"/>
        <v>351.00841200000013</v>
      </c>
      <c r="F17" s="52">
        <f t="shared" si="65"/>
        <v>347.49832800000013</v>
      </c>
      <c r="G17" s="52">
        <f t="shared" si="1"/>
        <v>3.510084</v>
      </c>
      <c r="H17" s="43"/>
      <c r="I17" s="43"/>
      <c r="J17" s="34"/>
      <c r="L17" s="37">
        <f>M17+Q17+Tabelle212682010252632[[#This Row],[w]]/2+Tabelle212682010252632[[#This Row],[poweradd]]</f>
        <v>106.50167200000003</v>
      </c>
      <c r="M17" s="52">
        <f t="shared" si="53"/>
        <v>101.99158800000002</v>
      </c>
      <c r="N17" s="35">
        <f t="shared" si="2"/>
        <v>2</v>
      </c>
      <c r="O17" s="52">
        <f t="shared" si="28"/>
        <v>351.00841200000013</v>
      </c>
      <c r="P17" s="52">
        <f t="shared" si="78"/>
        <v>347.49832800000013</v>
      </c>
      <c r="Q17" s="52">
        <f t="shared" si="3"/>
        <v>3.510084</v>
      </c>
      <c r="R17" s="43"/>
      <c r="S17" s="43"/>
      <c r="T17" s="34"/>
      <c r="V17" s="37">
        <f>W17+AA17+Tabelle2126820102526[[#This Row],[w]]/2+Tabelle2126820102526[[#This Row],[poweradd]]</f>
        <v>106.50167200000003</v>
      </c>
      <c r="W17" s="52">
        <f t="shared" si="54"/>
        <v>101.99158800000002</v>
      </c>
      <c r="X17" s="35">
        <f t="shared" si="4"/>
        <v>2</v>
      </c>
      <c r="Y17" s="52">
        <f t="shared" si="30"/>
        <v>351.00841200000013</v>
      </c>
      <c r="Z17" s="52">
        <f t="shared" si="79"/>
        <v>347.49832800000013</v>
      </c>
      <c r="AA17" s="52">
        <f t="shared" si="5"/>
        <v>3.510084</v>
      </c>
      <c r="AB17" s="43"/>
      <c r="AC17" s="43"/>
      <c r="AD17" s="34"/>
      <c r="AF17" s="37">
        <f>AG17+AK17+Tabelle212682010252630[[#This Row],[w]]/2+Tabelle212682010252630[[#This Row],[poweradd]]</f>
        <v>106.50167200000003</v>
      </c>
      <c r="AG17" s="52">
        <f t="shared" si="55"/>
        <v>101.99158800000002</v>
      </c>
      <c r="AH17" s="35">
        <f t="shared" si="6"/>
        <v>2</v>
      </c>
      <c r="AI17" s="52">
        <f t="shared" si="32"/>
        <v>351.00841200000013</v>
      </c>
      <c r="AJ17" s="52">
        <f t="shared" si="80"/>
        <v>347.49832800000013</v>
      </c>
      <c r="AK17" s="52">
        <f t="shared" si="7"/>
        <v>3.510084</v>
      </c>
      <c r="AL17" s="43"/>
      <c r="AM17" s="43"/>
      <c r="AN17" s="34"/>
      <c r="AP17" s="37">
        <f>AQ17+AU17+Tabelle212682010252627[[#This Row],[w]]/2+Tabelle212682010252627[[#This Row],[poweradd]]</f>
        <v>106.50167200000003</v>
      </c>
      <c r="AQ17" s="52">
        <f t="shared" si="56"/>
        <v>101.99158800000002</v>
      </c>
      <c r="AR17" s="35">
        <f t="shared" si="8"/>
        <v>2</v>
      </c>
      <c r="AS17" s="52">
        <f t="shared" si="34"/>
        <v>351.00841200000013</v>
      </c>
      <c r="AT17" s="52">
        <f t="shared" si="81"/>
        <v>347.49832800000013</v>
      </c>
      <c r="AU17" s="52">
        <f t="shared" si="9"/>
        <v>3.510084</v>
      </c>
      <c r="AV17" s="43"/>
      <c r="AW17" s="43"/>
      <c r="AX17" s="34"/>
      <c r="AZ17" s="37">
        <f>BA17+BE17+Tabelle2126820102526272933[[#This Row],[w]]/2+Tabelle2126820102526272933[[#This Row],[poweradd]]</f>
        <v>106.50167200000003</v>
      </c>
      <c r="BA17" s="52">
        <f t="shared" si="57"/>
        <v>101.99158800000002</v>
      </c>
      <c r="BB17" s="35">
        <f t="shared" si="10"/>
        <v>2</v>
      </c>
      <c r="BC17" s="52">
        <f t="shared" si="36"/>
        <v>351.00841200000013</v>
      </c>
      <c r="BD17" s="52">
        <f t="shared" si="82"/>
        <v>347.49832800000013</v>
      </c>
      <c r="BE17" s="52">
        <f t="shared" si="11"/>
        <v>3.510084</v>
      </c>
      <c r="BF17" s="43"/>
      <c r="BG17" s="43"/>
      <c r="BH17" s="34"/>
      <c r="BJ17" s="37">
        <f>BK17+BO17+Tabelle21268201025262728[[#This Row],[w]]/2+Tabelle21268201025262728[[#This Row],[poweradd]]</f>
        <v>106.50167200000003</v>
      </c>
      <c r="BK17" s="52">
        <f t="shared" si="58"/>
        <v>101.99158800000002</v>
      </c>
      <c r="BL17" s="35">
        <f t="shared" si="12"/>
        <v>2</v>
      </c>
      <c r="BM17" s="52">
        <f t="shared" si="38"/>
        <v>351.00841200000013</v>
      </c>
      <c r="BN17" s="52">
        <f t="shared" si="83"/>
        <v>347.49832800000013</v>
      </c>
      <c r="BO17" s="52">
        <f t="shared" si="13"/>
        <v>3.510084</v>
      </c>
      <c r="BP17" s="43"/>
      <c r="BQ17" s="43"/>
      <c r="BR17" s="34"/>
      <c r="BT17" s="37">
        <f>BU17+BY17+Tabelle21268201025262729[[#This Row],[w]]/2+Tabelle21268201025262729[[#This Row],[poweradd]]</f>
        <v>106.50167200000003</v>
      </c>
      <c r="BU17" s="52">
        <f t="shared" si="59"/>
        <v>101.99158800000002</v>
      </c>
      <c r="BV17" s="35">
        <f t="shared" si="14"/>
        <v>2</v>
      </c>
      <c r="BW17" s="52">
        <f t="shared" si="40"/>
        <v>351.00841200000013</v>
      </c>
      <c r="BX17" s="52">
        <f t="shared" si="84"/>
        <v>347.49832800000013</v>
      </c>
      <c r="BY17" s="52">
        <f t="shared" si="15"/>
        <v>3.510084</v>
      </c>
      <c r="BZ17" s="43"/>
      <c r="CA17" s="43"/>
      <c r="CB17" s="34"/>
      <c r="CD17" s="37">
        <f>CE17+CI17+Tabelle2126820102526272934[[#This Row],[w]]/2+Tabelle2126820102526272934[[#This Row],[poweradd]]</f>
        <v>106.50167200000003</v>
      </c>
      <c r="CE17" s="52">
        <f t="shared" si="60"/>
        <v>101.99158800000002</v>
      </c>
      <c r="CF17" s="35">
        <f t="shared" si="16"/>
        <v>2</v>
      </c>
      <c r="CG17" s="52">
        <f t="shared" si="42"/>
        <v>351.00841200000013</v>
      </c>
      <c r="CH17" s="52">
        <f t="shared" si="85"/>
        <v>347.49832800000013</v>
      </c>
      <c r="CI17" s="52">
        <f t="shared" si="17"/>
        <v>3.510084</v>
      </c>
      <c r="CJ17" s="43"/>
      <c r="CK17" s="43"/>
      <c r="CL17" s="34"/>
      <c r="CN17" s="37">
        <f>CO17+CS17+Tabelle21268201025262729341135[[#This Row],[w]]/2+Tabelle21268201025262729341135[[#This Row],[poweradd]]</f>
        <v>106.50167200000003</v>
      </c>
      <c r="CO17" s="52">
        <f t="shared" si="61"/>
        <v>101.99158800000002</v>
      </c>
      <c r="CP17" s="35">
        <f t="shared" si="18"/>
        <v>2</v>
      </c>
      <c r="CQ17" s="52">
        <f t="shared" si="44"/>
        <v>351.00841200000013</v>
      </c>
      <c r="CR17" s="52">
        <f t="shared" si="86"/>
        <v>347.49832800000013</v>
      </c>
      <c r="CS17" s="52">
        <f t="shared" si="19"/>
        <v>3.510084</v>
      </c>
      <c r="CT17" s="43"/>
      <c r="CU17" s="43"/>
      <c r="CV17" s="34"/>
      <c r="CX17" s="37">
        <f>CY17+DC17+Tabelle2126820102526272934113536[[#This Row],[w]]/2+Tabelle2126820102526272934113536[[#This Row],[poweradd]]</f>
        <v>106.50167200000003</v>
      </c>
      <c r="CY17" s="52">
        <f t="shared" si="62"/>
        <v>101.99158800000002</v>
      </c>
      <c r="CZ17" s="35">
        <f t="shared" si="20"/>
        <v>2</v>
      </c>
      <c r="DA17" s="52">
        <f t="shared" si="46"/>
        <v>351.00841200000013</v>
      </c>
      <c r="DB17" s="52">
        <f t="shared" si="87"/>
        <v>347.49832800000013</v>
      </c>
      <c r="DC17" s="52">
        <f t="shared" si="21"/>
        <v>3.510084</v>
      </c>
      <c r="DD17" s="43"/>
      <c r="DE17" s="43"/>
      <c r="DF17" s="34"/>
      <c r="DH17" s="37">
        <f>DI17+DM17+Tabelle21268201025262729341135363731[[#This Row],[w]]/2+Tabelle21268201025262729341135363731[[#This Row],[poweradd]]</f>
        <v>106.50167200000003</v>
      </c>
      <c r="DI17" s="52">
        <f t="shared" si="63"/>
        <v>101.99158800000002</v>
      </c>
      <c r="DJ17" s="35">
        <f t="shared" si="22"/>
        <v>2</v>
      </c>
      <c r="DK17" s="52">
        <f t="shared" si="48"/>
        <v>351.00841200000013</v>
      </c>
      <c r="DL17" s="52">
        <f t="shared" si="88"/>
        <v>347.49832800000013</v>
      </c>
      <c r="DM17" s="52">
        <f t="shared" si="23"/>
        <v>3.510084</v>
      </c>
      <c r="DN17" s="43"/>
      <c r="DO17" s="43"/>
      <c r="DP17" s="34"/>
      <c r="DR17" s="37">
        <f>DS17+DW17+Tabelle212682010252627293411353637[[#This Row],[w]]/2+Tabelle212682010252627293411353637[[#This Row],[poweradd]]</f>
        <v>116.50167200000003</v>
      </c>
      <c r="DS17" s="52">
        <f t="shared" si="64"/>
        <v>111.99158800000002</v>
      </c>
      <c r="DT17" s="35">
        <f t="shared" si="24"/>
        <v>2</v>
      </c>
      <c r="DU17" s="52">
        <f t="shared" si="50"/>
        <v>351.00841200000013</v>
      </c>
      <c r="DV17" s="52">
        <f t="shared" si="89"/>
        <v>347.49832800000013</v>
      </c>
      <c r="DW17" s="52">
        <f t="shared" si="25"/>
        <v>3.510084</v>
      </c>
      <c r="DX17" s="43"/>
      <c r="DY17" s="43"/>
      <c r="DZ17" s="34"/>
    </row>
    <row r="18" spans="1:133" x14ac:dyDescent="0.25">
      <c r="A18" s="55">
        <v>15</v>
      </c>
      <c r="B18" s="35">
        <f>C18+G18+Tabelle21268201025[[#This Row],[w]]/2+Tabelle21268201025[[#This Row],[poweradd]]</f>
        <v>110.97665500000002</v>
      </c>
      <c r="C18" s="52">
        <f t="shared" si="52"/>
        <v>106.50167200000003</v>
      </c>
      <c r="D18" s="35">
        <f t="shared" si="0"/>
        <v>2</v>
      </c>
      <c r="E18" s="52">
        <f t="shared" si="26"/>
        <v>347.49832800000013</v>
      </c>
      <c r="F18" s="52">
        <f t="shared" si="65"/>
        <v>344.02334500000012</v>
      </c>
      <c r="G18" s="52">
        <f t="shared" si="1"/>
        <v>3.4749829999999999</v>
      </c>
      <c r="H18" s="43"/>
      <c r="I18" s="43"/>
      <c r="J18" s="34"/>
      <c r="L18" s="35">
        <f>M18+Q18+Tabelle212682010252632[[#This Row],[w]]/2+Tabelle212682010252632[[#This Row],[poweradd]]</f>
        <v>110.97665500000002</v>
      </c>
      <c r="M18" s="52">
        <f t="shared" si="53"/>
        <v>106.50167200000003</v>
      </c>
      <c r="N18" s="35">
        <f t="shared" si="2"/>
        <v>2</v>
      </c>
      <c r="O18" s="52">
        <f t="shared" si="28"/>
        <v>347.49832800000013</v>
      </c>
      <c r="P18" s="52">
        <f t="shared" si="78"/>
        <v>344.02334500000012</v>
      </c>
      <c r="Q18" s="52">
        <f t="shared" si="3"/>
        <v>3.4749829999999999</v>
      </c>
      <c r="R18" s="43"/>
      <c r="S18" s="43"/>
      <c r="T18" s="34"/>
      <c r="V18" s="35">
        <f>W18+AA18+Tabelle2126820102526[[#This Row],[w]]/2+Tabelle2126820102526[[#This Row],[poweradd]]</f>
        <v>110.97665500000002</v>
      </c>
      <c r="W18" s="52">
        <f t="shared" si="54"/>
        <v>106.50167200000003</v>
      </c>
      <c r="X18" s="35">
        <f t="shared" si="4"/>
        <v>2</v>
      </c>
      <c r="Y18" s="52">
        <f t="shared" si="30"/>
        <v>347.49832800000013</v>
      </c>
      <c r="Z18" s="52">
        <f t="shared" si="79"/>
        <v>344.02334500000012</v>
      </c>
      <c r="AA18" s="52">
        <f t="shared" si="5"/>
        <v>3.4749829999999999</v>
      </c>
      <c r="AB18" s="43"/>
      <c r="AC18" s="43"/>
      <c r="AD18" s="34"/>
      <c r="AF18" s="35">
        <f>AG18+AK18+Tabelle212682010252630[[#This Row],[w]]/2+Tabelle212682010252630[[#This Row],[poweradd]]</f>
        <v>110.97665500000002</v>
      </c>
      <c r="AG18" s="52">
        <f t="shared" si="55"/>
        <v>106.50167200000003</v>
      </c>
      <c r="AH18" s="35">
        <f t="shared" si="6"/>
        <v>2</v>
      </c>
      <c r="AI18" s="52">
        <f t="shared" si="32"/>
        <v>347.49832800000013</v>
      </c>
      <c r="AJ18" s="52">
        <f t="shared" si="80"/>
        <v>344.02334500000012</v>
      </c>
      <c r="AK18" s="52">
        <f t="shared" si="7"/>
        <v>3.4749829999999999</v>
      </c>
      <c r="AL18" s="43"/>
      <c r="AM18" s="43"/>
      <c r="AN18" s="34"/>
      <c r="AP18" s="35">
        <f>AQ18+AU18+Tabelle212682010252627[[#This Row],[w]]/2+Tabelle212682010252627[[#This Row],[poweradd]]</f>
        <v>110.97665500000002</v>
      </c>
      <c r="AQ18" s="52">
        <f t="shared" si="56"/>
        <v>106.50167200000003</v>
      </c>
      <c r="AR18" s="35">
        <f t="shared" si="8"/>
        <v>2</v>
      </c>
      <c r="AS18" s="52">
        <f t="shared" si="34"/>
        <v>347.49832800000013</v>
      </c>
      <c r="AT18" s="52">
        <f t="shared" si="81"/>
        <v>344.02334500000012</v>
      </c>
      <c r="AU18" s="52">
        <f t="shared" si="9"/>
        <v>3.4749829999999999</v>
      </c>
      <c r="AV18" s="43"/>
      <c r="AW18" s="43"/>
      <c r="AX18" s="34"/>
      <c r="AZ18" s="35">
        <f>BA18+BE18+Tabelle2126820102526272933[[#This Row],[w]]/2+Tabelle2126820102526272933[[#This Row],[poweradd]]</f>
        <v>110.97665500000002</v>
      </c>
      <c r="BA18" s="52">
        <f t="shared" si="57"/>
        <v>106.50167200000003</v>
      </c>
      <c r="BB18" s="35">
        <f t="shared" si="10"/>
        <v>2</v>
      </c>
      <c r="BC18" s="52">
        <f t="shared" si="36"/>
        <v>347.49832800000013</v>
      </c>
      <c r="BD18" s="52">
        <f t="shared" si="82"/>
        <v>344.02334500000012</v>
      </c>
      <c r="BE18" s="52">
        <f t="shared" si="11"/>
        <v>3.4749829999999999</v>
      </c>
      <c r="BF18" s="43"/>
      <c r="BG18" s="43"/>
      <c r="BH18" s="34"/>
      <c r="BJ18" s="35">
        <f>BK18+BO18+Tabelle21268201025262728[[#This Row],[w]]/2+Tabelle21268201025262728[[#This Row],[poweradd]]</f>
        <v>110.97665500000002</v>
      </c>
      <c r="BK18" s="52">
        <f t="shared" si="58"/>
        <v>106.50167200000003</v>
      </c>
      <c r="BL18" s="35">
        <f t="shared" si="12"/>
        <v>2</v>
      </c>
      <c r="BM18" s="52">
        <f t="shared" si="38"/>
        <v>347.49832800000013</v>
      </c>
      <c r="BN18" s="52">
        <f t="shared" si="83"/>
        <v>344.02334500000012</v>
      </c>
      <c r="BO18" s="52">
        <f t="shared" si="13"/>
        <v>3.4749829999999999</v>
      </c>
      <c r="BP18" s="43"/>
      <c r="BQ18" s="43"/>
      <c r="BR18" s="34"/>
      <c r="BT18" s="35">
        <f>BU18+BY18+Tabelle21268201025262729[[#This Row],[w]]/2+Tabelle21268201025262729[[#This Row],[poweradd]]</f>
        <v>110.97665500000002</v>
      </c>
      <c r="BU18" s="52">
        <f t="shared" si="59"/>
        <v>106.50167200000003</v>
      </c>
      <c r="BV18" s="35">
        <f t="shared" si="14"/>
        <v>2</v>
      </c>
      <c r="BW18" s="52">
        <f t="shared" si="40"/>
        <v>347.49832800000013</v>
      </c>
      <c r="BX18" s="52">
        <f t="shared" si="84"/>
        <v>344.02334500000012</v>
      </c>
      <c r="BY18" s="52">
        <f t="shared" si="15"/>
        <v>3.4749829999999999</v>
      </c>
      <c r="BZ18" s="43"/>
      <c r="CA18" s="43"/>
      <c r="CB18" s="34"/>
      <c r="CD18" s="35">
        <f>CE18+CI18+Tabelle2126820102526272934[[#This Row],[w]]/2+Tabelle2126820102526272934[[#This Row],[poweradd]]</f>
        <v>110.97665500000002</v>
      </c>
      <c r="CE18" s="52">
        <f t="shared" si="60"/>
        <v>106.50167200000003</v>
      </c>
      <c r="CF18" s="35">
        <f t="shared" si="16"/>
        <v>2</v>
      </c>
      <c r="CG18" s="52">
        <f t="shared" si="42"/>
        <v>347.49832800000013</v>
      </c>
      <c r="CH18" s="52">
        <f t="shared" si="85"/>
        <v>344.02334500000012</v>
      </c>
      <c r="CI18" s="52">
        <f t="shared" si="17"/>
        <v>3.4749829999999999</v>
      </c>
      <c r="CJ18" s="43"/>
      <c r="CK18" s="43"/>
      <c r="CL18" s="34"/>
      <c r="CN18" s="35">
        <f>CO18+CS18+Tabelle21268201025262729341135[[#This Row],[w]]/2+Tabelle21268201025262729341135[[#This Row],[poweradd]]</f>
        <v>110.97665500000002</v>
      </c>
      <c r="CO18" s="52">
        <f t="shared" si="61"/>
        <v>106.50167200000003</v>
      </c>
      <c r="CP18" s="35">
        <f t="shared" si="18"/>
        <v>2</v>
      </c>
      <c r="CQ18" s="52">
        <f t="shared" si="44"/>
        <v>347.49832800000013</v>
      </c>
      <c r="CR18" s="52">
        <f t="shared" si="86"/>
        <v>344.02334500000012</v>
      </c>
      <c r="CS18" s="52">
        <f t="shared" si="19"/>
        <v>3.4749829999999999</v>
      </c>
      <c r="CT18" s="43"/>
      <c r="CU18" s="43"/>
      <c r="CV18" s="34"/>
      <c r="CX18" s="35">
        <f>CY18+DC18+Tabelle2126820102526272934113536[[#This Row],[w]]/2+Tabelle2126820102526272934113536[[#This Row],[poweradd]]</f>
        <v>110.97665500000002</v>
      </c>
      <c r="CY18" s="52">
        <f t="shared" si="62"/>
        <v>106.50167200000003</v>
      </c>
      <c r="CZ18" s="35">
        <f t="shared" si="20"/>
        <v>2</v>
      </c>
      <c r="DA18" s="52">
        <f t="shared" si="46"/>
        <v>347.49832800000013</v>
      </c>
      <c r="DB18" s="52">
        <f t="shared" si="87"/>
        <v>344.02334500000012</v>
      </c>
      <c r="DC18" s="52">
        <f t="shared" si="21"/>
        <v>3.4749829999999999</v>
      </c>
      <c r="DD18" s="43"/>
      <c r="DE18" s="43"/>
      <c r="DF18" s="34"/>
      <c r="DH18" s="35">
        <f>DI18+DM18+Tabelle21268201025262729341135363731[[#This Row],[w]]/2+Tabelle21268201025262729341135363731[[#This Row],[poweradd]]</f>
        <v>110.97665500000002</v>
      </c>
      <c r="DI18" s="52">
        <f t="shared" si="63"/>
        <v>106.50167200000003</v>
      </c>
      <c r="DJ18" s="35">
        <f t="shared" si="22"/>
        <v>2</v>
      </c>
      <c r="DK18" s="52">
        <f t="shared" si="48"/>
        <v>347.49832800000013</v>
      </c>
      <c r="DL18" s="52">
        <f t="shared" si="88"/>
        <v>344.02334500000012</v>
      </c>
      <c r="DM18" s="52">
        <f t="shared" si="23"/>
        <v>3.4749829999999999</v>
      </c>
      <c r="DN18" s="43"/>
      <c r="DO18" s="43"/>
      <c r="DP18" s="34"/>
      <c r="DR18" s="35">
        <f>DS18+DW18+Tabelle212682010252627293411353637[[#This Row],[w]]/2+Tabelle212682010252627293411353637[[#This Row],[poweradd]]</f>
        <v>120.97665500000002</v>
      </c>
      <c r="DS18" s="52">
        <f t="shared" si="64"/>
        <v>116.50167200000003</v>
      </c>
      <c r="DT18" s="35">
        <f t="shared" si="24"/>
        <v>2</v>
      </c>
      <c r="DU18" s="52">
        <f t="shared" si="50"/>
        <v>347.49832800000013</v>
      </c>
      <c r="DV18" s="52">
        <f t="shared" si="89"/>
        <v>344.02334500000012</v>
      </c>
      <c r="DW18" s="52">
        <f t="shared" si="25"/>
        <v>3.4749829999999999</v>
      </c>
      <c r="DX18" s="43"/>
      <c r="DY18" s="43"/>
      <c r="DZ18" s="34"/>
    </row>
    <row r="19" spans="1:133" x14ac:dyDescent="0.25">
      <c r="A19" s="55">
        <v>16</v>
      </c>
      <c r="B19" s="35">
        <f>C19+G19+Tabelle21268201025[[#This Row],[w]]/2+Tabelle21268201025[[#This Row],[poweradd]]</f>
        <v>15.916888000000029</v>
      </c>
      <c r="C19" s="52">
        <f t="shared" si="52"/>
        <v>110.97665500000002</v>
      </c>
      <c r="D19" s="35">
        <v>3</v>
      </c>
      <c r="E19" s="52">
        <f t="shared" si="26"/>
        <v>344.02334500000012</v>
      </c>
      <c r="F19" s="52">
        <f t="shared" si="65"/>
        <v>340.58311200000014</v>
      </c>
      <c r="G19" s="52">
        <f t="shared" si="1"/>
        <v>3.4402330000000001</v>
      </c>
      <c r="H19" s="43">
        <v>-100</v>
      </c>
      <c r="I19" s="43"/>
      <c r="J19" s="38" t="s">
        <v>211</v>
      </c>
      <c r="L19" s="35">
        <f>M19+Q19+Tabelle212682010252632[[#This Row],[w]]/2+Tabelle212682010252632[[#This Row],[poweradd]]</f>
        <v>15.916888000000029</v>
      </c>
      <c r="M19" s="52">
        <f t="shared" si="53"/>
        <v>110.97665500000002</v>
      </c>
      <c r="N19" s="35">
        <v>3</v>
      </c>
      <c r="O19" s="52">
        <f t="shared" si="28"/>
        <v>344.02334500000012</v>
      </c>
      <c r="P19" s="52">
        <f t="shared" si="78"/>
        <v>340.58311200000014</v>
      </c>
      <c r="Q19" s="52">
        <f t="shared" si="3"/>
        <v>3.4402330000000001</v>
      </c>
      <c r="R19" s="43">
        <v>-100</v>
      </c>
      <c r="S19" s="43"/>
      <c r="T19" s="38" t="s">
        <v>211</v>
      </c>
      <c r="V19" s="35">
        <f>W19+AA19+Tabelle2126820102526[[#This Row],[w]]/2+Tabelle2126820102526[[#This Row],[poweradd]]</f>
        <v>15.916888000000029</v>
      </c>
      <c r="W19" s="52">
        <f t="shared" si="54"/>
        <v>110.97665500000002</v>
      </c>
      <c r="X19" s="35">
        <v>3</v>
      </c>
      <c r="Y19" s="52">
        <f t="shared" si="30"/>
        <v>344.02334500000012</v>
      </c>
      <c r="Z19" s="52">
        <f t="shared" si="79"/>
        <v>340.58311200000014</v>
      </c>
      <c r="AA19" s="52">
        <f t="shared" si="5"/>
        <v>3.4402330000000001</v>
      </c>
      <c r="AB19" s="43">
        <v>-100</v>
      </c>
      <c r="AC19" s="43"/>
      <c r="AD19" s="38" t="s">
        <v>211</v>
      </c>
      <c r="AF19" s="35">
        <f>AG19+AK19+Tabelle212682010252630[[#This Row],[w]]/2+Tabelle212682010252630[[#This Row],[poweradd]]</f>
        <v>15.916888000000029</v>
      </c>
      <c r="AG19" s="52">
        <f t="shared" si="55"/>
        <v>110.97665500000002</v>
      </c>
      <c r="AH19" s="35">
        <v>3</v>
      </c>
      <c r="AI19" s="52">
        <f t="shared" si="32"/>
        <v>344.02334500000012</v>
      </c>
      <c r="AJ19" s="52">
        <f t="shared" si="80"/>
        <v>340.58311200000014</v>
      </c>
      <c r="AK19" s="52">
        <f t="shared" si="7"/>
        <v>3.4402330000000001</v>
      </c>
      <c r="AL19" s="43">
        <v>-100</v>
      </c>
      <c r="AM19" s="43"/>
      <c r="AN19" s="38" t="s">
        <v>211</v>
      </c>
      <c r="AP19" s="35">
        <f>AQ19+AU19+Tabelle212682010252627[[#This Row],[w]]/2+Tabelle212682010252627[[#This Row],[poweradd]]</f>
        <v>15.916888000000029</v>
      </c>
      <c r="AQ19" s="52">
        <f t="shared" si="56"/>
        <v>110.97665500000002</v>
      </c>
      <c r="AR19" s="35">
        <v>3</v>
      </c>
      <c r="AS19" s="52">
        <f t="shared" si="34"/>
        <v>344.02334500000012</v>
      </c>
      <c r="AT19" s="52">
        <f t="shared" si="81"/>
        <v>340.58311200000014</v>
      </c>
      <c r="AU19" s="52">
        <f t="shared" si="9"/>
        <v>3.4402330000000001</v>
      </c>
      <c r="AV19" s="43">
        <v>-100</v>
      </c>
      <c r="AW19" s="43"/>
      <c r="AX19" s="38" t="s">
        <v>211</v>
      </c>
      <c r="AZ19" s="35">
        <f>BA19+BE19+Tabelle2126820102526272933[[#This Row],[w]]/2+Tabelle2126820102526272933[[#This Row],[poweradd]]</f>
        <v>15.916888000000029</v>
      </c>
      <c r="BA19" s="52">
        <f t="shared" si="57"/>
        <v>110.97665500000002</v>
      </c>
      <c r="BB19" s="35">
        <v>3</v>
      </c>
      <c r="BC19" s="52">
        <f t="shared" si="36"/>
        <v>344.02334500000012</v>
      </c>
      <c r="BD19" s="52">
        <f t="shared" si="82"/>
        <v>340.58311200000014</v>
      </c>
      <c r="BE19" s="52">
        <f t="shared" si="11"/>
        <v>3.4402330000000001</v>
      </c>
      <c r="BF19" s="43">
        <v>-100</v>
      </c>
      <c r="BG19" s="43"/>
      <c r="BH19" s="38" t="s">
        <v>211</v>
      </c>
      <c r="BJ19" s="35">
        <f>BK19+BO19+Tabelle21268201025262728[[#This Row],[w]]/2+Tabelle21268201025262728[[#This Row],[poweradd]]</f>
        <v>15.916888000000029</v>
      </c>
      <c r="BK19" s="52">
        <f t="shared" si="58"/>
        <v>110.97665500000002</v>
      </c>
      <c r="BL19" s="35">
        <v>3</v>
      </c>
      <c r="BM19" s="52">
        <f t="shared" si="38"/>
        <v>344.02334500000012</v>
      </c>
      <c r="BN19" s="52">
        <f t="shared" si="83"/>
        <v>340.58311200000014</v>
      </c>
      <c r="BO19" s="52">
        <f t="shared" si="13"/>
        <v>3.4402330000000001</v>
      </c>
      <c r="BP19" s="43">
        <v>-100</v>
      </c>
      <c r="BQ19" s="43"/>
      <c r="BR19" s="38" t="s">
        <v>211</v>
      </c>
      <c r="BT19" s="35">
        <f>BU19+BY19+Tabelle21268201025262729[[#This Row],[w]]/2+Tabelle21268201025262729[[#This Row],[poweradd]]</f>
        <v>15.916888000000029</v>
      </c>
      <c r="BU19" s="52">
        <f t="shared" si="59"/>
        <v>110.97665500000002</v>
      </c>
      <c r="BV19" s="35">
        <v>3</v>
      </c>
      <c r="BW19" s="52">
        <f t="shared" si="40"/>
        <v>344.02334500000012</v>
      </c>
      <c r="BX19" s="52">
        <f t="shared" si="84"/>
        <v>340.58311200000014</v>
      </c>
      <c r="BY19" s="52">
        <f t="shared" si="15"/>
        <v>3.4402330000000001</v>
      </c>
      <c r="BZ19" s="43">
        <v>-100</v>
      </c>
      <c r="CA19" s="43"/>
      <c r="CB19" s="38" t="s">
        <v>211</v>
      </c>
      <c r="CD19" s="35">
        <f>CE19+CI19+Tabelle2126820102526272934[[#This Row],[w]]/2+Tabelle2126820102526272934[[#This Row],[poweradd]]</f>
        <v>115.41688800000003</v>
      </c>
      <c r="CE19" s="52">
        <f t="shared" si="60"/>
        <v>110.97665500000002</v>
      </c>
      <c r="CF19" s="35">
        <f t="shared" si="16"/>
        <v>2</v>
      </c>
      <c r="CG19" s="52">
        <f t="shared" si="42"/>
        <v>344.02334500000012</v>
      </c>
      <c r="CH19" s="52">
        <f t="shared" si="85"/>
        <v>340.58311200000014</v>
      </c>
      <c r="CI19" s="52">
        <f t="shared" si="17"/>
        <v>3.4402330000000001</v>
      </c>
      <c r="CJ19" s="43"/>
      <c r="CK19" s="43"/>
      <c r="CL19" s="38"/>
      <c r="CN19" s="35">
        <f>CO19+CS19+Tabelle21268201025262729341135[[#This Row],[w]]/2+Tabelle21268201025262729341135[[#This Row],[poweradd]]</f>
        <v>115.41688800000003</v>
      </c>
      <c r="CO19" s="52">
        <f t="shared" si="61"/>
        <v>110.97665500000002</v>
      </c>
      <c r="CP19" s="35">
        <f t="shared" si="18"/>
        <v>2</v>
      </c>
      <c r="CQ19" s="52">
        <f t="shared" si="44"/>
        <v>344.02334500000012</v>
      </c>
      <c r="CR19" s="52">
        <f t="shared" si="86"/>
        <v>340.58311200000014</v>
      </c>
      <c r="CS19" s="52">
        <f t="shared" si="19"/>
        <v>3.4402330000000001</v>
      </c>
      <c r="CT19" s="43"/>
      <c r="CU19" s="43"/>
      <c r="CV19" s="38"/>
      <c r="CX19" s="35">
        <f>CY19+DC19+Tabelle2126820102526272934113536[[#This Row],[w]]/2+Tabelle2126820102526272934113536[[#This Row],[poweradd]]</f>
        <v>115.41688800000003</v>
      </c>
      <c r="CY19" s="52">
        <f t="shared" si="62"/>
        <v>110.97665500000002</v>
      </c>
      <c r="CZ19" s="35">
        <f t="shared" si="20"/>
        <v>2</v>
      </c>
      <c r="DA19" s="52">
        <f t="shared" si="46"/>
        <v>344.02334500000012</v>
      </c>
      <c r="DB19" s="52">
        <f t="shared" si="87"/>
        <v>340.58311200000014</v>
      </c>
      <c r="DC19" s="52">
        <f t="shared" si="21"/>
        <v>3.4402330000000001</v>
      </c>
      <c r="DD19" s="43"/>
      <c r="DE19" s="43"/>
      <c r="DF19" s="38"/>
      <c r="DH19" s="35">
        <f>DI19+DM19+Tabelle21268201025262729341135363731[[#This Row],[w]]/2+Tabelle21268201025262729341135363731[[#This Row],[poweradd]]</f>
        <v>115.41688800000003</v>
      </c>
      <c r="DI19" s="52">
        <f t="shared" si="63"/>
        <v>110.97665500000002</v>
      </c>
      <c r="DJ19" s="35">
        <f t="shared" si="22"/>
        <v>2</v>
      </c>
      <c r="DK19" s="52">
        <f t="shared" si="48"/>
        <v>344.02334500000012</v>
      </c>
      <c r="DL19" s="52">
        <f t="shared" si="88"/>
        <v>340.58311200000014</v>
      </c>
      <c r="DM19" s="52">
        <f t="shared" si="23"/>
        <v>3.4402330000000001</v>
      </c>
      <c r="DN19" s="43"/>
      <c r="DO19" s="43"/>
      <c r="DP19" s="38"/>
      <c r="DR19" s="35">
        <f>DS19+DW19+Tabelle212682010252627293411353637[[#This Row],[w]]/2+Tabelle212682010252627293411353637[[#This Row],[poweradd]]</f>
        <v>125.41688800000003</v>
      </c>
      <c r="DS19" s="52">
        <f t="shared" si="64"/>
        <v>120.97665500000002</v>
      </c>
      <c r="DT19" s="35">
        <f t="shared" si="24"/>
        <v>2</v>
      </c>
      <c r="DU19" s="52">
        <f t="shared" si="50"/>
        <v>344.02334500000012</v>
      </c>
      <c r="DV19" s="52">
        <f t="shared" si="89"/>
        <v>340.58311200000014</v>
      </c>
      <c r="DW19" s="52">
        <f t="shared" si="25"/>
        <v>3.4402330000000001</v>
      </c>
      <c r="DX19" s="43"/>
      <c r="DY19" s="43"/>
      <c r="DZ19" s="38"/>
    </row>
    <row r="20" spans="1:133" x14ac:dyDescent="0.25">
      <c r="A20" s="55">
        <v>17</v>
      </c>
      <c r="B20" s="35">
        <f>C20+G20+Tabelle21268201025[[#This Row],[w]]/2+Tabelle21268201025[[#This Row],[poweradd]]</f>
        <v>20.822719000000028</v>
      </c>
      <c r="C20" s="52">
        <f t="shared" si="52"/>
        <v>15.916888000000029</v>
      </c>
      <c r="D20" s="35">
        <f t="shared" si="0"/>
        <v>3</v>
      </c>
      <c r="E20" s="52">
        <f t="shared" si="26"/>
        <v>340.58311200000014</v>
      </c>
      <c r="F20" s="52">
        <f t="shared" si="65"/>
        <v>337.17728100000016</v>
      </c>
      <c r="G20" s="52">
        <f t="shared" si="1"/>
        <v>3.4058310000000001</v>
      </c>
      <c r="H20" s="44"/>
      <c r="I20" s="44"/>
      <c r="J20" s="36"/>
      <c r="L20" s="35">
        <f>M20+Q20+Tabelle212682010252632[[#This Row],[w]]/2+Tabelle212682010252632[[#This Row],[poweradd]]</f>
        <v>20.822719000000028</v>
      </c>
      <c r="M20" s="52">
        <f t="shared" si="53"/>
        <v>15.916888000000029</v>
      </c>
      <c r="N20" s="35">
        <f t="shared" si="2"/>
        <v>3</v>
      </c>
      <c r="O20" s="52">
        <f t="shared" si="28"/>
        <v>340.58311200000014</v>
      </c>
      <c r="P20" s="52">
        <f t="shared" si="78"/>
        <v>337.17728100000016</v>
      </c>
      <c r="Q20" s="52">
        <f t="shared" si="3"/>
        <v>3.4058310000000001</v>
      </c>
      <c r="R20" s="44"/>
      <c r="S20" s="44"/>
      <c r="T20" s="36"/>
      <c r="V20" s="35">
        <f>W20+AA20+Tabelle2126820102526[[#This Row],[w]]/2+Tabelle2126820102526[[#This Row],[poweradd]]</f>
        <v>20.822719000000028</v>
      </c>
      <c r="W20" s="52">
        <f t="shared" si="54"/>
        <v>15.916888000000029</v>
      </c>
      <c r="X20" s="35">
        <f t="shared" si="4"/>
        <v>3</v>
      </c>
      <c r="Y20" s="52">
        <f t="shared" si="30"/>
        <v>340.58311200000014</v>
      </c>
      <c r="Z20" s="52">
        <f t="shared" si="79"/>
        <v>337.17728100000016</v>
      </c>
      <c r="AA20" s="52">
        <f t="shared" si="5"/>
        <v>3.4058310000000001</v>
      </c>
      <c r="AB20" s="44"/>
      <c r="AC20" s="44"/>
      <c r="AD20" s="36"/>
      <c r="AF20" s="35">
        <f>AG20+AK20+Tabelle212682010252630[[#This Row],[w]]/2+Tabelle212682010252630[[#This Row],[poweradd]]</f>
        <v>20.822719000000028</v>
      </c>
      <c r="AG20" s="52">
        <f t="shared" si="55"/>
        <v>15.916888000000029</v>
      </c>
      <c r="AH20" s="35">
        <f t="shared" si="6"/>
        <v>3</v>
      </c>
      <c r="AI20" s="52">
        <f t="shared" si="32"/>
        <v>340.58311200000014</v>
      </c>
      <c r="AJ20" s="52">
        <f t="shared" si="80"/>
        <v>337.17728100000016</v>
      </c>
      <c r="AK20" s="52">
        <f t="shared" si="7"/>
        <v>3.4058310000000001</v>
      </c>
      <c r="AL20" s="44"/>
      <c r="AM20" s="44"/>
      <c r="AN20" s="36"/>
      <c r="AP20" s="35">
        <f>AQ20+AU20+Tabelle212682010252627[[#This Row],[w]]/2+Tabelle212682010252627[[#This Row],[poweradd]]</f>
        <v>20.822719000000028</v>
      </c>
      <c r="AQ20" s="52">
        <f t="shared" si="56"/>
        <v>15.916888000000029</v>
      </c>
      <c r="AR20" s="35">
        <f t="shared" si="8"/>
        <v>3</v>
      </c>
      <c r="AS20" s="52">
        <f t="shared" si="34"/>
        <v>340.58311200000014</v>
      </c>
      <c r="AT20" s="52">
        <f t="shared" si="81"/>
        <v>337.17728100000016</v>
      </c>
      <c r="AU20" s="52">
        <f t="shared" si="9"/>
        <v>3.4058310000000001</v>
      </c>
      <c r="AV20" s="44"/>
      <c r="AW20" s="44"/>
      <c r="AX20" s="36"/>
      <c r="AZ20" s="35">
        <f>BA20+BE20+Tabelle2126820102526272933[[#This Row],[w]]/2+Tabelle2126820102526272933[[#This Row],[poweradd]]</f>
        <v>20.822719000000028</v>
      </c>
      <c r="BA20" s="52">
        <f t="shared" si="57"/>
        <v>15.916888000000029</v>
      </c>
      <c r="BB20" s="35">
        <f t="shared" si="10"/>
        <v>3</v>
      </c>
      <c r="BC20" s="52">
        <f t="shared" si="36"/>
        <v>340.58311200000014</v>
      </c>
      <c r="BD20" s="52">
        <f t="shared" si="82"/>
        <v>337.17728100000016</v>
      </c>
      <c r="BE20" s="52">
        <f t="shared" si="11"/>
        <v>3.4058310000000001</v>
      </c>
      <c r="BF20" s="44"/>
      <c r="BG20" s="44"/>
      <c r="BH20" s="36"/>
      <c r="BJ20" s="35">
        <f>BK20+BO20+Tabelle21268201025262728[[#This Row],[w]]/2+Tabelle21268201025262728[[#This Row],[poweradd]]</f>
        <v>20.822719000000028</v>
      </c>
      <c r="BK20" s="52">
        <f t="shared" si="58"/>
        <v>15.916888000000029</v>
      </c>
      <c r="BL20" s="35">
        <f t="shared" si="12"/>
        <v>3</v>
      </c>
      <c r="BM20" s="52">
        <f t="shared" si="38"/>
        <v>340.58311200000014</v>
      </c>
      <c r="BN20" s="52">
        <f t="shared" si="83"/>
        <v>337.17728100000016</v>
      </c>
      <c r="BO20" s="52">
        <f t="shared" si="13"/>
        <v>3.4058310000000001</v>
      </c>
      <c r="BP20" s="44"/>
      <c r="BQ20" s="44"/>
      <c r="BR20" s="36"/>
      <c r="BT20" s="35">
        <f>BU20+BY20+Tabelle21268201025262729[[#This Row],[w]]/2+Tabelle21268201025262729[[#This Row],[poweradd]]</f>
        <v>20.822719000000028</v>
      </c>
      <c r="BU20" s="52">
        <f t="shared" si="59"/>
        <v>15.916888000000029</v>
      </c>
      <c r="BV20" s="35">
        <f t="shared" si="14"/>
        <v>3</v>
      </c>
      <c r="BW20" s="52">
        <f t="shared" si="40"/>
        <v>340.58311200000014</v>
      </c>
      <c r="BX20" s="52">
        <f t="shared" si="84"/>
        <v>337.17728100000016</v>
      </c>
      <c r="BY20" s="52">
        <f t="shared" si="15"/>
        <v>3.4058310000000001</v>
      </c>
      <c r="BZ20" s="44"/>
      <c r="CA20" s="44"/>
      <c r="CB20" s="36"/>
      <c r="CD20" s="35">
        <f>CE20+CI20+Tabelle2126820102526272934[[#This Row],[w]]/2+Tabelle2126820102526272934[[#This Row],[poweradd]]</f>
        <v>119.82271900000003</v>
      </c>
      <c r="CE20" s="52">
        <f t="shared" si="60"/>
        <v>115.41688800000003</v>
      </c>
      <c r="CF20" s="35">
        <f t="shared" si="16"/>
        <v>2</v>
      </c>
      <c r="CG20" s="52">
        <f t="shared" si="42"/>
        <v>340.58311200000014</v>
      </c>
      <c r="CH20" s="52">
        <f t="shared" si="85"/>
        <v>337.17728100000016</v>
      </c>
      <c r="CI20" s="52">
        <f t="shared" si="17"/>
        <v>3.4058310000000001</v>
      </c>
      <c r="CJ20" s="44"/>
      <c r="CK20" s="44"/>
      <c r="CL20" s="36"/>
      <c r="CN20" s="35">
        <f>CO20+CS20+Tabelle21268201025262729341135[[#This Row],[w]]/2+Tabelle21268201025262729341135[[#This Row],[poweradd]]</f>
        <v>119.82271900000003</v>
      </c>
      <c r="CO20" s="52">
        <f t="shared" si="61"/>
        <v>115.41688800000003</v>
      </c>
      <c r="CP20" s="35">
        <f t="shared" si="18"/>
        <v>2</v>
      </c>
      <c r="CQ20" s="52">
        <f t="shared" si="44"/>
        <v>340.58311200000014</v>
      </c>
      <c r="CR20" s="52">
        <f t="shared" si="86"/>
        <v>337.17728100000016</v>
      </c>
      <c r="CS20" s="52">
        <f t="shared" si="19"/>
        <v>3.4058310000000001</v>
      </c>
      <c r="CT20" s="44"/>
      <c r="CU20" s="44"/>
      <c r="CV20" s="36"/>
      <c r="CX20" s="35">
        <f>CY20+DC20+Tabelle2126820102526272934113536[[#This Row],[w]]/2+Tabelle2126820102526272934113536[[#This Row],[poweradd]]</f>
        <v>119.82271900000003</v>
      </c>
      <c r="CY20" s="52">
        <f t="shared" si="62"/>
        <v>115.41688800000003</v>
      </c>
      <c r="CZ20" s="35">
        <f t="shared" si="20"/>
        <v>2</v>
      </c>
      <c r="DA20" s="52">
        <f t="shared" si="46"/>
        <v>340.58311200000014</v>
      </c>
      <c r="DB20" s="52">
        <f t="shared" si="87"/>
        <v>337.17728100000016</v>
      </c>
      <c r="DC20" s="52">
        <f t="shared" si="21"/>
        <v>3.4058310000000001</v>
      </c>
      <c r="DD20" s="44"/>
      <c r="DE20" s="44"/>
      <c r="DF20" s="36"/>
      <c r="DH20" s="35">
        <f>DI20+DM20+Tabelle21268201025262729341135363731[[#This Row],[w]]/2+Tabelle21268201025262729341135363731[[#This Row],[poweradd]]</f>
        <v>119.82271900000003</v>
      </c>
      <c r="DI20" s="52">
        <f t="shared" si="63"/>
        <v>115.41688800000003</v>
      </c>
      <c r="DJ20" s="35">
        <f t="shared" si="22"/>
        <v>2</v>
      </c>
      <c r="DK20" s="52">
        <f t="shared" si="48"/>
        <v>340.58311200000014</v>
      </c>
      <c r="DL20" s="52">
        <f t="shared" si="88"/>
        <v>337.17728100000016</v>
      </c>
      <c r="DM20" s="52">
        <f t="shared" si="23"/>
        <v>3.4058310000000001</v>
      </c>
      <c r="DN20" s="44"/>
      <c r="DO20" s="44"/>
      <c r="DP20" s="36"/>
      <c r="DR20" s="35">
        <f>DS20+DW20+Tabelle212682010252627293411353637[[#This Row],[w]]/2+Tabelle212682010252627293411353637[[#This Row],[poweradd]]</f>
        <v>129.82271900000003</v>
      </c>
      <c r="DS20" s="52">
        <f t="shared" si="64"/>
        <v>125.41688800000003</v>
      </c>
      <c r="DT20" s="35">
        <f t="shared" si="24"/>
        <v>2</v>
      </c>
      <c r="DU20" s="52">
        <f t="shared" si="50"/>
        <v>340.58311200000014</v>
      </c>
      <c r="DV20" s="52">
        <f t="shared" si="89"/>
        <v>337.17728100000016</v>
      </c>
      <c r="DW20" s="52">
        <f t="shared" si="25"/>
        <v>3.4058310000000001</v>
      </c>
      <c r="DX20" s="44"/>
      <c r="DY20" s="44"/>
      <c r="DZ20" s="36"/>
    </row>
    <row r="21" spans="1:133" x14ac:dyDescent="0.25">
      <c r="A21" s="55">
        <v>18</v>
      </c>
      <c r="B21" s="37">
        <f>C21+G21+Tabelle21268201025[[#This Row],[w]]/2+Tabelle21268201025[[#This Row],[poweradd]]</f>
        <v>25.694491000000028</v>
      </c>
      <c r="C21" s="52">
        <f t="shared" si="52"/>
        <v>20.822719000000028</v>
      </c>
      <c r="D21" s="35">
        <f t="shared" si="0"/>
        <v>3</v>
      </c>
      <c r="E21" s="52">
        <f t="shared" si="26"/>
        <v>337.17728100000016</v>
      </c>
      <c r="F21" s="52">
        <f t="shared" si="65"/>
        <v>333.80550900000014</v>
      </c>
      <c r="G21" s="52">
        <f t="shared" si="1"/>
        <v>3.371772</v>
      </c>
      <c r="H21" s="43"/>
      <c r="I21" s="43"/>
      <c r="J21" s="38"/>
      <c r="L21" s="37">
        <f>M21+Q21+Tabelle212682010252632[[#This Row],[w]]/2+Tabelle212682010252632[[#This Row],[poweradd]]</f>
        <v>25.694491000000028</v>
      </c>
      <c r="M21" s="52">
        <f t="shared" si="53"/>
        <v>20.822719000000028</v>
      </c>
      <c r="N21" s="35">
        <f t="shared" si="2"/>
        <v>3</v>
      </c>
      <c r="O21" s="52">
        <f t="shared" si="28"/>
        <v>337.17728100000016</v>
      </c>
      <c r="P21" s="52">
        <f t="shared" si="78"/>
        <v>333.80550900000014</v>
      </c>
      <c r="Q21" s="52">
        <f t="shared" si="3"/>
        <v>3.371772</v>
      </c>
      <c r="R21" s="43"/>
      <c r="S21" s="43"/>
      <c r="T21" s="38"/>
      <c r="V21" s="37">
        <f>W21+AA21+Tabelle2126820102526[[#This Row],[w]]/2+Tabelle2126820102526[[#This Row],[poweradd]]</f>
        <v>25.694491000000028</v>
      </c>
      <c r="W21" s="52">
        <f t="shared" si="54"/>
        <v>20.822719000000028</v>
      </c>
      <c r="X21" s="35">
        <f t="shared" si="4"/>
        <v>3</v>
      </c>
      <c r="Y21" s="52">
        <f t="shared" si="30"/>
        <v>337.17728100000016</v>
      </c>
      <c r="Z21" s="52">
        <f t="shared" si="79"/>
        <v>333.80550900000014</v>
      </c>
      <c r="AA21" s="52">
        <f t="shared" si="5"/>
        <v>3.371772</v>
      </c>
      <c r="AB21" s="43"/>
      <c r="AC21" s="43"/>
      <c r="AD21" s="38"/>
      <c r="AF21" s="37">
        <f>AG21+AK21+Tabelle212682010252630[[#This Row],[w]]/2+Tabelle212682010252630[[#This Row],[poweradd]]</f>
        <v>25.694491000000028</v>
      </c>
      <c r="AG21" s="52">
        <f t="shared" si="55"/>
        <v>20.822719000000028</v>
      </c>
      <c r="AH21" s="35">
        <f t="shared" si="6"/>
        <v>3</v>
      </c>
      <c r="AI21" s="52">
        <f t="shared" si="32"/>
        <v>337.17728100000016</v>
      </c>
      <c r="AJ21" s="52">
        <f t="shared" si="80"/>
        <v>333.80550900000014</v>
      </c>
      <c r="AK21" s="52">
        <f t="shared" si="7"/>
        <v>3.371772</v>
      </c>
      <c r="AL21" s="43"/>
      <c r="AM21" s="43"/>
      <c r="AN21" s="38"/>
      <c r="AP21" s="37">
        <f>AQ21+AU21+Tabelle212682010252627[[#This Row],[w]]/2+Tabelle212682010252627[[#This Row],[poweradd]]</f>
        <v>25.694491000000028</v>
      </c>
      <c r="AQ21" s="52">
        <f t="shared" si="56"/>
        <v>20.822719000000028</v>
      </c>
      <c r="AR21" s="35">
        <f t="shared" si="8"/>
        <v>3</v>
      </c>
      <c r="AS21" s="52">
        <f t="shared" si="34"/>
        <v>337.17728100000016</v>
      </c>
      <c r="AT21" s="52">
        <f t="shared" si="81"/>
        <v>333.80550900000014</v>
      </c>
      <c r="AU21" s="52">
        <f t="shared" si="9"/>
        <v>3.371772</v>
      </c>
      <c r="AV21" s="43"/>
      <c r="AW21" s="43"/>
      <c r="AX21" s="38"/>
      <c r="AZ21" s="37">
        <f>BA21+BE21+Tabelle2126820102526272933[[#This Row],[w]]/2+Tabelle2126820102526272933[[#This Row],[poweradd]]</f>
        <v>25.694491000000028</v>
      </c>
      <c r="BA21" s="52">
        <f t="shared" si="57"/>
        <v>20.822719000000028</v>
      </c>
      <c r="BB21" s="35">
        <f t="shared" si="10"/>
        <v>3</v>
      </c>
      <c r="BC21" s="52">
        <f t="shared" si="36"/>
        <v>337.17728100000016</v>
      </c>
      <c r="BD21" s="52">
        <f t="shared" si="82"/>
        <v>333.80550900000014</v>
      </c>
      <c r="BE21" s="52">
        <f t="shared" si="11"/>
        <v>3.371772</v>
      </c>
      <c r="BF21" s="43"/>
      <c r="BG21" s="43"/>
      <c r="BH21" s="38"/>
      <c r="BJ21" s="37">
        <f>BK21+BO21+Tabelle21268201025262728[[#This Row],[w]]/2+Tabelle21268201025262728[[#This Row],[poweradd]]</f>
        <v>25.694491000000028</v>
      </c>
      <c r="BK21" s="52">
        <f t="shared" si="58"/>
        <v>20.822719000000028</v>
      </c>
      <c r="BL21" s="35">
        <f t="shared" si="12"/>
        <v>3</v>
      </c>
      <c r="BM21" s="52">
        <f t="shared" si="38"/>
        <v>337.17728100000016</v>
      </c>
      <c r="BN21" s="52">
        <f t="shared" si="83"/>
        <v>333.80550900000014</v>
      </c>
      <c r="BO21" s="52">
        <f t="shared" si="13"/>
        <v>3.371772</v>
      </c>
      <c r="BP21" s="43"/>
      <c r="BQ21" s="43"/>
      <c r="BR21" s="38"/>
      <c r="BT21" s="37">
        <f>BU21+BY21+Tabelle21268201025262729[[#This Row],[w]]/2+Tabelle21268201025262729[[#This Row],[poweradd]]</f>
        <v>25.694491000000028</v>
      </c>
      <c r="BU21" s="52">
        <f t="shared" si="59"/>
        <v>20.822719000000028</v>
      </c>
      <c r="BV21" s="35">
        <f t="shared" si="14"/>
        <v>3</v>
      </c>
      <c r="BW21" s="52">
        <f t="shared" si="40"/>
        <v>337.17728100000016</v>
      </c>
      <c r="BX21" s="52">
        <f t="shared" si="84"/>
        <v>333.80550900000014</v>
      </c>
      <c r="BY21" s="52">
        <f t="shared" si="15"/>
        <v>3.371772</v>
      </c>
      <c r="BZ21" s="43"/>
      <c r="CA21" s="43"/>
      <c r="CB21" s="38"/>
      <c r="CD21" s="37">
        <f>CE21+CI21+Tabelle2126820102526272934[[#This Row],[w]]/2+Tabelle2126820102526272934[[#This Row],[poweradd]]</f>
        <v>24.694491000000028</v>
      </c>
      <c r="CE21" s="52">
        <f t="shared" si="60"/>
        <v>119.82271900000003</v>
      </c>
      <c r="CF21" s="35">
        <v>3</v>
      </c>
      <c r="CG21" s="52">
        <f t="shared" si="42"/>
        <v>337.17728100000016</v>
      </c>
      <c r="CH21" s="52">
        <f t="shared" si="85"/>
        <v>333.80550900000014</v>
      </c>
      <c r="CI21" s="52">
        <f t="shared" si="17"/>
        <v>3.371772</v>
      </c>
      <c r="CJ21" s="43">
        <v>-100</v>
      </c>
      <c r="CK21" s="43"/>
      <c r="CL21" s="38" t="s">
        <v>211</v>
      </c>
      <c r="CN21" s="37">
        <f>CO21+CS21+Tabelle21268201025262729341135[[#This Row],[w]]/2+Tabelle21268201025262729341135[[#This Row],[poweradd]]</f>
        <v>24.694491000000028</v>
      </c>
      <c r="CO21" s="52">
        <f t="shared" si="61"/>
        <v>119.82271900000003</v>
      </c>
      <c r="CP21" s="35">
        <v>3</v>
      </c>
      <c r="CQ21" s="52">
        <f t="shared" si="44"/>
        <v>337.17728100000016</v>
      </c>
      <c r="CR21" s="52">
        <f t="shared" si="86"/>
        <v>333.80550900000014</v>
      </c>
      <c r="CS21" s="52">
        <f t="shared" si="19"/>
        <v>3.371772</v>
      </c>
      <c r="CT21" s="43">
        <v>-100</v>
      </c>
      <c r="CU21" s="43"/>
      <c r="CV21" s="38" t="s">
        <v>211</v>
      </c>
      <c r="CX21" s="37">
        <f>CY21+DC21+Tabelle2126820102526272934113536[[#This Row],[w]]/2+Tabelle2126820102526272934113536[[#This Row],[poweradd]]</f>
        <v>24.694491000000028</v>
      </c>
      <c r="CY21" s="52">
        <f t="shared" si="62"/>
        <v>119.82271900000003</v>
      </c>
      <c r="CZ21" s="35">
        <v>3</v>
      </c>
      <c r="DA21" s="52">
        <f t="shared" si="46"/>
        <v>337.17728100000016</v>
      </c>
      <c r="DB21" s="52">
        <f t="shared" si="87"/>
        <v>333.80550900000014</v>
      </c>
      <c r="DC21" s="52">
        <f t="shared" si="21"/>
        <v>3.371772</v>
      </c>
      <c r="DD21" s="43">
        <v>-100</v>
      </c>
      <c r="DE21" s="43"/>
      <c r="DF21" s="38" t="s">
        <v>211</v>
      </c>
      <c r="DH21" s="37">
        <f>DI21+DM21+Tabelle21268201025262729341135363731[[#This Row],[w]]/2+Tabelle21268201025262729341135363731[[#This Row],[poweradd]]</f>
        <v>24.694491000000028</v>
      </c>
      <c r="DI21" s="52">
        <f t="shared" si="63"/>
        <v>119.82271900000003</v>
      </c>
      <c r="DJ21" s="35">
        <v>3</v>
      </c>
      <c r="DK21" s="52">
        <f t="shared" si="48"/>
        <v>337.17728100000016</v>
      </c>
      <c r="DL21" s="52">
        <f t="shared" si="88"/>
        <v>333.80550900000014</v>
      </c>
      <c r="DM21" s="52">
        <f t="shared" si="23"/>
        <v>3.371772</v>
      </c>
      <c r="DN21" s="43">
        <v>-100</v>
      </c>
      <c r="DO21" s="43"/>
      <c r="DP21" s="38" t="s">
        <v>211</v>
      </c>
      <c r="DR21" s="37">
        <f>DS21+DW21+Tabelle212682010252627293411353637[[#This Row],[w]]/2+Tabelle212682010252627293411353637[[#This Row],[poweradd]]</f>
        <v>34.694491000000028</v>
      </c>
      <c r="DS21" s="52">
        <f t="shared" si="64"/>
        <v>129.82271900000003</v>
      </c>
      <c r="DT21" s="35">
        <v>3</v>
      </c>
      <c r="DU21" s="52">
        <f t="shared" si="50"/>
        <v>337.17728100000016</v>
      </c>
      <c r="DV21" s="52">
        <f t="shared" si="89"/>
        <v>333.80550900000014</v>
      </c>
      <c r="DW21" s="52">
        <f t="shared" si="25"/>
        <v>3.371772</v>
      </c>
      <c r="DX21" s="43">
        <v>-100</v>
      </c>
      <c r="DY21" s="43"/>
      <c r="DZ21" s="38" t="s">
        <v>211</v>
      </c>
    </row>
    <row r="22" spans="1:133" x14ac:dyDescent="0.25">
      <c r="A22" s="55">
        <v>19</v>
      </c>
      <c r="B22" s="35">
        <f>C22+G22+Tabelle21268201025[[#This Row],[w]]/2+Tabelle21268201025[[#This Row],[poweradd]]</f>
        <v>30.532546000000028</v>
      </c>
      <c r="C22" s="52">
        <f t="shared" si="52"/>
        <v>25.694491000000028</v>
      </c>
      <c r="D22" s="35">
        <f t="shared" si="0"/>
        <v>3</v>
      </c>
      <c r="E22" s="52">
        <f t="shared" si="26"/>
        <v>333.80550900000014</v>
      </c>
      <c r="F22" s="52">
        <f t="shared" si="65"/>
        <v>330.46745400000015</v>
      </c>
      <c r="G22" s="52">
        <f t="shared" si="1"/>
        <v>3.3380550000000002</v>
      </c>
      <c r="H22" s="43"/>
      <c r="I22" s="43"/>
      <c r="J22" s="38"/>
      <c r="L22" s="35">
        <f>M22+Q22+Tabelle212682010252632[[#This Row],[w]]/2+Tabelle212682010252632[[#This Row],[poweradd]]</f>
        <v>30.532546000000028</v>
      </c>
      <c r="M22" s="52">
        <f t="shared" si="53"/>
        <v>25.694491000000028</v>
      </c>
      <c r="N22" s="35">
        <f t="shared" si="2"/>
        <v>3</v>
      </c>
      <c r="O22" s="52">
        <f t="shared" si="28"/>
        <v>333.80550900000014</v>
      </c>
      <c r="P22" s="52">
        <f t="shared" si="78"/>
        <v>330.46745400000015</v>
      </c>
      <c r="Q22" s="52">
        <f t="shared" si="3"/>
        <v>3.3380550000000002</v>
      </c>
      <c r="R22" s="43"/>
      <c r="S22" s="43"/>
      <c r="T22" s="38"/>
      <c r="V22" s="35">
        <f>W22+AA22+Tabelle2126820102526[[#This Row],[w]]/2+Tabelle2126820102526[[#This Row],[poweradd]]</f>
        <v>30.532546000000028</v>
      </c>
      <c r="W22" s="52">
        <f t="shared" si="54"/>
        <v>25.694491000000028</v>
      </c>
      <c r="X22" s="35">
        <f t="shared" si="4"/>
        <v>3</v>
      </c>
      <c r="Y22" s="52">
        <f t="shared" si="30"/>
        <v>333.80550900000014</v>
      </c>
      <c r="Z22" s="52">
        <f t="shared" si="79"/>
        <v>330.46745400000015</v>
      </c>
      <c r="AA22" s="52">
        <f t="shared" si="5"/>
        <v>3.3380550000000002</v>
      </c>
      <c r="AB22" s="43"/>
      <c r="AC22" s="43"/>
      <c r="AD22" s="38"/>
      <c r="AF22" s="35">
        <f>AG22+AK22+Tabelle212682010252630[[#This Row],[w]]/2+Tabelle212682010252630[[#This Row],[poweradd]]</f>
        <v>30.532546000000028</v>
      </c>
      <c r="AG22" s="52">
        <f t="shared" si="55"/>
        <v>25.694491000000028</v>
      </c>
      <c r="AH22" s="35">
        <f t="shared" si="6"/>
        <v>3</v>
      </c>
      <c r="AI22" s="52">
        <f t="shared" si="32"/>
        <v>333.80550900000014</v>
      </c>
      <c r="AJ22" s="52">
        <f t="shared" si="80"/>
        <v>330.46745400000015</v>
      </c>
      <c r="AK22" s="52">
        <f t="shared" si="7"/>
        <v>3.3380550000000002</v>
      </c>
      <c r="AL22" s="43"/>
      <c r="AM22" s="43"/>
      <c r="AN22" s="38"/>
      <c r="AP22" s="35">
        <f>AQ22+AU22+Tabelle212682010252627[[#This Row],[w]]/2+Tabelle212682010252627[[#This Row],[poweradd]]</f>
        <v>30.532546000000028</v>
      </c>
      <c r="AQ22" s="52">
        <f t="shared" si="56"/>
        <v>25.694491000000028</v>
      </c>
      <c r="AR22" s="35">
        <f t="shared" si="8"/>
        <v>3</v>
      </c>
      <c r="AS22" s="52">
        <f t="shared" si="34"/>
        <v>333.80550900000014</v>
      </c>
      <c r="AT22" s="52">
        <f t="shared" si="81"/>
        <v>330.46745400000015</v>
      </c>
      <c r="AU22" s="52">
        <f t="shared" si="9"/>
        <v>3.3380550000000002</v>
      </c>
      <c r="AV22" s="43"/>
      <c r="AW22" s="43"/>
      <c r="AX22" s="38"/>
      <c r="AZ22" s="35">
        <f>BA22+BE22+Tabelle2126820102526272933[[#This Row],[w]]/2+Tabelle2126820102526272933[[#This Row],[poweradd]]</f>
        <v>30.532546000000028</v>
      </c>
      <c r="BA22" s="52">
        <f t="shared" si="57"/>
        <v>25.694491000000028</v>
      </c>
      <c r="BB22" s="35">
        <f t="shared" si="10"/>
        <v>3</v>
      </c>
      <c r="BC22" s="52">
        <f t="shared" si="36"/>
        <v>333.80550900000014</v>
      </c>
      <c r="BD22" s="52">
        <f t="shared" si="82"/>
        <v>330.46745400000015</v>
      </c>
      <c r="BE22" s="52">
        <f t="shared" si="11"/>
        <v>3.3380550000000002</v>
      </c>
      <c r="BF22" s="43"/>
      <c r="BG22" s="43"/>
      <c r="BH22" s="38"/>
      <c r="BJ22" s="35">
        <f>BK22+BO22+Tabelle21268201025262728[[#This Row],[w]]/2+Tabelle21268201025262728[[#This Row],[poweradd]]</f>
        <v>30.532546000000028</v>
      </c>
      <c r="BK22" s="52">
        <f t="shared" si="58"/>
        <v>25.694491000000028</v>
      </c>
      <c r="BL22" s="35">
        <f t="shared" si="12"/>
        <v>3</v>
      </c>
      <c r="BM22" s="52">
        <f t="shared" si="38"/>
        <v>333.80550900000014</v>
      </c>
      <c r="BN22" s="52">
        <f t="shared" si="83"/>
        <v>330.46745400000015</v>
      </c>
      <c r="BO22" s="52">
        <f t="shared" si="13"/>
        <v>3.3380550000000002</v>
      </c>
      <c r="BP22" s="43"/>
      <c r="BQ22" s="43"/>
      <c r="BR22" s="38"/>
      <c r="BT22" s="35">
        <f>BU22+BY22+Tabelle21268201025262729[[#This Row],[w]]/2+Tabelle21268201025262729[[#This Row],[poweradd]]</f>
        <v>30.532546000000028</v>
      </c>
      <c r="BU22" s="52">
        <f t="shared" si="59"/>
        <v>25.694491000000028</v>
      </c>
      <c r="BV22" s="35">
        <f t="shared" si="14"/>
        <v>3</v>
      </c>
      <c r="BW22" s="52">
        <f t="shared" si="40"/>
        <v>333.80550900000014</v>
      </c>
      <c r="BX22" s="52">
        <f t="shared" si="84"/>
        <v>330.46745400000015</v>
      </c>
      <c r="BY22" s="52">
        <f t="shared" si="15"/>
        <v>3.3380550000000002</v>
      </c>
      <c r="BZ22" s="43"/>
      <c r="CA22" s="43"/>
      <c r="CB22" s="38"/>
      <c r="CD22" s="35">
        <f>CE22+CI22+Tabelle2126820102526272934[[#This Row],[w]]/2+Tabelle2126820102526272934[[#This Row],[poweradd]]</f>
        <v>29.532546000000028</v>
      </c>
      <c r="CE22" s="52">
        <f t="shared" si="60"/>
        <v>24.694491000000028</v>
      </c>
      <c r="CF22" s="35">
        <f t="shared" si="16"/>
        <v>3</v>
      </c>
      <c r="CG22" s="52">
        <f t="shared" si="42"/>
        <v>333.80550900000014</v>
      </c>
      <c r="CH22" s="52">
        <f t="shared" si="85"/>
        <v>330.46745400000015</v>
      </c>
      <c r="CI22" s="52">
        <f t="shared" si="17"/>
        <v>3.3380550000000002</v>
      </c>
      <c r="CJ22" s="43"/>
      <c r="CK22" s="43"/>
      <c r="CL22" s="38"/>
      <c r="CN22" s="35">
        <f>CO22+CS22+Tabelle21268201025262729341135[[#This Row],[w]]/2+Tabelle21268201025262729341135[[#This Row],[poweradd]]</f>
        <v>29.532546000000028</v>
      </c>
      <c r="CO22" s="52">
        <f t="shared" si="61"/>
        <v>24.694491000000028</v>
      </c>
      <c r="CP22" s="35">
        <f t="shared" si="18"/>
        <v>3</v>
      </c>
      <c r="CQ22" s="52">
        <f t="shared" si="44"/>
        <v>333.80550900000014</v>
      </c>
      <c r="CR22" s="52">
        <f t="shared" si="86"/>
        <v>330.46745400000015</v>
      </c>
      <c r="CS22" s="52">
        <f t="shared" si="19"/>
        <v>3.3380550000000002</v>
      </c>
      <c r="CT22" s="43"/>
      <c r="CU22" s="43"/>
      <c r="CV22" s="38"/>
      <c r="CX22" s="35">
        <f>CY22+DC22+Tabelle2126820102526272934113536[[#This Row],[w]]/2+Tabelle2126820102526272934113536[[#This Row],[poweradd]]</f>
        <v>29.532546000000028</v>
      </c>
      <c r="CY22" s="52">
        <f t="shared" si="62"/>
        <v>24.694491000000028</v>
      </c>
      <c r="CZ22" s="35">
        <f t="shared" si="20"/>
        <v>3</v>
      </c>
      <c r="DA22" s="52">
        <f t="shared" si="46"/>
        <v>333.80550900000014</v>
      </c>
      <c r="DB22" s="52">
        <f t="shared" si="87"/>
        <v>330.46745400000015</v>
      </c>
      <c r="DC22" s="52">
        <f t="shared" si="21"/>
        <v>3.3380550000000002</v>
      </c>
      <c r="DD22" s="43"/>
      <c r="DE22" s="43"/>
      <c r="DF22" s="38"/>
      <c r="DH22" s="35">
        <f>DI22+DM22+Tabelle21268201025262729341135363731[[#This Row],[w]]/2+Tabelle21268201025262729341135363731[[#This Row],[poweradd]]</f>
        <v>29.532546000000028</v>
      </c>
      <c r="DI22" s="52">
        <f t="shared" si="63"/>
        <v>24.694491000000028</v>
      </c>
      <c r="DJ22" s="35">
        <f t="shared" si="22"/>
        <v>3</v>
      </c>
      <c r="DK22" s="52">
        <f t="shared" si="48"/>
        <v>333.80550900000014</v>
      </c>
      <c r="DL22" s="52">
        <f t="shared" si="88"/>
        <v>330.46745400000015</v>
      </c>
      <c r="DM22" s="52">
        <f t="shared" si="23"/>
        <v>3.3380550000000002</v>
      </c>
      <c r="DN22" s="43"/>
      <c r="DO22" s="43"/>
      <c r="DP22" s="38"/>
      <c r="DR22" s="35">
        <f>DS22+DW22+Tabelle212682010252627293411353637[[#This Row],[w]]/2+Tabelle212682010252627293411353637[[#This Row],[poweradd]]</f>
        <v>39.532546000000025</v>
      </c>
      <c r="DS22" s="52">
        <f t="shared" si="64"/>
        <v>34.694491000000028</v>
      </c>
      <c r="DT22" s="35">
        <f t="shared" si="24"/>
        <v>3</v>
      </c>
      <c r="DU22" s="52">
        <f t="shared" si="50"/>
        <v>333.80550900000014</v>
      </c>
      <c r="DV22" s="52">
        <f t="shared" si="89"/>
        <v>330.46745400000015</v>
      </c>
      <c r="DW22" s="52">
        <f t="shared" si="25"/>
        <v>3.3380550000000002</v>
      </c>
      <c r="DX22" s="43"/>
      <c r="DY22" s="43"/>
      <c r="DZ22" s="38"/>
      <c r="EA22" s="45"/>
      <c r="EB22" s="45"/>
      <c r="EC22" s="47"/>
    </row>
    <row r="23" spans="1:133" x14ac:dyDescent="0.25">
      <c r="A23" s="55">
        <v>20</v>
      </c>
      <c r="B23" s="35">
        <f>C23+G23+Tabelle21268201025[[#This Row],[w]]/2+Tabelle21268201025[[#This Row],[poweradd]]</f>
        <v>35.33722000000003</v>
      </c>
      <c r="C23" s="52">
        <f t="shared" si="52"/>
        <v>30.532546000000028</v>
      </c>
      <c r="D23" s="35">
        <f t="shared" si="0"/>
        <v>3</v>
      </c>
      <c r="E23" s="52">
        <f t="shared" si="26"/>
        <v>330.46745400000015</v>
      </c>
      <c r="F23" s="52">
        <f t="shared" si="65"/>
        <v>327.16278000000017</v>
      </c>
      <c r="G23" s="52">
        <f t="shared" si="1"/>
        <v>3.3046739999999999</v>
      </c>
      <c r="H23" s="43"/>
      <c r="I23" s="43"/>
      <c r="J23" s="38"/>
      <c r="L23" s="35">
        <f>M23+Q23+Tabelle212682010252632[[#This Row],[w]]/2+Tabelle212682010252632[[#This Row],[poweradd]]</f>
        <v>35.33722000000003</v>
      </c>
      <c r="M23" s="52">
        <f t="shared" si="53"/>
        <v>30.532546000000028</v>
      </c>
      <c r="N23" s="35">
        <f t="shared" si="2"/>
        <v>3</v>
      </c>
      <c r="O23" s="52">
        <f t="shared" si="28"/>
        <v>330.46745400000015</v>
      </c>
      <c r="P23" s="52">
        <f t="shared" si="78"/>
        <v>327.16278000000017</v>
      </c>
      <c r="Q23" s="52">
        <f t="shared" si="3"/>
        <v>3.3046739999999999</v>
      </c>
      <c r="R23" s="43"/>
      <c r="S23" s="43"/>
      <c r="T23" s="38"/>
      <c r="V23" s="35">
        <f>W23+AA23+Tabelle2126820102526[[#This Row],[w]]/2+Tabelle2126820102526[[#This Row],[poweradd]]</f>
        <v>35.33722000000003</v>
      </c>
      <c r="W23" s="52">
        <f t="shared" si="54"/>
        <v>30.532546000000028</v>
      </c>
      <c r="X23" s="35">
        <f t="shared" si="4"/>
        <v>3</v>
      </c>
      <c r="Y23" s="52">
        <f t="shared" si="30"/>
        <v>330.46745400000015</v>
      </c>
      <c r="Z23" s="52">
        <f t="shared" si="79"/>
        <v>327.16278000000017</v>
      </c>
      <c r="AA23" s="52">
        <f t="shared" si="5"/>
        <v>3.3046739999999999</v>
      </c>
      <c r="AB23" s="43"/>
      <c r="AC23" s="43"/>
      <c r="AD23" s="38"/>
      <c r="AF23" s="35">
        <f>AG23+AK23+Tabelle212682010252630[[#This Row],[w]]/2+Tabelle212682010252630[[#This Row],[poweradd]]</f>
        <v>35.33722000000003</v>
      </c>
      <c r="AG23" s="52">
        <f t="shared" si="55"/>
        <v>30.532546000000028</v>
      </c>
      <c r="AH23" s="35">
        <f t="shared" si="6"/>
        <v>3</v>
      </c>
      <c r="AI23" s="52">
        <f t="shared" si="32"/>
        <v>330.46745400000015</v>
      </c>
      <c r="AJ23" s="52">
        <f t="shared" si="80"/>
        <v>327.16278000000017</v>
      </c>
      <c r="AK23" s="52">
        <f t="shared" si="7"/>
        <v>3.3046739999999999</v>
      </c>
      <c r="AL23" s="43"/>
      <c r="AM23" s="43"/>
      <c r="AN23" s="38"/>
      <c r="AP23" s="35">
        <f>AQ23+AU23+Tabelle212682010252627[[#This Row],[w]]/2+Tabelle212682010252627[[#This Row],[poweradd]]</f>
        <v>35.33722000000003</v>
      </c>
      <c r="AQ23" s="52">
        <f t="shared" si="56"/>
        <v>30.532546000000028</v>
      </c>
      <c r="AR23" s="35">
        <f t="shared" si="8"/>
        <v>3</v>
      </c>
      <c r="AS23" s="52">
        <f t="shared" si="34"/>
        <v>330.46745400000015</v>
      </c>
      <c r="AT23" s="52">
        <f t="shared" si="81"/>
        <v>327.16278000000017</v>
      </c>
      <c r="AU23" s="52">
        <f t="shared" si="9"/>
        <v>3.3046739999999999</v>
      </c>
      <c r="AV23" s="43"/>
      <c r="AW23" s="43"/>
      <c r="AX23" s="38"/>
      <c r="AZ23" s="35">
        <f>BA23+BE23+Tabelle2126820102526272933[[#This Row],[w]]/2+Tabelle2126820102526272933[[#This Row],[poweradd]]</f>
        <v>35.33722000000003</v>
      </c>
      <c r="BA23" s="52">
        <f t="shared" si="57"/>
        <v>30.532546000000028</v>
      </c>
      <c r="BB23" s="35">
        <f t="shared" si="10"/>
        <v>3</v>
      </c>
      <c r="BC23" s="52">
        <f t="shared" si="36"/>
        <v>330.46745400000015</v>
      </c>
      <c r="BD23" s="52">
        <f t="shared" si="82"/>
        <v>327.16278000000017</v>
      </c>
      <c r="BE23" s="52">
        <f t="shared" si="11"/>
        <v>3.3046739999999999</v>
      </c>
      <c r="BF23" s="43"/>
      <c r="BG23" s="43"/>
      <c r="BH23" s="38"/>
      <c r="BJ23" s="35">
        <f>BK23+BO23+Tabelle21268201025262728[[#This Row],[w]]/2+Tabelle21268201025262728[[#This Row],[poweradd]]</f>
        <v>35.33722000000003</v>
      </c>
      <c r="BK23" s="52">
        <f t="shared" si="58"/>
        <v>30.532546000000028</v>
      </c>
      <c r="BL23" s="35">
        <f t="shared" si="12"/>
        <v>3</v>
      </c>
      <c r="BM23" s="52">
        <f t="shared" si="38"/>
        <v>330.46745400000015</v>
      </c>
      <c r="BN23" s="52">
        <f t="shared" si="83"/>
        <v>327.16278000000017</v>
      </c>
      <c r="BO23" s="52">
        <f t="shared" si="13"/>
        <v>3.3046739999999999</v>
      </c>
      <c r="BP23" s="43"/>
      <c r="BQ23" s="43"/>
      <c r="BR23" s="38"/>
      <c r="BT23" s="35">
        <f>BU23+BY23+Tabelle21268201025262729[[#This Row],[w]]/2+Tabelle21268201025262729[[#This Row],[poweradd]]</f>
        <v>35.33722000000003</v>
      </c>
      <c r="BU23" s="52">
        <f t="shared" si="59"/>
        <v>30.532546000000028</v>
      </c>
      <c r="BV23" s="35">
        <f t="shared" si="14"/>
        <v>3</v>
      </c>
      <c r="BW23" s="52">
        <f t="shared" si="40"/>
        <v>330.46745400000015</v>
      </c>
      <c r="BX23" s="52">
        <f t="shared" si="84"/>
        <v>327.16278000000017</v>
      </c>
      <c r="BY23" s="52">
        <f t="shared" si="15"/>
        <v>3.3046739999999999</v>
      </c>
      <c r="BZ23" s="43"/>
      <c r="CA23" s="43"/>
      <c r="CB23" s="38"/>
      <c r="CD23" s="35">
        <f>CE23+CI23+Tabelle2126820102526272934[[#This Row],[w]]/2+Tabelle2126820102526272934[[#This Row],[poweradd]]</f>
        <v>34.33722000000003</v>
      </c>
      <c r="CE23" s="52">
        <f t="shared" si="60"/>
        <v>29.532546000000028</v>
      </c>
      <c r="CF23" s="35">
        <f t="shared" si="16"/>
        <v>3</v>
      </c>
      <c r="CG23" s="52">
        <f t="shared" si="42"/>
        <v>330.46745400000015</v>
      </c>
      <c r="CH23" s="52">
        <f t="shared" si="85"/>
        <v>327.16278000000017</v>
      </c>
      <c r="CI23" s="52">
        <f t="shared" si="17"/>
        <v>3.3046739999999999</v>
      </c>
      <c r="CJ23" s="43"/>
      <c r="CK23" s="43"/>
      <c r="CL23" s="38"/>
      <c r="CN23" s="35">
        <f>CO23+CS23+Tabelle21268201025262729341135[[#This Row],[w]]/2+Tabelle21268201025262729341135[[#This Row],[poweradd]]</f>
        <v>34.33722000000003</v>
      </c>
      <c r="CO23" s="52">
        <f t="shared" si="61"/>
        <v>29.532546000000028</v>
      </c>
      <c r="CP23" s="35">
        <f t="shared" si="18"/>
        <v>3</v>
      </c>
      <c r="CQ23" s="52">
        <f t="shared" si="44"/>
        <v>330.46745400000015</v>
      </c>
      <c r="CR23" s="52">
        <f t="shared" si="86"/>
        <v>327.16278000000017</v>
      </c>
      <c r="CS23" s="52">
        <f t="shared" si="19"/>
        <v>3.3046739999999999</v>
      </c>
      <c r="CT23" s="43"/>
      <c r="CU23" s="43"/>
      <c r="CV23" s="38"/>
      <c r="CX23" s="35">
        <f>CY23+DC23+Tabelle2126820102526272934113536[[#This Row],[w]]/2+Tabelle2126820102526272934113536[[#This Row],[poweradd]]</f>
        <v>34.33722000000003</v>
      </c>
      <c r="CY23" s="52">
        <f t="shared" si="62"/>
        <v>29.532546000000028</v>
      </c>
      <c r="CZ23" s="35">
        <f t="shared" si="20"/>
        <v>3</v>
      </c>
      <c r="DA23" s="52">
        <f t="shared" si="46"/>
        <v>330.46745400000015</v>
      </c>
      <c r="DB23" s="52">
        <f t="shared" si="87"/>
        <v>327.16278000000017</v>
      </c>
      <c r="DC23" s="52">
        <f t="shared" si="21"/>
        <v>3.3046739999999999</v>
      </c>
      <c r="DD23" s="43"/>
      <c r="DE23" s="43"/>
      <c r="DF23" s="38"/>
      <c r="DH23" s="35">
        <f>DI23+DM23+Tabelle21268201025262729341135363731[[#This Row],[w]]/2+Tabelle21268201025262729341135363731[[#This Row],[poweradd]]</f>
        <v>34.33722000000003</v>
      </c>
      <c r="DI23" s="52">
        <f t="shared" si="63"/>
        <v>29.532546000000028</v>
      </c>
      <c r="DJ23" s="35">
        <f t="shared" si="22"/>
        <v>3</v>
      </c>
      <c r="DK23" s="52">
        <f t="shared" si="48"/>
        <v>330.46745400000015</v>
      </c>
      <c r="DL23" s="52">
        <f t="shared" si="88"/>
        <v>327.16278000000017</v>
      </c>
      <c r="DM23" s="52">
        <f t="shared" si="23"/>
        <v>3.3046739999999999</v>
      </c>
      <c r="DN23" s="43"/>
      <c r="DO23" s="43"/>
      <c r="DP23" s="38"/>
      <c r="DR23" s="35">
        <f>DS23+DW23+Tabelle212682010252627293411353637[[#This Row],[w]]/2+Tabelle212682010252627293411353637[[#This Row],[poweradd]]</f>
        <v>44.337220000000023</v>
      </c>
      <c r="DS23" s="52">
        <f t="shared" si="64"/>
        <v>39.532546000000025</v>
      </c>
      <c r="DT23" s="35">
        <f t="shared" si="24"/>
        <v>3</v>
      </c>
      <c r="DU23" s="52">
        <f t="shared" si="50"/>
        <v>330.46745400000015</v>
      </c>
      <c r="DV23" s="52">
        <f t="shared" si="89"/>
        <v>327.16278000000017</v>
      </c>
      <c r="DW23" s="52">
        <f t="shared" si="25"/>
        <v>3.3046739999999999</v>
      </c>
      <c r="DX23" s="43"/>
      <c r="DY23" s="43"/>
      <c r="DZ23" s="38"/>
    </row>
    <row r="24" spans="1:133" x14ac:dyDescent="0.25">
      <c r="A24" s="55">
        <v>21</v>
      </c>
      <c r="B24" s="35">
        <f>C24+G24+Tabelle21268201025[[#This Row],[w]]/2+Tabelle21268201025[[#This Row],[poweradd]]</f>
        <v>40.108847000000033</v>
      </c>
      <c r="C24" s="52">
        <f t="shared" si="52"/>
        <v>35.33722000000003</v>
      </c>
      <c r="D24" s="35">
        <f t="shared" si="0"/>
        <v>3</v>
      </c>
      <c r="E24" s="52">
        <f t="shared" si="26"/>
        <v>327.16278000000017</v>
      </c>
      <c r="F24" s="52">
        <f t="shared" si="65"/>
        <v>323.89115300000014</v>
      </c>
      <c r="G24" s="52">
        <f t="shared" si="1"/>
        <v>3.2716270000000001</v>
      </c>
      <c r="H24" s="45"/>
      <c r="I24" s="45"/>
      <c r="J24" s="47"/>
      <c r="L24" s="35">
        <f>M24+Q24+Tabelle212682010252632[[#This Row],[w]]/2+Tabelle212682010252632[[#This Row],[poweradd]]</f>
        <v>40.108847000000033</v>
      </c>
      <c r="M24" s="52">
        <f t="shared" si="53"/>
        <v>35.33722000000003</v>
      </c>
      <c r="N24" s="35">
        <f t="shared" si="2"/>
        <v>3</v>
      </c>
      <c r="O24" s="52">
        <f t="shared" si="28"/>
        <v>327.16278000000017</v>
      </c>
      <c r="P24" s="52">
        <f t="shared" si="78"/>
        <v>323.89115300000014</v>
      </c>
      <c r="Q24" s="52">
        <f t="shared" si="3"/>
        <v>3.2716270000000001</v>
      </c>
      <c r="R24" s="45"/>
      <c r="S24" s="45"/>
      <c r="T24" s="47"/>
      <c r="V24" s="35">
        <f>W24+AA24+Tabelle2126820102526[[#This Row],[w]]/2+Tabelle2126820102526[[#This Row],[poweradd]]</f>
        <v>40.108847000000033</v>
      </c>
      <c r="W24" s="52">
        <f t="shared" si="54"/>
        <v>35.33722000000003</v>
      </c>
      <c r="X24" s="35">
        <f t="shared" si="4"/>
        <v>3</v>
      </c>
      <c r="Y24" s="52">
        <f t="shared" si="30"/>
        <v>327.16278000000017</v>
      </c>
      <c r="Z24" s="52">
        <f t="shared" si="79"/>
        <v>323.89115300000014</v>
      </c>
      <c r="AA24" s="52">
        <f t="shared" si="5"/>
        <v>3.2716270000000001</v>
      </c>
      <c r="AB24" s="45"/>
      <c r="AC24" s="45"/>
      <c r="AD24" s="47"/>
      <c r="AF24" s="35">
        <f>AG24+AK24+Tabelle212682010252630[[#This Row],[w]]/2+Tabelle212682010252630[[#This Row],[poweradd]]</f>
        <v>40.108847000000033</v>
      </c>
      <c r="AG24" s="52">
        <f t="shared" si="55"/>
        <v>35.33722000000003</v>
      </c>
      <c r="AH24" s="35">
        <f t="shared" si="6"/>
        <v>3</v>
      </c>
      <c r="AI24" s="52">
        <f t="shared" si="32"/>
        <v>327.16278000000017</v>
      </c>
      <c r="AJ24" s="52">
        <f t="shared" si="80"/>
        <v>323.89115300000014</v>
      </c>
      <c r="AK24" s="52">
        <f t="shared" si="7"/>
        <v>3.2716270000000001</v>
      </c>
      <c r="AL24" s="45"/>
      <c r="AM24" s="45"/>
      <c r="AN24" s="47"/>
      <c r="AP24" s="35">
        <f>AQ24+AU24+Tabelle212682010252627[[#This Row],[w]]/2+Tabelle212682010252627[[#This Row],[poweradd]]</f>
        <v>40.108847000000033</v>
      </c>
      <c r="AQ24" s="52">
        <f t="shared" si="56"/>
        <v>35.33722000000003</v>
      </c>
      <c r="AR24" s="35">
        <f t="shared" si="8"/>
        <v>3</v>
      </c>
      <c r="AS24" s="52">
        <f t="shared" si="34"/>
        <v>327.16278000000017</v>
      </c>
      <c r="AT24" s="52">
        <f t="shared" si="81"/>
        <v>323.89115300000014</v>
      </c>
      <c r="AU24" s="52">
        <f t="shared" si="9"/>
        <v>3.2716270000000001</v>
      </c>
      <c r="AV24" s="45"/>
      <c r="AW24" s="45"/>
      <c r="AX24" s="47"/>
      <c r="AZ24" s="35">
        <f>BA24+BE24+Tabelle2126820102526272933[[#This Row],[w]]/2+Tabelle2126820102526272933[[#This Row],[poweradd]]</f>
        <v>40.108847000000033</v>
      </c>
      <c r="BA24" s="52">
        <f t="shared" si="57"/>
        <v>35.33722000000003</v>
      </c>
      <c r="BB24" s="35">
        <f t="shared" si="10"/>
        <v>3</v>
      </c>
      <c r="BC24" s="52">
        <f t="shared" si="36"/>
        <v>327.16278000000017</v>
      </c>
      <c r="BD24" s="52">
        <f t="shared" si="82"/>
        <v>323.89115300000014</v>
      </c>
      <c r="BE24" s="52">
        <f t="shared" si="11"/>
        <v>3.2716270000000001</v>
      </c>
      <c r="BF24" s="45"/>
      <c r="BG24" s="45"/>
      <c r="BH24" s="47"/>
      <c r="BJ24" s="35">
        <f>BK24+BO24+Tabelle21268201025262728[[#This Row],[w]]/2+Tabelle21268201025262728[[#This Row],[poweradd]]</f>
        <v>40.108847000000033</v>
      </c>
      <c r="BK24" s="52">
        <f t="shared" si="58"/>
        <v>35.33722000000003</v>
      </c>
      <c r="BL24" s="35">
        <f t="shared" si="12"/>
        <v>3</v>
      </c>
      <c r="BM24" s="52">
        <f t="shared" si="38"/>
        <v>327.16278000000017</v>
      </c>
      <c r="BN24" s="52">
        <f t="shared" si="83"/>
        <v>323.89115300000014</v>
      </c>
      <c r="BO24" s="52">
        <f t="shared" si="13"/>
        <v>3.2716270000000001</v>
      </c>
      <c r="BP24" s="45"/>
      <c r="BQ24" s="45"/>
      <c r="BR24" s="47"/>
      <c r="BT24" s="35">
        <f>BU24+BY24+Tabelle21268201025262729[[#This Row],[w]]/2+Tabelle21268201025262729[[#This Row],[poweradd]]</f>
        <v>40.108847000000033</v>
      </c>
      <c r="BU24" s="52">
        <f t="shared" si="59"/>
        <v>35.33722000000003</v>
      </c>
      <c r="BV24" s="35">
        <f t="shared" si="14"/>
        <v>3</v>
      </c>
      <c r="BW24" s="52">
        <f t="shared" si="40"/>
        <v>327.16278000000017</v>
      </c>
      <c r="BX24" s="52">
        <f t="shared" si="84"/>
        <v>323.89115300000014</v>
      </c>
      <c r="BY24" s="52">
        <f t="shared" si="15"/>
        <v>3.2716270000000001</v>
      </c>
      <c r="BZ24" s="45"/>
      <c r="CA24" s="45"/>
      <c r="CB24" s="47"/>
      <c r="CD24" s="35">
        <f>CE24+CI24+Tabelle2126820102526272934[[#This Row],[w]]/2+Tabelle2126820102526272934[[#This Row],[poweradd]]</f>
        <v>39.108847000000033</v>
      </c>
      <c r="CE24" s="52">
        <f t="shared" si="60"/>
        <v>34.33722000000003</v>
      </c>
      <c r="CF24" s="35">
        <f t="shared" si="16"/>
        <v>3</v>
      </c>
      <c r="CG24" s="52">
        <f t="shared" si="42"/>
        <v>327.16278000000017</v>
      </c>
      <c r="CH24" s="52">
        <f t="shared" si="85"/>
        <v>323.89115300000014</v>
      </c>
      <c r="CI24" s="52">
        <f t="shared" si="17"/>
        <v>3.2716270000000001</v>
      </c>
      <c r="CJ24" s="45"/>
      <c r="CK24" s="45"/>
      <c r="CL24" s="47"/>
      <c r="CN24" s="35">
        <f>CO24+CS24+Tabelle21268201025262729341135[[#This Row],[w]]/2+Tabelle21268201025262729341135[[#This Row],[poweradd]]</f>
        <v>39.108847000000033</v>
      </c>
      <c r="CO24" s="52">
        <f t="shared" si="61"/>
        <v>34.33722000000003</v>
      </c>
      <c r="CP24" s="35">
        <f t="shared" si="18"/>
        <v>3</v>
      </c>
      <c r="CQ24" s="52">
        <f t="shared" si="44"/>
        <v>327.16278000000017</v>
      </c>
      <c r="CR24" s="52">
        <f t="shared" si="86"/>
        <v>323.89115300000014</v>
      </c>
      <c r="CS24" s="52">
        <f t="shared" si="19"/>
        <v>3.2716270000000001</v>
      </c>
      <c r="CT24" s="45"/>
      <c r="CU24" s="45"/>
      <c r="CV24" s="47"/>
      <c r="CX24" s="35">
        <f>CY24+DC24+Tabelle2126820102526272934113536[[#This Row],[w]]/2+Tabelle2126820102526272934113536[[#This Row],[poweradd]]</f>
        <v>39.108847000000033</v>
      </c>
      <c r="CY24" s="52">
        <f t="shared" si="62"/>
        <v>34.33722000000003</v>
      </c>
      <c r="CZ24" s="35">
        <f t="shared" si="20"/>
        <v>3</v>
      </c>
      <c r="DA24" s="52">
        <f t="shared" si="46"/>
        <v>327.16278000000017</v>
      </c>
      <c r="DB24" s="52">
        <f t="shared" si="87"/>
        <v>323.89115300000014</v>
      </c>
      <c r="DC24" s="52">
        <f t="shared" si="21"/>
        <v>3.2716270000000001</v>
      </c>
      <c r="DD24" s="45"/>
      <c r="DE24" s="45"/>
      <c r="DF24" s="47"/>
      <c r="DH24" s="35">
        <f>DI24+DM24+Tabelle21268201025262729341135363731[[#This Row],[w]]/2+Tabelle21268201025262729341135363731[[#This Row],[poweradd]]</f>
        <v>39.108847000000033</v>
      </c>
      <c r="DI24" s="52">
        <f t="shared" si="63"/>
        <v>34.33722000000003</v>
      </c>
      <c r="DJ24" s="35">
        <f t="shared" si="22"/>
        <v>3</v>
      </c>
      <c r="DK24" s="52">
        <f t="shared" si="48"/>
        <v>327.16278000000017</v>
      </c>
      <c r="DL24" s="52">
        <f t="shared" si="88"/>
        <v>323.89115300000014</v>
      </c>
      <c r="DM24" s="52">
        <f t="shared" si="23"/>
        <v>3.2716270000000001</v>
      </c>
      <c r="DN24" s="45"/>
      <c r="DO24" s="45"/>
      <c r="DP24" s="47"/>
      <c r="DR24" s="35">
        <f>DS24+DW24+Tabelle212682010252627293411353637[[#This Row],[w]]/2+Tabelle212682010252627293411353637[[#This Row],[poweradd]]</f>
        <v>49.108847000000026</v>
      </c>
      <c r="DS24" s="52">
        <f t="shared" si="64"/>
        <v>44.337220000000023</v>
      </c>
      <c r="DT24" s="35">
        <f t="shared" si="24"/>
        <v>3</v>
      </c>
      <c r="DU24" s="52">
        <f t="shared" si="50"/>
        <v>327.16278000000017</v>
      </c>
      <c r="DV24" s="52">
        <f t="shared" si="89"/>
        <v>323.89115300000014</v>
      </c>
      <c r="DW24" s="52">
        <f t="shared" si="25"/>
        <v>3.2716270000000001</v>
      </c>
      <c r="DX24" s="45"/>
      <c r="DY24" s="45"/>
      <c r="DZ24" s="47"/>
    </row>
    <row r="25" spans="1:133" x14ac:dyDescent="0.25">
      <c r="A25" s="55">
        <v>22</v>
      </c>
      <c r="B25" s="35">
        <f>C25+G25+Tabelle21268201025[[#This Row],[w]]/2+Tabelle21268201025[[#This Row],[poweradd]]</f>
        <v>44.847758000000034</v>
      </c>
      <c r="C25" s="52">
        <f t="shared" si="52"/>
        <v>40.108847000000033</v>
      </c>
      <c r="D25" s="35">
        <f t="shared" si="0"/>
        <v>3</v>
      </c>
      <c r="E25" s="52">
        <f t="shared" si="26"/>
        <v>323.89115300000014</v>
      </c>
      <c r="F25" s="52">
        <f t="shared" si="65"/>
        <v>320.65224200000017</v>
      </c>
      <c r="G25" s="52">
        <f t="shared" si="1"/>
        <v>3.2389109999999999</v>
      </c>
      <c r="H25" s="43"/>
      <c r="I25" s="43"/>
      <c r="J25" s="38"/>
      <c r="L25" s="35">
        <f>M25+Q25+Tabelle212682010252632[[#This Row],[w]]/2+Tabelle212682010252632[[#This Row],[poweradd]]</f>
        <v>44.847758000000034</v>
      </c>
      <c r="M25" s="52">
        <f t="shared" si="53"/>
        <v>40.108847000000033</v>
      </c>
      <c r="N25" s="35">
        <f t="shared" si="2"/>
        <v>3</v>
      </c>
      <c r="O25" s="52">
        <f t="shared" si="28"/>
        <v>323.89115300000014</v>
      </c>
      <c r="P25" s="52">
        <f t="shared" si="78"/>
        <v>320.65224200000017</v>
      </c>
      <c r="Q25" s="52">
        <f t="shared" si="3"/>
        <v>3.2389109999999999</v>
      </c>
      <c r="R25" s="43"/>
      <c r="S25" s="43"/>
      <c r="T25" s="38"/>
      <c r="V25" s="35">
        <f>W25+AA25+Tabelle2126820102526[[#This Row],[w]]/2+Tabelle2126820102526[[#This Row],[poweradd]]</f>
        <v>44.847758000000034</v>
      </c>
      <c r="W25" s="52">
        <f t="shared" si="54"/>
        <v>40.108847000000033</v>
      </c>
      <c r="X25" s="35">
        <f t="shared" si="4"/>
        <v>3</v>
      </c>
      <c r="Y25" s="52">
        <f t="shared" si="30"/>
        <v>323.89115300000014</v>
      </c>
      <c r="Z25" s="52">
        <f t="shared" si="79"/>
        <v>320.65224200000017</v>
      </c>
      <c r="AA25" s="52">
        <f t="shared" si="5"/>
        <v>3.2389109999999999</v>
      </c>
      <c r="AB25" s="43"/>
      <c r="AC25" s="43"/>
      <c r="AD25" s="38"/>
      <c r="AF25" s="35">
        <f>AG25+AK25+Tabelle212682010252630[[#This Row],[w]]/2+Tabelle212682010252630[[#This Row],[poweradd]]</f>
        <v>44.847758000000034</v>
      </c>
      <c r="AG25" s="52">
        <f t="shared" si="55"/>
        <v>40.108847000000033</v>
      </c>
      <c r="AH25" s="35">
        <f t="shared" si="6"/>
        <v>3</v>
      </c>
      <c r="AI25" s="52">
        <f t="shared" si="32"/>
        <v>323.89115300000014</v>
      </c>
      <c r="AJ25" s="52">
        <f t="shared" si="80"/>
        <v>320.65224200000017</v>
      </c>
      <c r="AK25" s="52">
        <f t="shared" si="7"/>
        <v>3.2389109999999999</v>
      </c>
      <c r="AL25" s="43"/>
      <c r="AM25" s="43"/>
      <c r="AN25" s="38"/>
      <c r="AP25" s="35">
        <f>AQ25+AU25+Tabelle212682010252627[[#This Row],[w]]/2+Tabelle212682010252627[[#This Row],[poweradd]]</f>
        <v>44.847758000000034</v>
      </c>
      <c r="AQ25" s="52">
        <f t="shared" si="56"/>
        <v>40.108847000000033</v>
      </c>
      <c r="AR25" s="35">
        <f t="shared" si="8"/>
        <v>3</v>
      </c>
      <c r="AS25" s="52">
        <f t="shared" si="34"/>
        <v>323.89115300000014</v>
      </c>
      <c r="AT25" s="52">
        <f t="shared" si="81"/>
        <v>320.65224200000017</v>
      </c>
      <c r="AU25" s="52">
        <f t="shared" si="9"/>
        <v>3.2389109999999999</v>
      </c>
      <c r="AV25" s="43"/>
      <c r="AW25" s="43"/>
      <c r="AX25" s="38"/>
      <c r="AZ25" s="35">
        <f>BA25+BE25+Tabelle2126820102526272933[[#This Row],[w]]/2+Tabelle2126820102526272933[[#This Row],[poweradd]]</f>
        <v>44.847758000000034</v>
      </c>
      <c r="BA25" s="52">
        <f t="shared" si="57"/>
        <v>40.108847000000033</v>
      </c>
      <c r="BB25" s="35">
        <f t="shared" si="10"/>
        <v>3</v>
      </c>
      <c r="BC25" s="52">
        <f t="shared" si="36"/>
        <v>323.89115300000014</v>
      </c>
      <c r="BD25" s="52">
        <f t="shared" si="82"/>
        <v>320.65224200000017</v>
      </c>
      <c r="BE25" s="52">
        <f t="shared" si="11"/>
        <v>3.2389109999999999</v>
      </c>
      <c r="BF25" s="43"/>
      <c r="BG25" s="43"/>
      <c r="BH25" s="38"/>
      <c r="BJ25" s="35">
        <f>BK25+BO25+Tabelle21268201025262728[[#This Row],[w]]/2+Tabelle21268201025262728[[#This Row],[poweradd]]</f>
        <v>44.847758000000034</v>
      </c>
      <c r="BK25" s="52">
        <f t="shared" si="58"/>
        <v>40.108847000000033</v>
      </c>
      <c r="BL25" s="35">
        <f t="shared" si="12"/>
        <v>3</v>
      </c>
      <c r="BM25" s="52">
        <f t="shared" si="38"/>
        <v>323.89115300000014</v>
      </c>
      <c r="BN25" s="52">
        <f t="shared" si="83"/>
        <v>320.65224200000017</v>
      </c>
      <c r="BO25" s="52">
        <f t="shared" si="13"/>
        <v>3.2389109999999999</v>
      </c>
      <c r="BP25" s="43"/>
      <c r="BQ25" s="43"/>
      <c r="BR25" s="38"/>
      <c r="BT25" s="35">
        <f>BU25+BY25+Tabelle21268201025262729[[#This Row],[w]]/2+Tabelle21268201025262729[[#This Row],[poweradd]]</f>
        <v>44.847758000000034</v>
      </c>
      <c r="BU25" s="52">
        <f t="shared" si="59"/>
        <v>40.108847000000033</v>
      </c>
      <c r="BV25" s="35">
        <f t="shared" si="14"/>
        <v>3</v>
      </c>
      <c r="BW25" s="52">
        <f t="shared" si="40"/>
        <v>323.89115300000014</v>
      </c>
      <c r="BX25" s="52">
        <f t="shared" si="84"/>
        <v>320.65224200000017</v>
      </c>
      <c r="BY25" s="52">
        <f t="shared" si="15"/>
        <v>3.2389109999999999</v>
      </c>
      <c r="BZ25" s="43"/>
      <c r="CA25" s="43"/>
      <c r="CB25" s="38"/>
      <c r="CD25" s="35">
        <f>CE25+CI25+Tabelle2126820102526272934[[#This Row],[w]]/2+Tabelle2126820102526272934[[#This Row],[poweradd]]</f>
        <v>43.847758000000034</v>
      </c>
      <c r="CE25" s="52">
        <f t="shared" si="60"/>
        <v>39.108847000000033</v>
      </c>
      <c r="CF25" s="35">
        <f t="shared" si="16"/>
        <v>3</v>
      </c>
      <c r="CG25" s="52">
        <f t="shared" si="42"/>
        <v>323.89115300000014</v>
      </c>
      <c r="CH25" s="52">
        <f t="shared" si="85"/>
        <v>320.65224200000017</v>
      </c>
      <c r="CI25" s="52">
        <f t="shared" si="17"/>
        <v>3.2389109999999999</v>
      </c>
      <c r="CJ25" s="43"/>
      <c r="CK25" s="43"/>
      <c r="CL25" s="38"/>
      <c r="CN25" s="35">
        <f>CO25+CS25+Tabelle21268201025262729341135[[#This Row],[w]]/2+Tabelle21268201025262729341135[[#This Row],[poweradd]]</f>
        <v>43.847758000000034</v>
      </c>
      <c r="CO25" s="52">
        <f t="shared" si="61"/>
        <v>39.108847000000033</v>
      </c>
      <c r="CP25" s="35">
        <f t="shared" si="18"/>
        <v>3</v>
      </c>
      <c r="CQ25" s="52">
        <f t="shared" si="44"/>
        <v>323.89115300000014</v>
      </c>
      <c r="CR25" s="52">
        <f t="shared" si="86"/>
        <v>320.65224200000017</v>
      </c>
      <c r="CS25" s="52">
        <f t="shared" si="19"/>
        <v>3.2389109999999999</v>
      </c>
      <c r="CT25" s="43"/>
      <c r="CU25" s="43"/>
      <c r="CV25" s="38"/>
      <c r="CX25" s="35">
        <f>CY25+DC25+Tabelle2126820102526272934113536[[#This Row],[w]]/2+Tabelle2126820102526272934113536[[#This Row],[poweradd]]</f>
        <v>43.847758000000034</v>
      </c>
      <c r="CY25" s="52">
        <f t="shared" si="62"/>
        <v>39.108847000000033</v>
      </c>
      <c r="CZ25" s="35">
        <f t="shared" si="20"/>
        <v>3</v>
      </c>
      <c r="DA25" s="52">
        <f t="shared" si="46"/>
        <v>323.89115300000014</v>
      </c>
      <c r="DB25" s="52">
        <f t="shared" si="87"/>
        <v>320.65224200000017</v>
      </c>
      <c r="DC25" s="52">
        <f t="shared" si="21"/>
        <v>3.2389109999999999</v>
      </c>
      <c r="DD25" s="43"/>
      <c r="DE25" s="43"/>
      <c r="DF25" s="38"/>
      <c r="DH25" s="35">
        <f>DI25+DM25+Tabelle21268201025262729341135363731[[#This Row],[w]]/2+Tabelle21268201025262729341135363731[[#This Row],[poweradd]]</f>
        <v>43.847758000000034</v>
      </c>
      <c r="DI25" s="52">
        <f t="shared" si="63"/>
        <v>39.108847000000033</v>
      </c>
      <c r="DJ25" s="35">
        <f t="shared" si="22"/>
        <v>3</v>
      </c>
      <c r="DK25" s="52">
        <f t="shared" si="48"/>
        <v>323.89115300000014</v>
      </c>
      <c r="DL25" s="52">
        <f t="shared" si="88"/>
        <v>320.65224200000017</v>
      </c>
      <c r="DM25" s="52">
        <f t="shared" si="23"/>
        <v>3.2389109999999999</v>
      </c>
      <c r="DN25" s="43"/>
      <c r="DO25" s="43"/>
      <c r="DP25" s="38"/>
      <c r="DR25" s="35">
        <f>DS25+DW25+Tabelle212682010252627293411353637[[#This Row],[w]]/2+Tabelle212682010252627293411353637[[#This Row],[poweradd]]</f>
        <v>53.847758000000027</v>
      </c>
      <c r="DS25" s="52">
        <f t="shared" si="64"/>
        <v>49.108847000000026</v>
      </c>
      <c r="DT25" s="35">
        <f t="shared" si="24"/>
        <v>3</v>
      </c>
      <c r="DU25" s="52">
        <f t="shared" si="50"/>
        <v>323.89115300000014</v>
      </c>
      <c r="DV25" s="52">
        <f t="shared" si="89"/>
        <v>320.65224200000017</v>
      </c>
      <c r="DW25" s="52">
        <f t="shared" si="25"/>
        <v>3.2389109999999999</v>
      </c>
      <c r="DX25" s="43"/>
      <c r="DY25" s="43"/>
      <c r="DZ25" s="38"/>
      <c r="EA25" s="45"/>
      <c r="EB25" s="45"/>
      <c r="EC25" s="47"/>
    </row>
    <row r="26" spans="1:133" x14ac:dyDescent="0.25">
      <c r="A26" s="55">
        <v>23</v>
      </c>
      <c r="B26" s="35">
        <f>C26+G26+Tabelle21268201025[[#This Row],[w]]/2+Tabelle21268201025[[#This Row],[poweradd]]</f>
        <v>49.554280000000034</v>
      </c>
      <c r="C26" s="52">
        <f t="shared" si="52"/>
        <v>44.847758000000034</v>
      </c>
      <c r="D26" s="35">
        <f t="shared" si="0"/>
        <v>3</v>
      </c>
      <c r="E26" s="52">
        <f t="shared" si="26"/>
        <v>320.65224200000017</v>
      </c>
      <c r="F26" s="52">
        <f t="shared" si="65"/>
        <v>317.44572000000016</v>
      </c>
      <c r="G26" s="52">
        <f t="shared" si="1"/>
        <v>3.2065220000000001</v>
      </c>
      <c r="H26" s="43"/>
      <c r="I26" s="43"/>
      <c r="J26" s="38"/>
      <c r="L26" s="35">
        <f>M26+Q26+Tabelle212682010252632[[#This Row],[w]]/2+Tabelle212682010252632[[#This Row],[poweradd]]</f>
        <v>49.554280000000034</v>
      </c>
      <c r="M26" s="52">
        <f t="shared" si="53"/>
        <v>44.847758000000034</v>
      </c>
      <c r="N26" s="35">
        <f t="shared" si="2"/>
        <v>3</v>
      </c>
      <c r="O26" s="52">
        <f t="shared" si="28"/>
        <v>320.65224200000017</v>
      </c>
      <c r="P26" s="52">
        <f t="shared" si="78"/>
        <v>317.44572000000016</v>
      </c>
      <c r="Q26" s="52">
        <f t="shared" si="3"/>
        <v>3.2065220000000001</v>
      </c>
      <c r="R26" s="43"/>
      <c r="S26" s="43"/>
      <c r="T26" s="38"/>
      <c r="V26" s="35">
        <f>W26+AA26+Tabelle2126820102526[[#This Row],[w]]/2+Tabelle2126820102526[[#This Row],[poweradd]]</f>
        <v>49.554280000000034</v>
      </c>
      <c r="W26" s="52">
        <f t="shared" si="54"/>
        <v>44.847758000000034</v>
      </c>
      <c r="X26" s="35">
        <f t="shared" si="4"/>
        <v>3</v>
      </c>
      <c r="Y26" s="52">
        <f t="shared" si="30"/>
        <v>320.65224200000017</v>
      </c>
      <c r="Z26" s="52">
        <f t="shared" si="79"/>
        <v>317.44572000000016</v>
      </c>
      <c r="AA26" s="52">
        <f t="shared" si="5"/>
        <v>3.2065220000000001</v>
      </c>
      <c r="AB26" s="43"/>
      <c r="AC26" s="43"/>
      <c r="AD26" s="38"/>
      <c r="AF26" s="35">
        <f>AG26+AK26+Tabelle212682010252630[[#This Row],[w]]/2+Tabelle212682010252630[[#This Row],[poweradd]]</f>
        <v>49.554280000000034</v>
      </c>
      <c r="AG26" s="52">
        <f t="shared" si="55"/>
        <v>44.847758000000034</v>
      </c>
      <c r="AH26" s="35">
        <f t="shared" si="6"/>
        <v>3</v>
      </c>
      <c r="AI26" s="52">
        <f t="shared" si="32"/>
        <v>320.65224200000017</v>
      </c>
      <c r="AJ26" s="52">
        <f t="shared" si="80"/>
        <v>317.44572000000016</v>
      </c>
      <c r="AK26" s="52">
        <f t="shared" si="7"/>
        <v>3.2065220000000001</v>
      </c>
      <c r="AL26" s="43"/>
      <c r="AM26" s="43"/>
      <c r="AN26" s="38"/>
      <c r="AP26" s="35">
        <f>AQ26+AU26+Tabelle212682010252627[[#This Row],[w]]/2+Tabelle212682010252627[[#This Row],[poweradd]]</f>
        <v>49.554280000000034</v>
      </c>
      <c r="AQ26" s="52">
        <f t="shared" si="56"/>
        <v>44.847758000000034</v>
      </c>
      <c r="AR26" s="35">
        <f t="shared" si="8"/>
        <v>3</v>
      </c>
      <c r="AS26" s="52">
        <f t="shared" si="34"/>
        <v>320.65224200000017</v>
      </c>
      <c r="AT26" s="52">
        <f t="shared" si="81"/>
        <v>317.44572000000016</v>
      </c>
      <c r="AU26" s="52">
        <f t="shared" si="9"/>
        <v>3.2065220000000001</v>
      </c>
      <c r="AV26" s="43"/>
      <c r="AW26" s="43"/>
      <c r="AX26" s="38"/>
      <c r="AZ26" s="35">
        <f>BA26+BE26+Tabelle2126820102526272933[[#This Row],[w]]/2+Tabelle2126820102526272933[[#This Row],[poweradd]]</f>
        <v>49.554280000000034</v>
      </c>
      <c r="BA26" s="52">
        <f t="shared" si="57"/>
        <v>44.847758000000034</v>
      </c>
      <c r="BB26" s="35">
        <f t="shared" si="10"/>
        <v>3</v>
      </c>
      <c r="BC26" s="52">
        <f t="shared" si="36"/>
        <v>320.65224200000017</v>
      </c>
      <c r="BD26" s="52">
        <f t="shared" si="82"/>
        <v>317.44572000000016</v>
      </c>
      <c r="BE26" s="52">
        <f t="shared" si="11"/>
        <v>3.2065220000000001</v>
      </c>
      <c r="BF26" s="43"/>
      <c r="BG26" s="43"/>
      <c r="BH26" s="38"/>
      <c r="BJ26" s="35">
        <f>BK26+BO26+Tabelle21268201025262728[[#This Row],[w]]/2+Tabelle21268201025262728[[#This Row],[poweradd]]</f>
        <v>49.554280000000034</v>
      </c>
      <c r="BK26" s="52">
        <f t="shared" si="58"/>
        <v>44.847758000000034</v>
      </c>
      <c r="BL26" s="35">
        <f t="shared" si="12"/>
        <v>3</v>
      </c>
      <c r="BM26" s="52">
        <f t="shared" si="38"/>
        <v>320.65224200000017</v>
      </c>
      <c r="BN26" s="52">
        <f t="shared" si="83"/>
        <v>317.44572000000016</v>
      </c>
      <c r="BO26" s="52">
        <f t="shared" si="13"/>
        <v>3.2065220000000001</v>
      </c>
      <c r="BP26" s="43"/>
      <c r="BQ26" s="43"/>
      <c r="BR26" s="38"/>
      <c r="BT26" s="35">
        <f>BU26+BY26+Tabelle21268201025262729[[#This Row],[w]]/2+Tabelle21268201025262729[[#This Row],[poweradd]]</f>
        <v>49.554280000000034</v>
      </c>
      <c r="BU26" s="52">
        <f t="shared" si="59"/>
        <v>44.847758000000034</v>
      </c>
      <c r="BV26" s="35">
        <f t="shared" si="14"/>
        <v>3</v>
      </c>
      <c r="BW26" s="52">
        <f t="shared" si="40"/>
        <v>320.65224200000017</v>
      </c>
      <c r="BX26" s="52">
        <f t="shared" si="84"/>
        <v>317.44572000000016</v>
      </c>
      <c r="BY26" s="52">
        <f t="shared" si="15"/>
        <v>3.2065220000000001</v>
      </c>
      <c r="BZ26" s="43"/>
      <c r="CA26" s="43"/>
      <c r="CB26" s="38"/>
      <c r="CD26" s="35">
        <f>CE26+CI26+Tabelle2126820102526272934[[#This Row],[w]]/2+Tabelle2126820102526272934[[#This Row],[poweradd]]</f>
        <v>48.554280000000034</v>
      </c>
      <c r="CE26" s="52">
        <f t="shared" si="60"/>
        <v>43.847758000000034</v>
      </c>
      <c r="CF26" s="35">
        <f t="shared" si="16"/>
        <v>3</v>
      </c>
      <c r="CG26" s="52">
        <f t="shared" si="42"/>
        <v>320.65224200000017</v>
      </c>
      <c r="CH26" s="52">
        <f t="shared" si="85"/>
        <v>317.44572000000016</v>
      </c>
      <c r="CI26" s="52">
        <f t="shared" si="17"/>
        <v>3.2065220000000001</v>
      </c>
      <c r="CJ26" s="43"/>
      <c r="CK26" s="43"/>
      <c r="CL26" s="38"/>
      <c r="CN26" s="35">
        <f>CO26+CS26+Tabelle21268201025262729341135[[#This Row],[w]]/2+Tabelle21268201025262729341135[[#This Row],[poweradd]]</f>
        <v>48.554280000000034</v>
      </c>
      <c r="CO26" s="52">
        <f t="shared" si="61"/>
        <v>43.847758000000034</v>
      </c>
      <c r="CP26" s="35">
        <f t="shared" si="18"/>
        <v>3</v>
      </c>
      <c r="CQ26" s="52">
        <f t="shared" si="44"/>
        <v>320.65224200000017</v>
      </c>
      <c r="CR26" s="52">
        <f t="shared" si="86"/>
        <v>317.44572000000016</v>
      </c>
      <c r="CS26" s="52">
        <f t="shared" si="19"/>
        <v>3.2065220000000001</v>
      </c>
      <c r="CT26" s="43"/>
      <c r="CU26" s="43"/>
      <c r="CV26" s="38"/>
      <c r="CX26" s="35">
        <f>CY26+DC26+Tabelle2126820102526272934113536[[#This Row],[w]]/2+Tabelle2126820102526272934113536[[#This Row],[poweradd]]</f>
        <v>48.554280000000034</v>
      </c>
      <c r="CY26" s="52">
        <f t="shared" si="62"/>
        <v>43.847758000000034</v>
      </c>
      <c r="CZ26" s="35">
        <f t="shared" si="20"/>
        <v>3</v>
      </c>
      <c r="DA26" s="52">
        <f t="shared" si="46"/>
        <v>320.65224200000017</v>
      </c>
      <c r="DB26" s="52">
        <f t="shared" si="87"/>
        <v>317.44572000000016</v>
      </c>
      <c r="DC26" s="52">
        <f t="shared" si="21"/>
        <v>3.2065220000000001</v>
      </c>
      <c r="DD26" s="43"/>
      <c r="DE26" s="43"/>
      <c r="DF26" s="38"/>
      <c r="DH26" s="35">
        <f>DI26+DM26+Tabelle21268201025262729341135363731[[#This Row],[w]]/2+Tabelle21268201025262729341135363731[[#This Row],[poweradd]]</f>
        <v>48.554280000000034</v>
      </c>
      <c r="DI26" s="52">
        <f t="shared" si="63"/>
        <v>43.847758000000034</v>
      </c>
      <c r="DJ26" s="35">
        <f t="shared" si="22"/>
        <v>3</v>
      </c>
      <c r="DK26" s="52">
        <f t="shared" si="48"/>
        <v>320.65224200000017</v>
      </c>
      <c r="DL26" s="52">
        <f t="shared" si="88"/>
        <v>317.44572000000016</v>
      </c>
      <c r="DM26" s="52">
        <f t="shared" si="23"/>
        <v>3.2065220000000001</v>
      </c>
      <c r="DN26" s="43"/>
      <c r="DO26" s="43"/>
      <c r="DP26" s="38"/>
      <c r="DR26" s="35">
        <f>DS26+DW26+Tabelle212682010252627293411353637[[#This Row],[w]]/2+Tabelle212682010252627293411353637[[#This Row],[poweradd]]</f>
        <v>58.554280000000027</v>
      </c>
      <c r="DS26" s="52">
        <f t="shared" si="64"/>
        <v>53.847758000000027</v>
      </c>
      <c r="DT26" s="35">
        <f t="shared" si="24"/>
        <v>3</v>
      </c>
      <c r="DU26" s="52">
        <f t="shared" si="50"/>
        <v>320.65224200000017</v>
      </c>
      <c r="DV26" s="52">
        <f t="shared" si="89"/>
        <v>317.44572000000016</v>
      </c>
      <c r="DW26" s="52">
        <f t="shared" si="25"/>
        <v>3.2065220000000001</v>
      </c>
      <c r="DX26" s="43"/>
      <c r="DY26" s="43"/>
      <c r="DZ26" s="38"/>
    </row>
    <row r="27" spans="1:133" x14ac:dyDescent="0.25">
      <c r="A27" s="55">
        <v>24</v>
      </c>
      <c r="B27" s="35">
        <f>C27+G27+Tabelle21268201025[[#This Row],[w]]/2+Tabelle21268201025[[#This Row],[poweradd]]</f>
        <v>54.228737000000031</v>
      </c>
      <c r="C27" s="52">
        <f t="shared" si="52"/>
        <v>49.554280000000034</v>
      </c>
      <c r="D27" s="35">
        <f t="shared" si="0"/>
        <v>3</v>
      </c>
      <c r="E27" s="52">
        <f t="shared" si="26"/>
        <v>317.44572000000016</v>
      </c>
      <c r="F27" s="52">
        <f t="shared" si="65"/>
        <v>314.27126300000015</v>
      </c>
      <c r="G27" s="52">
        <f t="shared" si="1"/>
        <v>3.1744569999999999</v>
      </c>
      <c r="H27" s="45"/>
      <c r="I27" s="45"/>
      <c r="J27" s="38"/>
      <c r="L27" s="35">
        <f>M27+Q27+Tabelle212682010252632[[#This Row],[w]]/2+Tabelle212682010252632[[#This Row],[poweradd]]</f>
        <v>54.228737000000031</v>
      </c>
      <c r="M27" s="52">
        <f t="shared" si="53"/>
        <v>49.554280000000034</v>
      </c>
      <c r="N27" s="35">
        <f t="shared" si="2"/>
        <v>3</v>
      </c>
      <c r="O27" s="52">
        <f t="shared" si="28"/>
        <v>317.44572000000016</v>
      </c>
      <c r="P27" s="52">
        <f t="shared" si="78"/>
        <v>314.27126300000015</v>
      </c>
      <c r="Q27" s="52">
        <f t="shared" si="3"/>
        <v>3.1744569999999999</v>
      </c>
      <c r="R27" s="45"/>
      <c r="S27" s="45"/>
      <c r="T27" s="38"/>
      <c r="V27" s="35">
        <f>W27+AA27+Tabelle2126820102526[[#This Row],[w]]/2+Tabelle2126820102526[[#This Row],[poweradd]]</f>
        <v>54.228737000000031</v>
      </c>
      <c r="W27" s="52">
        <f t="shared" si="54"/>
        <v>49.554280000000034</v>
      </c>
      <c r="X27" s="35">
        <f t="shared" si="4"/>
        <v>3</v>
      </c>
      <c r="Y27" s="52">
        <f t="shared" si="30"/>
        <v>317.44572000000016</v>
      </c>
      <c r="Z27" s="52">
        <f t="shared" si="79"/>
        <v>314.27126300000015</v>
      </c>
      <c r="AA27" s="52">
        <f t="shared" si="5"/>
        <v>3.1744569999999999</v>
      </c>
      <c r="AB27" s="45"/>
      <c r="AC27" s="45"/>
      <c r="AD27" s="38"/>
      <c r="AF27" s="35">
        <f>AG27+AK27+Tabelle212682010252630[[#This Row],[w]]/2+Tabelle212682010252630[[#This Row],[poweradd]]</f>
        <v>54.228737000000031</v>
      </c>
      <c r="AG27" s="52">
        <f t="shared" si="55"/>
        <v>49.554280000000034</v>
      </c>
      <c r="AH27" s="35">
        <f t="shared" si="6"/>
        <v>3</v>
      </c>
      <c r="AI27" s="52">
        <f t="shared" si="32"/>
        <v>317.44572000000016</v>
      </c>
      <c r="AJ27" s="52">
        <f t="shared" si="80"/>
        <v>314.27126300000015</v>
      </c>
      <c r="AK27" s="52">
        <f t="shared" si="7"/>
        <v>3.1744569999999999</v>
      </c>
      <c r="AL27" s="45"/>
      <c r="AM27" s="45"/>
      <c r="AN27" s="38"/>
      <c r="AP27" s="35">
        <f>AQ27+AU27+Tabelle212682010252627[[#This Row],[w]]/2+Tabelle212682010252627[[#This Row],[poweradd]]</f>
        <v>54.228737000000031</v>
      </c>
      <c r="AQ27" s="52">
        <f t="shared" si="56"/>
        <v>49.554280000000034</v>
      </c>
      <c r="AR27" s="35">
        <f t="shared" si="8"/>
        <v>3</v>
      </c>
      <c r="AS27" s="52">
        <f t="shared" si="34"/>
        <v>317.44572000000016</v>
      </c>
      <c r="AT27" s="52">
        <f t="shared" si="81"/>
        <v>314.27126300000015</v>
      </c>
      <c r="AU27" s="52">
        <f t="shared" si="9"/>
        <v>3.1744569999999999</v>
      </c>
      <c r="AV27" s="45"/>
      <c r="AW27" s="45"/>
      <c r="AX27" s="38"/>
      <c r="AZ27" s="35">
        <f>BA27+BE27+Tabelle2126820102526272933[[#This Row],[w]]/2+Tabelle2126820102526272933[[#This Row],[poweradd]]</f>
        <v>54.228737000000031</v>
      </c>
      <c r="BA27" s="52">
        <f t="shared" si="57"/>
        <v>49.554280000000034</v>
      </c>
      <c r="BB27" s="35">
        <f t="shared" si="10"/>
        <v>3</v>
      </c>
      <c r="BC27" s="52">
        <f t="shared" si="36"/>
        <v>317.44572000000016</v>
      </c>
      <c r="BD27" s="52">
        <f t="shared" si="82"/>
        <v>314.27126300000015</v>
      </c>
      <c r="BE27" s="52">
        <f t="shared" si="11"/>
        <v>3.1744569999999999</v>
      </c>
      <c r="BF27" s="45"/>
      <c r="BG27" s="45"/>
      <c r="BH27" s="38"/>
      <c r="BJ27" s="35">
        <f>BK27+BO27+Tabelle21268201025262728[[#This Row],[w]]/2+Tabelle21268201025262728[[#This Row],[poweradd]]</f>
        <v>54.228737000000031</v>
      </c>
      <c r="BK27" s="52">
        <f t="shared" si="58"/>
        <v>49.554280000000034</v>
      </c>
      <c r="BL27" s="35">
        <f t="shared" si="12"/>
        <v>3</v>
      </c>
      <c r="BM27" s="52">
        <f t="shared" si="38"/>
        <v>317.44572000000016</v>
      </c>
      <c r="BN27" s="52">
        <f t="shared" si="83"/>
        <v>314.27126300000015</v>
      </c>
      <c r="BO27" s="52">
        <f t="shared" si="13"/>
        <v>3.1744569999999999</v>
      </c>
      <c r="BP27" s="45"/>
      <c r="BQ27" s="45"/>
      <c r="BR27" s="38"/>
      <c r="BT27" s="35">
        <f>BU27+BY27+Tabelle21268201025262729[[#This Row],[w]]/2+Tabelle21268201025262729[[#This Row],[poweradd]]</f>
        <v>54.228737000000031</v>
      </c>
      <c r="BU27" s="52">
        <f t="shared" si="59"/>
        <v>49.554280000000034</v>
      </c>
      <c r="BV27" s="35">
        <f t="shared" si="14"/>
        <v>3</v>
      </c>
      <c r="BW27" s="52">
        <f t="shared" si="40"/>
        <v>317.44572000000016</v>
      </c>
      <c r="BX27" s="52">
        <f t="shared" si="84"/>
        <v>314.27126300000015</v>
      </c>
      <c r="BY27" s="52">
        <f t="shared" si="15"/>
        <v>3.1744569999999999</v>
      </c>
      <c r="BZ27" s="45"/>
      <c r="CA27" s="45"/>
      <c r="CB27" s="38"/>
      <c r="CD27" s="35">
        <f>CE27+CI27+Tabelle2126820102526272934[[#This Row],[w]]/2+Tabelle2126820102526272934[[#This Row],[poweradd]]</f>
        <v>53.228737000000031</v>
      </c>
      <c r="CE27" s="52">
        <f t="shared" si="60"/>
        <v>48.554280000000034</v>
      </c>
      <c r="CF27" s="35">
        <f t="shared" si="16"/>
        <v>3</v>
      </c>
      <c r="CG27" s="52">
        <f t="shared" si="42"/>
        <v>317.44572000000016</v>
      </c>
      <c r="CH27" s="52">
        <f t="shared" si="85"/>
        <v>314.27126300000015</v>
      </c>
      <c r="CI27" s="52">
        <f t="shared" si="17"/>
        <v>3.1744569999999999</v>
      </c>
      <c r="CJ27" s="45"/>
      <c r="CK27" s="45"/>
      <c r="CL27" s="38"/>
      <c r="CN27" s="35">
        <f>CO27+CS27+Tabelle21268201025262729341135[[#This Row],[w]]/2+Tabelle21268201025262729341135[[#This Row],[poweradd]]</f>
        <v>53.228737000000031</v>
      </c>
      <c r="CO27" s="52">
        <f t="shared" si="61"/>
        <v>48.554280000000034</v>
      </c>
      <c r="CP27" s="35">
        <f t="shared" si="18"/>
        <v>3</v>
      </c>
      <c r="CQ27" s="52">
        <f t="shared" si="44"/>
        <v>317.44572000000016</v>
      </c>
      <c r="CR27" s="52">
        <f t="shared" si="86"/>
        <v>314.27126300000015</v>
      </c>
      <c r="CS27" s="52">
        <f t="shared" si="19"/>
        <v>3.1744569999999999</v>
      </c>
      <c r="CT27" s="45"/>
      <c r="CU27" s="45"/>
      <c r="CV27" s="38"/>
      <c r="CX27" s="35">
        <f>CY27+DC27+Tabelle2126820102526272934113536[[#This Row],[w]]/2+Tabelle2126820102526272934113536[[#This Row],[poweradd]]</f>
        <v>53.228737000000031</v>
      </c>
      <c r="CY27" s="52">
        <f t="shared" si="62"/>
        <v>48.554280000000034</v>
      </c>
      <c r="CZ27" s="35">
        <f t="shared" si="20"/>
        <v>3</v>
      </c>
      <c r="DA27" s="52">
        <f t="shared" si="46"/>
        <v>317.44572000000016</v>
      </c>
      <c r="DB27" s="52">
        <f t="shared" si="87"/>
        <v>314.27126300000015</v>
      </c>
      <c r="DC27" s="52">
        <f t="shared" si="21"/>
        <v>3.1744569999999999</v>
      </c>
      <c r="DD27" s="45"/>
      <c r="DE27" s="45"/>
      <c r="DF27" s="38"/>
      <c r="DH27" s="35">
        <f>DI27+DM27+Tabelle21268201025262729341135363731[[#This Row],[w]]/2+Tabelle21268201025262729341135363731[[#This Row],[poweradd]]</f>
        <v>53.228737000000031</v>
      </c>
      <c r="DI27" s="52">
        <f t="shared" si="63"/>
        <v>48.554280000000034</v>
      </c>
      <c r="DJ27" s="35">
        <f t="shared" si="22"/>
        <v>3</v>
      </c>
      <c r="DK27" s="52">
        <f t="shared" si="48"/>
        <v>317.44572000000016</v>
      </c>
      <c r="DL27" s="52">
        <f t="shared" si="88"/>
        <v>314.27126300000015</v>
      </c>
      <c r="DM27" s="52">
        <f t="shared" si="23"/>
        <v>3.1744569999999999</v>
      </c>
      <c r="DN27" s="45"/>
      <c r="DO27" s="45"/>
      <c r="DP27" s="38"/>
      <c r="DR27" s="35">
        <f>DS27+DW27+Tabelle212682010252627293411353637[[#This Row],[w]]/2+Tabelle212682010252627293411353637[[#This Row],[poweradd]]</f>
        <v>63.228737000000024</v>
      </c>
      <c r="DS27" s="52">
        <f t="shared" si="64"/>
        <v>58.554280000000027</v>
      </c>
      <c r="DT27" s="35">
        <f t="shared" si="24"/>
        <v>3</v>
      </c>
      <c r="DU27" s="52">
        <f t="shared" si="50"/>
        <v>317.44572000000016</v>
      </c>
      <c r="DV27" s="52">
        <f t="shared" si="89"/>
        <v>314.27126300000015</v>
      </c>
      <c r="DW27" s="52">
        <f t="shared" si="25"/>
        <v>3.1744569999999999</v>
      </c>
      <c r="DX27" s="45"/>
      <c r="DY27" s="45"/>
      <c r="DZ27" s="38"/>
      <c r="EA27" s="45"/>
      <c r="EB27" s="45"/>
      <c r="EC27" s="47"/>
    </row>
    <row r="28" spans="1:133" x14ac:dyDescent="0.25">
      <c r="A28" s="55">
        <v>25</v>
      </c>
      <c r="B28" s="35">
        <f>C28+G28+Tabelle21268201025[[#This Row],[w]]/2+Tabelle21268201025[[#This Row],[poweradd]]</f>
        <v>58.871449000000034</v>
      </c>
      <c r="C28" s="52">
        <f t="shared" si="52"/>
        <v>54.228737000000031</v>
      </c>
      <c r="D28" s="35">
        <f t="shared" si="0"/>
        <v>3</v>
      </c>
      <c r="E28" s="52">
        <f t="shared" si="26"/>
        <v>314.27126300000015</v>
      </c>
      <c r="F28" s="52">
        <f t="shared" si="65"/>
        <v>311.12855100000013</v>
      </c>
      <c r="G28" s="52">
        <f t="shared" si="1"/>
        <v>3.142712</v>
      </c>
      <c r="H28" s="45"/>
      <c r="I28" s="45"/>
      <c r="L28" s="35">
        <f>M28+Q28+Tabelle212682010252632[[#This Row],[w]]/2+Tabelle212682010252632[[#This Row],[poweradd]]</f>
        <v>58.871449000000034</v>
      </c>
      <c r="M28" s="52">
        <f t="shared" si="53"/>
        <v>54.228737000000031</v>
      </c>
      <c r="N28" s="35">
        <f t="shared" si="2"/>
        <v>3</v>
      </c>
      <c r="O28" s="52">
        <f t="shared" si="28"/>
        <v>314.27126300000015</v>
      </c>
      <c r="P28" s="52">
        <f t="shared" si="78"/>
        <v>311.12855100000013</v>
      </c>
      <c r="Q28" s="52">
        <f t="shared" si="3"/>
        <v>3.142712</v>
      </c>
      <c r="R28" s="45"/>
      <c r="S28" s="45"/>
      <c r="V28" s="35">
        <f>W28+AA28+Tabelle2126820102526[[#This Row],[w]]/2+Tabelle2126820102526[[#This Row],[poweradd]]</f>
        <v>58.871449000000034</v>
      </c>
      <c r="W28" s="52">
        <f t="shared" si="54"/>
        <v>54.228737000000031</v>
      </c>
      <c r="X28" s="35">
        <f t="shared" si="4"/>
        <v>3</v>
      </c>
      <c r="Y28" s="52">
        <f t="shared" si="30"/>
        <v>314.27126300000015</v>
      </c>
      <c r="Z28" s="52">
        <f t="shared" si="79"/>
        <v>311.12855100000013</v>
      </c>
      <c r="AA28" s="52">
        <f t="shared" si="5"/>
        <v>3.142712</v>
      </c>
      <c r="AB28" s="45"/>
      <c r="AC28" s="45"/>
      <c r="AF28" s="35">
        <f>AG28+AK28+Tabelle212682010252630[[#This Row],[w]]/2+Tabelle212682010252630[[#This Row],[poweradd]]</f>
        <v>58.871449000000034</v>
      </c>
      <c r="AG28" s="52">
        <f t="shared" si="55"/>
        <v>54.228737000000031</v>
      </c>
      <c r="AH28" s="35">
        <f t="shared" si="6"/>
        <v>3</v>
      </c>
      <c r="AI28" s="52">
        <f t="shared" si="32"/>
        <v>314.27126300000015</v>
      </c>
      <c r="AJ28" s="52">
        <f t="shared" si="80"/>
        <v>311.12855100000013</v>
      </c>
      <c r="AK28" s="52">
        <f t="shared" si="7"/>
        <v>3.142712</v>
      </c>
      <c r="AL28" s="45"/>
      <c r="AM28" s="45"/>
      <c r="AP28" s="35">
        <f>AQ28+AU28+Tabelle212682010252627[[#This Row],[w]]/2+Tabelle212682010252627[[#This Row],[poweradd]]</f>
        <v>58.871449000000034</v>
      </c>
      <c r="AQ28" s="52">
        <f t="shared" si="56"/>
        <v>54.228737000000031</v>
      </c>
      <c r="AR28" s="35">
        <f t="shared" si="8"/>
        <v>3</v>
      </c>
      <c r="AS28" s="52">
        <f t="shared" si="34"/>
        <v>314.27126300000015</v>
      </c>
      <c r="AT28" s="52">
        <f t="shared" si="81"/>
        <v>311.12855100000013</v>
      </c>
      <c r="AU28" s="52">
        <f t="shared" si="9"/>
        <v>3.142712</v>
      </c>
      <c r="AV28" s="45"/>
      <c r="AW28" s="45"/>
      <c r="AZ28" s="35">
        <f>BA28+BE28+Tabelle2126820102526272933[[#This Row],[w]]/2+Tabelle2126820102526272933[[#This Row],[poweradd]]</f>
        <v>58.871449000000034</v>
      </c>
      <c r="BA28" s="52">
        <f t="shared" si="57"/>
        <v>54.228737000000031</v>
      </c>
      <c r="BB28" s="35">
        <f t="shared" si="10"/>
        <v>3</v>
      </c>
      <c r="BC28" s="52">
        <f t="shared" si="36"/>
        <v>314.27126300000015</v>
      </c>
      <c r="BD28" s="52">
        <f t="shared" si="82"/>
        <v>311.12855100000013</v>
      </c>
      <c r="BE28" s="52">
        <f t="shared" si="11"/>
        <v>3.142712</v>
      </c>
      <c r="BF28" s="45"/>
      <c r="BG28" s="45"/>
      <c r="BJ28" s="35">
        <f>BK28+BO28+Tabelle21268201025262728[[#This Row],[w]]/2+Tabelle21268201025262728[[#This Row],[poweradd]]</f>
        <v>58.871449000000034</v>
      </c>
      <c r="BK28" s="52">
        <f t="shared" si="58"/>
        <v>54.228737000000031</v>
      </c>
      <c r="BL28" s="35">
        <f t="shared" si="12"/>
        <v>3</v>
      </c>
      <c r="BM28" s="52">
        <f t="shared" si="38"/>
        <v>314.27126300000015</v>
      </c>
      <c r="BN28" s="52">
        <f t="shared" si="83"/>
        <v>311.12855100000013</v>
      </c>
      <c r="BO28" s="52">
        <f t="shared" si="13"/>
        <v>3.142712</v>
      </c>
      <c r="BP28" s="45"/>
      <c r="BQ28" s="45"/>
      <c r="BT28" s="35">
        <f>BU28+BY28+Tabelle21268201025262729[[#This Row],[w]]/2+Tabelle21268201025262729[[#This Row],[poweradd]]</f>
        <v>58.871449000000034</v>
      </c>
      <c r="BU28" s="52">
        <f t="shared" si="59"/>
        <v>54.228737000000031</v>
      </c>
      <c r="BV28" s="35">
        <f t="shared" si="14"/>
        <v>3</v>
      </c>
      <c r="BW28" s="52">
        <f t="shared" si="40"/>
        <v>314.27126300000015</v>
      </c>
      <c r="BX28" s="52">
        <f t="shared" si="84"/>
        <v>311.12855100000013</v>
      </c>
      <c r="BY28" s="52">
        <f t="shared" si="15"/>
        <v>3.142712</v>
      </c>
      <c r="BZ28" s="45"/>
      <c r="CA28" s="45"/>
      <c r="CD28" s="35">
        <f>CE28+CI28+Tabelle2126820102526272934[[#This Row],[w]]/2+Tabelle2126820102526272934[[#This Row],[poweradd]]</f>
        <v>57.871449000000034</v>
      </c>
      <c r="CE28" s="52">
        <f t="shared" si="60"/>
        <v>53.228737000000031</v>
      </c>
      <c r="CF28" s="35">
        <f t="shared" si="16"/>
        <v>3</v>
      </c>
      <c r="CG28" s="52">
        <f t="shared" si="42"/>
        <v>314.27126300000015</v>
      </c>
      <c r="CH28" s="52">
        <f t="shared" si="85"/>
        <v>311.12855100000013</v>
      </c>
      <c r="CI28" s="52">
        <f t="shared" si="17"/>
        <v>3.142712</v>
      </c>
      <c r="CJ28" s="45"/>
      <c r="CK28" s="45"/>
      <c r="CN28" s="35">
        <f>CO28+CS28+Tabelle21268201025262729341135[[#This Row],[w]]/2+Tabelle21268201025262729341135[[#This Row],[poweradd]]</f>
        <v>57.871449000000034</v>
      </c>
      <c r="CO28" s="52">
        <f t="shared" si="61"/>
        <v>53.228737000000031</v>
      </c>
      <c r="CP28" s="35">
        <f t="shared" si="18"/>
        <v>3</v>
      </c>
      <c r="CQ28" s="52">
        <f t="shared" si="44"/>
        <v>314.27126300000015</v>
      </c>
      <c r="CR28" s="52">
        <f t="shared" si="86"/>
        <v>311.12855100000013</v>
      </c>
      <c r="CS28" s="52">
        <f t="shared" si="19"/>
        <v>3.142712</v>
      </c>
      <c r="CT28" s="45"/>
      <c r="CU28" s="45"/>
      <c r="CX28" s="35">
        <f>CY28+DC28+Tabelle2126820102526272934113536[[#This Row],[w]]/2+Tabelle2126820102526272934113536[[#This Row],[poweradd]]</f>
        <v>57.871449000000034</v>
      </c>
      <c r="CY28" s="52">
        <f t="shared" si="62"/>
        <v>53.228737000000031</v>
      </c>
      <c r="CZ28" s="35">
        <f t="shared" si="20"/>
        <v>3</v>
      </c>
      <c r="DA28" s="52">
        <f t="shared" si="46"/>
        <v>314.27126300000015</v>
      </c>
      <c r="DB28" s="52">
        <f t="shared" si="87"/>
        <v>311.12855100000013</v>
      </c>
      <c r="DC28" s="52">
        <f t="shared" si="21"/>
        <v>3.142712</v>
      </c>
      <c r="DD28" s="45"/>
      <c r="DE28" s="45"/>
      <c r="DH28" s="35">
        <f>DI28+DM28+Tabelle21268201025262729341135363731[[#This Row],[w]]/2+Tabelle21268201025262729341135363731[[#This Row],[poweradd]]</f>
        <v>57.871449000000034</v>
      </c>
      <c r="DI28" s="52">
        <f t="shared" si="63"/>
        <v>53.228737000000031</v>
      </c>
      <c r="DJ28" s="35">
        <f t="shared" si="22"/>
        <v>3</v>
      </c>
      <c r="DK28" s="52">
        <f t="shared" si="48"/>
        <v>314.27126300000015</v>
      </c>
      <c r="DL28" s="52">
        <f t="shared" si="88"/>
        <v>311.12855100000013</v>
      </c>
      <c r="DM28" s="52">
        <f t="shared" si="23"/>
        <v>3.142712</v>
      </c>
      <c r="DN28" s="45"/>
      <c r="DO28" s="45"/>
      <c r="DR28" s="35">
        <f>DS28+DW28+Tabelle212682010252627293411353637[[#This Row],[w]]/2+Tabelle212682010252627293411353637[[#This Row],[poweradd]]</f>
        <v>67.871449000000027</v>
      </c>
      <c r="DS28" s="52">
        <f t="shared" si="64"/>
        <v>63.228737000000024</v>
      </c>
      <c r="DT28" s="35">
        <f t="shared" si="24"/>
        <v>3</v>
      </c>
      <c r="DU28" s="52">
        <f t="shared" si="50"/>
        <v>314.27126300000015</v>
      </c>
      <c r="DV28" s="52">
        <f t="shared" si="89"/>
        <v>311.12855100000013</v>
      </c>
      <c r="DW28" s="52">
        <f t="shared" si="25"/>
        <v>3.142712</v>
      </c>
      <c r="DX28" s="45"/>
      <c r="DY28" s="45"/>
      <c r="EA28" s="45"/>
      <c r="EB28" s="45"/>
      <c r="EC28" s="47"/>
    </row>
    <row r="29" spans="1:133" x14ac:dyDescent="0.25">
      <c r="A29" s="55">
        <v>26</v>
      </c>
      <c r="B29" s="35">
        <f>C29+G29+Tabelle21268201025[[#This Row],[w]]/2+Tabelle21268201025[[#This Row],[poweradd]]</f>
        <v>63.482734000000036</v>
      </c>
      <c r="C29" s="52">
        <f t="shared" si="52"/>
        <v>58.871449000000034</v>
      </c>
      <c r="D29" s="35">
        <f t="shared" si="0"/>
        <v>3</v>
      </c>
      <c r="E29" s="52">
        <f t="shared" si="26"/>
        <v>311.12855100000013</v>
      </c>
      <c r="F29" s="52">
        <f t="shared" si="65"/>
        <v>308.01726600000012</v>
      </c>
      <c r="G29" s="52">
        <f t="shared" si="1"/>
        <v>3.1112850000000001</v>
      </c>
      <c r="H29" s="45"/>
      <c r="I29" s="45"/>
      <c r="L29" s="35">
        <f>M29+Q29+Tabelle212682010252632[[#This Row],[w]]/2+Tabelle212682010252632[[#This Row],[poweradd]]</f>
        <v>63.482734000000036</v>
      </c>
      <c r="M29" s="52">
        <f t="shared" si="53"/>
        <v>58.871449000000034</v>
      </c>
      <c r="N29" s="35">
        <f t="shared" si="2"/>
        <v>3</v>
      </c>
      <c r="O29" s="52">
        <f t="shared" si="28"/>
        <v>311.12855100000013</v>
      </c>
      <c r="P29" s="52">
        <f t="shared" si="78"/>
        <v>308.01726600000012</v>
      </c>
      <c r="Q29" s="52">
        <f t="shared" si="3"/>
        <v>3.1112850000000001</v>
      </c>
      <c r="R29" s="45"/>
      <c r="S29" s="45"/>
      <c r="V29" s="35">
        <f>W29+AA29+Tabelle2126820102526[[#This Row],[w]]/2+Tabelle2126820102526[[#This Row],[poweradd]]</f>
        <v>63.482734000000036</v>
      </c>
      <c r="W29" s="52">
        <f t="shared" si="54"/>
        <v>58.871449000000034</v>
      </c>
      <c r="X29" s="35">
        <f t="shared" si="4"/>
        <v>3</v>
      </c>
      <c r="Y29" s="52">
        <f t="shared" si="30"/>
        <v>311.12855100000013</v>
      </c>
      <c r="Z29" s="52">
        <f t="shared" si="79"/>
        <v>308.01726600000012</v>
      </c>
      <c r="AA29" s="52">
        <f t="shared" si="5"/>
        <v>3.1112850000000001</v>
      </c>
      <c r="AB29" s="45"/>
      <c r="AC29" s="45"/>
      <c r="AF29" s="35">
        <f>AG29+AK29+Tabelle212682010252630[[#This Row],[w]]/2+Tabelle212682010252630[[#This Row],[poweradd]]</f>
        <v>63.482734000000036</v>
      </c>
      <c r="AG29" s="52">
        <f t="shared" si="55"/>
        <v>58.871449000000034</v>
      </c>
      <c r="AH29" s="35">
        <f t="shared" si="6"/>
        <v>3</v>
      </c>
      <c r="AI29" s="52">
        <f t="shared" si="32"/>
        <v>311.12855100000013</v>
      </c>
      <c r="AJ29" s="52">
        <f t="shared" si="80"/>
        <v>308.01726600000012</v>
      </c>
      <c r="AK29" s="52">
        <f t="shared" si="7"/>
        <v>3.1112850000000001</v>
      </c>
      <c r="AL29" s="45"/>
      <c r="AM29" s="45"/>
      <c r="AP29" s="35">
        <f>AQ29+AU29+Tabelle212682010252627[[#This Row],[w]]/2+Tabelle212682010252627[[#This Row],[poweradd]]</f>
        <v>63.482734000000036</v>
      </c>
      <c r="AQ29" s="52">
        <f t="shared" si="56"/>
        <v>58.871449000000034</v>
      </c>
      <c r="AR29" s="35">
        <f t="shared" si="8"/>
        <v>3</v>
      </c>
      <c r="AS29" s="52">
        <f t="shared" si="34"/>
        <v>311.12855100000013</v>
      </c>
      <c r="AT29" s="52">
        <f t="shared" si="81"/>
        <v>308.01726600000012</v>
      </c>
      <c r="AU29" s="52">
        <f t="shared" si="9"/>
        <v>3.1112850000000001</v>
      </c>
      <c r="AV29" s="45"/>
      <c r="AW29" s="45"/>
      <c r="AZ29" s="35">
        <f>BA29+BE29+Tabelle2126820102526272933[[#This Row],[w]]/2+Tabelle2126820102526272933[[#This Row],[poweradd]]</f>
        <v>63.482734000000036</v>
      </c>
      <c r="BA29" s="52">
        <f t="shared" si="57"/>
        <v>58.871449000000034</v>
      </c>
      <c r="BB29" s="35">
        <f t="shared" si="10"/>
        <v>3</v>
      </c>
      <c r="BC29" s="52">
        <f t="shared" si="36"/>
        <v>311.12855100000013</v>
      </c>
      <c r="BD29" s="52">
        <f t="shared" si="82"/>
        <v>308.01726600000012</v>
      </c>
      <c r="BE29" s="52">
        <f t="shared" si="11"/>
        <v>3.1112850000000001</v>
      </c>
      <c r="BF29" s="45"/>
      <c r="BG29" s="45"/>
      <c r="BJ29" s="35">
        <f>BK29+BO29+Tabelle21268201025262728[[#This Row],[w]]/2+Tabelle21268201025262728[[#This Row],[poweradd]]</f>
        <v>63.482734000000036</v>
      </c>
      <c r="BK29" s="52">
        <f t="shared" si="58"/>
        <v>58.871449000000034</v>
      </c>
      <c r="BL29" s="35">
        <f t="shared" si="12"/>
        <v>3</v>
      </c>
      <c r="BM29" s="52">
        <f t="shared" si="38"/>
        <v>311.12855100000013</v>
      </c>
      <c r="BN29" s="52">
        <f t="shared" si="83"/>
        <v>308.01726600000012</v>
      </c>
      <c r="BO29" s="52">
        <f t="shared" si="13"/>
        <v>3.1112850000000001</v>
      </c>
      <c r="BP29" s="45"/>
      <c r="BQ29" s="45"/>
      <c r="BT29" s="35">
        <f>BU29+BY29+Tabelle21268201025262729[[#This Row],[w]]/2+Tabelle21268201025262729[[#This Row],[poweradd]]</f>
        <v>63.482734000000036</v>
      </c>
      <c r="BU29" s="52">
        <f t="shared" si="59"/>
        <v>58.871449000000034</v>
      </c>
      <c r="BV29" s="35">
        <f t="shared" si="14"/>
        <v>3</v>
      </c>
      <c r="BW29" s="52">
        <f t="shared" si="40"/>
        <v>311.12855100000013</v>
      </c>
      <c r="BX29" s="52">
        <f t="shared" si="84"/>
        <v>308.01726600000012</v>
      </c>
      <c r="BY29" s="52">
        <f t="shared" si="15"/>
        <v>3.1112850000000001</v>
      </c>
      <c r="BZ29" s="45"/>
      <c r="CA29" s="45"/>
      <c r="CD29" s="35">
        <f>CE29+CI29+Tabelle2126820102526272934[[#This Row],[w]]/2+Tabelle2126820102526272934[[#This Row],[poweradd]]</f>
        <v>62.482734000000036</v>
      </c>
      <c r="CE29" s="52">
        <f t="shared" si="60"/>
        <v>57.871449000000034</v>
      </c>
      <c r="CF29" s="35">
        <f t="shared" si="16"/>
        <v>3</v>
      </c>
      <c r="CG29" s="52">
        <f t="shared" si="42"/>
        <v>311.12855100000013</v>
      </c>
      <c r="CH29" s="52">
        <f t="shared" si="85"/>
        <v>308.01726600000012</v>
      </c>
      <c r="CI29" s="52">
        <f t="shared" si="17"/>
        <v>3.1112850000000001</v>
      </c>
      <c r="CJ29" s="45"/>
      <c r="CK29" s="45"/>
      <c r="CN29" s="35">
        <f>CO29+CS29+Tabelle21268201025262729341135[[#This Row],[w]]/2+Tabelle21268201025262729341135[[#This Row],[poweradd]]</f>
        <v>62.482734000000036</v>
      </c>
      <c r="CO29" s="52">
        <f t="shared" si="61"/>
        <v>57.871449000000034</v>
      </c>
      <c r="CP29" s="35">
        <f t="shared" si="18"/>
        <v>3</v>
      </c>
      <c r="CQ29" s="52">
        <f t="shared" si="44"/>
        <v>311.12855100000013</v>
      </c>
      <c r="CR29" s="52">
        <f t="shared" si="86"/>
        <v>308.01726600000012</v>
      </c>
      <c r="CS29" s="52">
        <f t="shared" si="19"/>
        <v>3.1112850000000001</v>
      </c>
      <c r="CT29" s="45"/>
      <c r="CU29" s="45"/>
      <c r="CX29" s="35">
        <f>CY29+DC29+Tabelle2126820102526272934113536[[#This Row],[w]]/2+Tabelle2126820102526272934113536[[#This Row],[poweradd]]</f>
        <v>62.482734000000036</v>
      </c>
      <c r="CY29" s="52">
        <f t="shared" si="62"/>
        <v>57.871449000000034</v>
      </c>
      <c r="CZ29" s="35">
        <f t="shared" si="20"/>
        <v>3</v>
      </c>
      <c r="DA29" s="52">
        <f t="shared" si="46"/>
        <v>311.12855100000013</v>
      </c>
      <c r="DB29" s="52">
        <f t="shared" si="87"/>
        <v>308.01726600000012</v>
      </c>
      <c r="DC29" s="52">
        <f t="shared" si="21"/>
        <v>3.1112850000000001</v>
      </c>
      <c r="DD29" s="45"/>
      <c r="DE29" s="45"/>
      <c r="DH29" s="35">
        <f>DI29+DM29+Tabelle21268201025262729341135363731[[#This Row],[w]]/2+Tabelle21268201025262729341135363731[[#This Row],[poweradd]]</f>
        <v>62.482734000000036</v>
      </c>
      <c r="DI29" s="52">
        <f t="shared" si="63"/>
        <v>57.871449000000034</v>
      </c>
      <c r="DJ29" s="35">
        <f t="shared" si="22"/>
        <v>3</v>
      </c>
      <c r="DK29" s="52">
        <f t="shared" si="48"/>
        <v>311.12855100000013</v>
      </c>
      <c r="DL29" s="52">
        <f t="shared" si="88"/>
        <v>308.01726600000012</v>
      </c>
      <c r="DM29" s="52">
        <f t="shared" si="23"/>
        <v>3.1112850000000001</v>
      </c>
      <c r="DN29" s="45"/>
      <c r="DO29" s="45"/>
      <c r="DR29" s="35">
        <f>DS29+DW29+Tabelle212682010252627293411353637[[#This Row],[w]]/2+Tabelle212682010252627293411353637[[#This Row],[poweradd]]</f>
        <v>72.482734000000022</v>
      </c>
      <c r="DS29" s="52">
        <f t="shared" si="64"/>
        <v>67.871449000000027</v>
      </c>
      <c r="DT29" s="35">
        <f t="shared" si="24"/>
        <v>3</v>
      </c>
      <c r="DU29" s="52">
        <f t="shared" si="50"/>
        <v>311.12855100000013</v>
      </c>
      <c r="DV29" s="52">
        <f t="shared" si="89"/>
        <v>308.01726600000012</v>
      </c>
      <c r="DW29" s="52">
        <f t="shared" si="25"/>
        <v>3.1112850000000001</v>
      </c>
      <c r="DX29" s="45"/>
      <c r="DY29" s="45"/>
      <c r="EA29" s="45"/>
      <c r="EB29" s="45"/>
      <c r="EC29" s="47"/>
    </row>
    <row r="30" spans="1:133" x14ac:dyDescent="0.25">
      <c r="A30" s="55">
        <v>27</v>
      </c>
      <c r="B30" s="37">
        <f>C30+G30+Tabelle21268201025[[#This Row],[w]]/2+Tabelle21268201025[[#This Row],[poweradd]]</f>
        <v>68.062906000000041</v>
      </c>
      <c r="C30" s="52">
        <f t="shared" si="52"/>
        <v>63.482734000000036</v>
      </c>
      <c r="D30" s="35">
        <f t="shared" si="0"/>
        <v>3</v>
      </c>
      <c r="E30" s="52">
        <f t="shared" si="26"/>
        <v>308.01726600000012</v>
      </c>
      <c r="F30" s="52">
        <f t="shared" si="65"/>
        <v>304.93709400000012</v>
      </c>
      <c r="G30" s="52">
        <f t="shared" si="1"/>
        <v>3.0801720000000001</v>
      </c>
      <c r="H30" s="45"/>
      <c r="I30" s="45"/>
      <c r="J30" s="47"/>
      <c r="L30" s="37">
        <f>M30+Q30+Tabelle212682010252632[[#This Row],[w]]/2+Tabelle212682010252632[[#This Row],[poweradd]]</f>
        <v>68.062906000000041</v>
      </c>
      <c r="M30" s="52">
        <f t="shared" si="53"/>
        <v>63.482734000000036</v>
      </c>
      <c r="N30" s="35">
        <f t="shared" si="2"/>
        <v>3</v>
      </c>
      <c r="O30" s="52">
        <f t="shared" si="28"/>
        <v>308.01726600000012</v>
      </c>
      <c r="P30" s="52">
        <f t="shared" si="78"/>
        <v>304.93709400000012</v>
      </c>
      <c r="Q30" s="52">
        <f t="shared" si="3"/>
        <v>3.0801720000000001</v>
      </c>
      <c r="R30" s="45"/>
      <c r="S30" s="45"/>
      <c r="T30" s="47"/>
      <c r="V30" s="37">
        <f>W30+AA30+Tabelle2126820102526[[#This Row],[w]]/2+Tabelle2126820102526[[#This Row],[poweradd]]</f>
        <v>68.062906000000041</v>
      </c>
      <c r="W30" s="52">
        <f t="shared" si="54"/>
        <v>63.482734000000036</v>
      </c>
      <c r="X30" s="35">
        <f t="shared" si="4"/>
        <v>3</v>
      </c>
      <c r="Y30" s="52">
        <f t="shared" si="30"/>
        <v>308.01726600000012</v>
      </c>
      <c r="Z30" s="52">
        <f t="shared" si="79"/>
        <v>304.93709400000012</v>
      </c>
      <c r="AA30" s="52">
        <f t="shared" si="5"/>
        <v>3.0801720000000001</v>
      </c>
      <c r="AB30" s="45"/>
      <c r="AC30" s="45"/>
      <c r="AD30" s="47"/>
      <c r="AF30" s="37">
        <f>AG30+AK30+Tabelle212682010252630[[#This Row],[w]]/2+Tabelle212682010252630[[#This Row],[poweradd]]</f>
        <v>68.062906000000041</v>
      </c>
      <c r="AG30" s="52">
        <f t="shared" si="55"/>
        <v>63.482734000000036</v>
      </c>
      <c r="AH30" s="35">
        <f t="shared" si="6"/>
        <v>3</v>
      </c>
      <c r="AI30" s="52">
        <f t="shared" si="32"/>
        <v>308.01726600000012</v>
      </c>
      <c r="AJ30" s="52">
        <f t="shared" si="80"/>
        <v>304.93709400000012</v>
      </c>
      <c r="AK30" s="52">
        <f t="shared" si="7"/>
        <v>3.0801720000000001</v>
      </c>
      <c r="AL30" s="45"/>
      <c r="AM30" s="45"/>
      <c r="AN30" s="47"/>
      <c r="AP30" s="37">
        <f>AQ30+AU30+Tabelle212682010252627[[#This Row],[w]]/2+Tabelle212682010252627[[#This Row],[poweradd]]</f>
        <v>68.062906000000041</v>
      </c>
      <c r="AQ30" s="52">
        <f t="shared" si="56"/>
        <v>63.482734000000036</v>
      </c>
      <c r="AR30" s="35">
        <f t="shared" si="8"/>
        <v>3</v>
      </c>
      <c r="AS30" s="52">
        <f t="shared" si="34"/>
        <v>308.01726600000012</v>
      </c>
      <c r="AT30" s="52">
        <f t="shared" si="81"/>
        <v>304.93709400000012</v>
      </c>
      <c r="AU30" s="52">
        <f t="shared" si="9"/>
        <v>3.0801720000000001</v>
      </c>
      <c r="AV30" s="45"/>
      <c r="AW30" s="45"/>
      <c r="AX30" s="47"/>
      <c r="AZ30" s="37">
        <f>BA30+BE30+Tabelle2126820102526272933[[#This Row],[w]]/2+Tabelle2126820102526272933[[#This Row],[poweradd]]</f>
        <v>68.062906000000041</v>
      </c>
      <c r="BA30" s="52">
        <f t="shared" si="57"/>
        <v>63.482734000000036</v>
      </c>
      <c r="BB30" s="35">
        <f t="shared" si="10"/>
        <v>3</v>
      </c>
      <c r="BC30" s="52">
        <f t="shared" si="36"/>
        <v>308.01726600000012</v>
      </c>
      <c r="BD30" s="52">
        <f t="shared" si="82"/>
        <v>304.93709400000012</v>
      </c>
      <c r="BE30" s="52">
        <f t="shared" si="11"/>
        <v>3.0801720000000001</v>
      </c>
      <c r="BF30" s="45"/>
      <c r="BG30" s="45"/>
      <c r="BH30" s="47"/>
      <c r="BJ30" s="37">
        <f>BK30+BO30+Tabelle21268201025262728[[#This Row],[w]]/2+Tabelle21268201025262728[[#This Row],[poweradd]]</f>
        <v>68.062906000000041</v>
      </c>
      <c r="BK30" s="52">
        <f t="shared" si="58"/>
        <v>63.482734000000036</v>
      </c>
      <c r="BL30" s="35">
        <f t="shared" si="12"/>
        <v>3</v>
      </c>
      <c r="BM30" s="52">
        <f t="shared" si="38"/>
        <v>308.01726600000012</v>
      </c>
      <c r="BN30" s="52">
        <f t="shared" si="83"/>
        <v>304.93709400000012</v>
      </c>
      <c r="BO30" s="52">
        <f t="shared" si="13"/>
        <v>3.0801720000000001</v>
      </c>
      <c r="BP30" s="45"/>
      <c r="BQ30" s="45"/>
      <c r="BR30" s="47"/>
      <c r="BT30" s="37">
        <f>BU30+BY30+Tabelle21268201025262729[[#This Row],[w]]/2+Tabelle21268201025262729[[#This Row],[poweradd]]</f>
        <v>68.062906000000041</v>
      </c>
      <c r="BU30" s="52">
        <f t="shared" si="59"/>
        <v>63.482734000000036</v>
      </c>
      <c r="BV30" s="35">
        <f t="shared" si="14"/>
        <v>3</v>
      </c>
      <c r="BW30" s="52">
        <f t="shared" si="40"/>
        <v>308.01726600000012</v>
      </c>
      <c r="BX30" s="52">
        <f t="shared" si="84"/>
        <v>304.93709400000012</v>
      </c>
      <c r="BY30" s="52">
        <f t="shared" si="15"/>
        <v>3.0801720000000001</v>
      </c>
      <c r="BZ30" s="45"/>
      <c r="CA30" s="45"/>
      <c r="CB30" s="47"/>
      <c r="CD30" s="37">
        <f>CE30+CI30+Tabelle2126820102526272934[[#This Row],[w]]/2+Tabelle2126820102526272934[[#This Row],[poweradd]]</f>
        <v>67.062906000000041</v>
      </c>
      <c r="CE30" s="52">
        <f t="shared" si="60"/>
        <v>62.482734000000036</v>
      </c>
      <c r="CF30" s="35">
        <f t="shared" si="16"/>
        <v>3</v>
      </c>
      <c r="CG30" s="52">
        <f t="shared" si="42"/>
        <v>308.01726600000012</v>
      </c>
      <c r="CH30" s="52">
        <f t="shared" si="85"/>
        <v>304.93709400000012</v>
      </c>
      <c r="CI30" s="52">
        <f t="shared" si="17"/>
        <v>3.0801720000000001</v>
      </c>
      <c r="CJ30" s="45"/>
      <c r="CK30" s="45"/>
      <c r="CL30" s="47"/>
      <c r="CN30" s="37">
        <f>CO30+CS30+Tabelle21268201025262729341135[[#This Row],[w]]/2+Tabelle21268201025262729341135[[#This Row],[poweradd]]</f>
        <v>67.062906000000041</v>
      </c>
      <c r="CO30" s="52">
        <f t="shared" si="61"/>
        <v>62.482734000000036</v>
      </c>
      <c r="CP30" s="35">
        <f t="shared" si="18"/>
        <v>3</v>
      </c>
      <c r="CQ30" s="52">
        <f t="shared" si="44"/>
        <v>308.01726600000012</v>
      </c>
      <c r="CR30" s="52">
        <f t="shared" si="86"/>
        <v>304.93709400000012</v>
      </c>
      <c r="CS30" s="52">
        <f t="shared" si="19"/>
        <v>3.0801720000000001</v>
      </c>
      <c r="CT30" s="45"/>
      <c r="CU30" s="45"/>
      <c r="CV30" s="47"/>
      <c r="CX30" s="37">
        <f>CY30+DC30+Tabelle2126820102526272934113536[[#This Row],[w]]/2+Tabelle2126820102526272934113536[[#This Row],[poweradd]]</f>
        <v>67.062906000000041</v>
      </c>
      <c r="CY30" s="52">
        <f t="shared" si="62"/>
        <v>62.482734000000036</v>
      </c>
      <c r="CZ30" s="35">
        <f t="shared" si="20"/>
        <v>3</v>
      </c>
      <c r="DA30" s="52">
        <f t="shared" si="46"/>
        <v>308.01726600000012</v>
      </c>
      <c r="DB30" s="52">
        <f t="shared" si="87"/>
        <v>304.93709400000012</v>
      </c>
      <c r="DC30" s="52">
        <f t="shared" si="21"/>
        <v>3.0801720000000001</v>
      </c>
      <c r="DD30" s="45"/>
      <c r="DE30" s="45"/>
      <c r="DF30" s="47"/>
      <c r="DH30" s="37">
        <f>DI30+DM30+Tabelle21268201025262729341135363731[[#This Row],[w]]/2+Tabelle21268201025262729341135363731[[#This Row],[poweradd]]</f>
        <v>67.062906000000041</v>
      </c>
      <c r="DI30" s="52">
        <f t="shared" si="63"/>
        <v>62.482734000000036</v>
      </c>
      <c r="DJ30" s="35">
        <f t="shared" si="22"/>
        <v>3</v>
      </c>
      <c r="DK30" s="52">
        <f t="shared" si="48"/>
        <v>308.01726600000012</v>
      </c>
      <c r="DL30" s="52">
        <f t="shared" si="88"/>
        <v>304.93709400000012</v>
      </c>
      <c r="DM30" s="52">
        <f t="shared" si="23"/>
        <v>3.0801720000000001</v>
      </c>
      <c r="DN30" s="45"/>
      <c r="DO30" s="45"/>
      <c r="DP30" s="47"/>
      <c r="DR30" s="37">
        <f>DS30+DW30+Tabelle212682010252627293411353637[[#This Row],[w]]/2+Tabelle212682010252627293411353637[[#This Row],[poweradd]]</f>
        <v>77.062906000000027</v>
      </c>
      <c r="DS30" s="52">
        <f t="shared" si="64"/>
        <v>72.482734000000022</v>
      </c>
      <c r="DT30" s="35">
        <f t="shared" si="24"/>
        <v>3</v>
      </c>
      <c r="DU30" s="52">
        <f t="shared" si="50"/>
        <v>308.01726600000012</v>
      </c>
      <c r="DV30" s="52">
        <f t="shared" si="89"/>
        <v>304.93709400000012</v>
      </c>
      <c r="DW30" s="52">
        <f t="shared" si="25"/>
        <v>3.0801720000000001</v>
      </c>
      <c r="DX30" s="45"/>
      <c r="DY30" s="45"/>
      <c r="DZ30" s="47"/>
    </row>
    <row r="31" spans="1:133" x14ac:dyDescent="0.25">
      <c r="A31" s="55">
        <v>28</v>
      </c>
      <c r="B31" s="35">
        <f>C31+G31+Tabelle21268201025[[#This Row],[w]]/2+Tabelle21268201025[[#This Row],[poweradd]]</f>
        <v>72.612276000000037</v>
      </c>
      <c r="C31" s="52">
        <f t="shared" si="52"/>
        <v>68.062906000000041</v>
      </c>
      <c r="D31" s="35">
        <f t="shared" si="0"/>
        <v>3</v>
      </c>
      <c r="E31" s="52">
        <f t="shared" si="26"/>
        <v>304.93709400000012</v>
      </c>
      <c r="F31" s="52">
        <f t="shared" si="65"/>
        <v>301.88772400000011</v>
      </c>
      <c r="G31" s="52">
        <f t="shared" si="1"/>
        <v>3.0493700000000001</v>
      </c>
      <c r="H31" s="45"/>
      <c r="I31" s="45"/>
      <c r="L31" s="35">
        <f>M31+Q31+Tabelle212682010252632[[#This Row],[w]]/2+Tabelle212682010252632[[#This Row],[poweradd]]</f>
        <v>72.612276000000037</v>
      </c>
      <c r="M31" s="52">
        <f t="shared" si="53"/>
        <v>68.062906000000041</v>
      </c>
      <c r="N31" s="35">
        <f t="shared" si="2"/>
        <v>3</v>
      </c>
      <c r="O31" s="52">
        <f t="shared" si="28"/>
        <v>304.93709400000012</v>
      </c>
      <c r="P31" s="52">
        <f t="shared" si="78"/>
        <v>301.88772400000011</v>
      </c>
      <c r="Q31" s="52">
        <f t="shared" si="3"/>
        <v>3.0493700000000001</v>
      </c>
      <c r="R31" s="45"/>
      <c r="S31" s="45"/>
      <c r="V31" s="35">
        <f>W31+AA31+Tabelle2126820102526[[#This Row],[w]]/2+Tabelle2126820102526[[#This Row],[poweradd]]</f>
        <v>72.612276000000037</v>
      </c>
      <c r="W31" s="52">
        <f t="shared" si="54"/>
        <v>68.062906000000041</v>
      </c>
      <c r="X31" s="35">
        <f t="shared" si="4"/>
        <v>3</v>
      </c>
      <c r="Y31" s="52">
        <f t="shared" si="30"/>
        <v>304.93709400000012</v>
      </c>
      <c r="Z31" s="52">
        <f t="shared" si="79"/>
        <v>301.88772400000011</v>
      </c>
      <c r="AA31" s="52">
        <f t="shared" si="5"/>
        <v>3.0493700000000001</v>
      </c>
      <c r="AB31" s="45"/>
      <c r="AC31" s="45"/>
      <c r="AF31" s="35">
        <f>AG31+AK31+Tabelle212682010252630[[#This Row],[w]]/2+Tabelle212682010252630[[#This Row],[poweradd]]</f>
        <v>72.612276000000037</v>
      </c>
      <c r="AG31" s="52">
        <f t="shared" si="55"/>
        <v>68.062906000000041</v>
      </c>
      <c r="AH31" s="35">
        <f t="shared" si="6"/>
        <v>3</v>
      </c>
      <c r="AI31" s="52">
        <f t="shared" si="32"/>
        <v>304.93709400000012</v>
      </c>
      <c r="AJ31" s="52">
        <f t="shared" si="80"/>
        <v>301.88772400000011</v>
      </c>
      <c r="AK31" s="52">
        <f t="shared" si="7"/>
        <v>3.0493700000000001</v>
      </c>
      <c r="AL31" s="45"/>
      <c r="AM31" s="45"/>
      <c r="AP31" s="35">
        <f>AQ31+AU31+Tabelle212682010252627[[#This Row],[w]]/2+Tabelle212682010252627[[#This Row],[poweradd]]</f>
        <v>72.612276000000037</v>
      </c>
      <c r="AQ31" s="52">
        <f t="shared" si="56"/>
        <v>68.062906000000041</v>
      </c>
      <c r="AR31" s="35">
        <f t="shared" si="8"/>
        <v>3</v>
      </c>
      <c r="AS31" s="52">
        <f t="shared" si="34"/>
        <v>304.93709400000012</v>
      </c>
      <c r="AT31" s="52">
        <f t="shared" si="81"/>
        <v>301.88772400000011</v>
      </c>
      <c r="AU31" s="52">
        <f t="shared" si="9"/>
        <v>3.0493700000000001</v>
      </c>
      <c r="AV31" s="45"/>
      <c r="AW31" s="45"/>
      <c r="AZ31" s="35">
        <f>BA31+BE31+Tabelle2126820102526272933[[#This Row],[w]]/2+Tabelle2126820102526272933[[#This Row],[poweradd]]</f>
        <v>72.612276000000037</v>
      </c>
      <c r="BA31" s="52">
        <f t="shared" si="57"/>
        <v>68.062906000000041</v>
      </c>
      <c r="BB31" s="35">
        <f t="shared" si="10"/>
        <v>3</v>
      </c>
      <c r="BC31" s="52">
        <f t="shared" si="36"/>
        <v>304.93709400000012</v>
      </c>
      <c r="BD31" s="52">
        <f t="shared" si="82"/>
        <v>301.88772400000011</v>
      </c>
      <c r="BE31" s="52">
        <f t="shared" si="11"/>
        <v>3.0493700000000001</v>
      </c>
      <c r="BF31" s="45"/>
      <c r="BG31" s="45"/>
      <c r="BJ31" s="35">
        <f>BK31+BO31+Tabelle21268201025262728[[#This Row],[w]]/2+Tabelle21268201025262728[[#This Row],[poweradd]]</f>
        <v>72.612276000000037</v>
      </c>
      <c r="BK31" s="52">
        <f t="shared" si="58"/>
        <v>68.062906000000041</v>
      </c>
      <c r="BL31" s="35">
        <f t="shared" si="12"/>
        <v>3</v>
      </c>
      <c r="BM31" s="52">
        <f t="shared" si="38"/>
        <v>304.93709400000012</v>
      </c>
      <c r="BN31" s="52">
        <f t="shared" si="83"/>
        <v>301.88772400000011</v>
      </c>
      <c r="BO31" s="52">
        <f t="shared" si="13"/>
        <v>3.0493700000000001</v>
      </c>
      <c r="BP31" s="45"/>
      <c r="BQ31" s="45"/>
      <c r="BT31" s="35">
        <f>BU31+BY31+Tabelle21268201025262729[[#This Row],[w]]/2+Tabelle21268201025262729[[#This Row],[poweradd]]</f>
        <v>72.612276000000037</v>
      </c>
      <c r="BU31" s="52">
        <f t="shared" si="59"/>
        <v>68.062906000000041</v>
      </c>
      <c r="BV31" s="35">
        <f t="shared" si="14"/>
        <v>3</v>
      </c>
      <c r="BW31" s="52">
        <f t="shared" si="40"/>
        <v>304.93709400000012</v>
      </c>
      <c r="BX31" s="52">
        <f t="shared" si="84"/>
        <v>301.88772400000011</v>
      </c>
      <c r="BY31" s="52">
        <f t="shared" si="15"/>
        <v>3.0493700000000001</v>
      </c>
      <c r="BZ31" s="45"/>
      <c r="CA31" s="45"/>
      <c r="CD31" s="35">
        <f>CE31+CI31+Tabelle2126820102526272934[[#This Row],[w]]/2+Tabelle2126820102526272934[[#This Row],[poweradd]]</f>
        <v>71.612276000000037</v>
      </c>
      <c r="CE31" s="52">
        <f t="shared" si="60"/>
        <v>67.062906000000041</v>
      </c>
      <c r="CF31" s="35">
        <f t="shared" si="16"/>
        <v>3</v>
      </c>
      <c r="CG31" s="52">
        <f t="shared" si="42"/>
        <v>304.93709400000012</v>
      </c>
      <c r="CH31" s="52">
        <f t="shared" si="85"/>
        <v>301.88772400000011</v>
      </c>
      <c r="CI31" s="52">
        <f t="shared" si="17"/>
        <v>3.0493700000000001</v>
      </c>
      <c r="CJ31" s="45"/>
      <c r="CK31" s="45"/>
      <c r="CN31" s="35">
        <f>CO31+CS31+Tabelle21268201025262729341135[[#This Row],[w]]/2+Tabelle21268201025262729341135[[#This Row],[poweradd]]</f>
        <v>71.612276000000037</v>
      </c>
      <c r="CO31" s="52">
        <f t="shared" si="61"/>
        <v>67.062906000000041</v>
      </c>
      <c r="CP31" s="35">
        <f t="shared" si="18"/>
        <v>3</v>
      </c>
      <c r="CQ31" s="52">
        <f t="shared" si="44"/>
        <v>304.93709400000012</v>
      </c>
      <c r="CR31" s="52">
        <f t="shared" si="86"/>
        <v>301.88772400000011</v>
      </c>
      <c r="CS31" s="52">
        <f t="shared" si="19"/>
        <v>3.0493700000000001</v>
      </c>
      <c r="CT31" s="45"/>
      <c r="CU31" s="45"/>
      <c r="CX31" s="35">
        <f>CY31+DC31+Tabelle2126820102526272934113536[[#This Row],[w]]/2+Tabelle2126820102526272934113536[[#This Row],[poweradd]]</f>
        <v>71.612276000000037</v>
      </c>
      <c r="CY31" s="52">
        <f t="shared" si="62"/>
        <v>67.062906000000041</v>
      </c>
      <c r="CZ31" s="35">
        <f t="shared" si="20"/>
        <v>3</v>
      </c>
      <c r="DA31" s="52">
        <f t="shared" si="46"/>
        <v>304.93709400000012</v>
      </c>
      <c r="DB31" s="52">
        <f t="shared" si="87"/>
        <v>301.88772400000011</v>
      </c>
      <c r="DC31" s="52">
        <f t="shared" si="21"/>
        <v>3.0493700000000001</v>
      </c>
      <c r="DD31" s="45"/>
      <c r="DE31" s="45"/>
      <c r="DH31" s="35">
        <f>DI31+DM31+Tabelle21268201025262729341135363731[[#This Row],[w]]/2+Tabelle21268201025262729341135363731[[#This Row],[poweradd]]</f>
        <v>71.612276000000037</v>
      </c>
      <c r="DI31" s="52">
        <f t="shared" si="63"/>
        <v>67.062906000000041</v>
      </c>
      <c r="DJ31" s="35">
        <f t="shared" si="22"/>
        <v>3</v>
      </c>
      <c r="DK31" s="52">
        <f t="shared" si="48"/>
        <v>304.93709400000012</v>
      </c>
      <c r="DL31" s="52">
        <f t="shared" si="88"/>
        <v>301.88772400000011</v>
      </c>
      <c r="DM31" s="52">
        <f t="shared" si="23"/>
        <v>3.0493700000000001</v>
      </c>
      <c r="DN31" s="45"/>
      <c r="DO31" s="45"/>
      <c r="DR31" s="35">
        <f>DS31+DW31+Tabelle212682010252627293411353637[[#This Row],[w]]/2+Tabelle212682010252627293411353637[[#This Row],[poweradd]]</f>
        <v>81.612276000000023</v>
      </c>
      <c r="DS31" s="52">
        <f t="shared" si="64"/>
        <v>77.062906000000027</v>
      </c>
      <c r="DT31" s="35">
        <f t="shared" si="24"/>
        <v>3</v>
      </c>
      <c r="DU31" s="52">
        <f t="shared" si="50"/>
        <v>304.93709400000012</v>
      </c>
      <c r="DV31" s="52">
        <f t="shared" si="89"/>
        <v>301.88772400000011</v>
      </c>
      <c r="DW31" s="52">
        <f t="shared" si="25"/>
        <v>3.0493700000000001</v>
      </c>
      <c r="DX31" s="45"/>
      <c r="DY31" s="45"/>
    </row>
    <row r="32" spans="1:133" x14ac:dyDescent="0.25">
      <c r="A32" s="55">
        <v>29</v>
      </c>
      <c r="B32" s="35">
        <f>C32+G32+Tabelle21268201025[[#This Row],[w]]/2+Tabelle21268201025[[#This Row],[poweradd]]</f>
        <v>77.13115300000004</v>
      </c>
      <c r="C32" s="52">
        <f t="shared" si="52"/>
        <v>72.612276000000037</v>
      </c>
      <c r="D32" s="35">
        <f t="shared" si="0"/>
        <v>3</v>
      </c>
      <c r="E32" s="52">
        <f t="shared" si="26"/>
        <v>301.88772400000011</v>
      </c>
      <c r="F32" s="52">
        <f t="shared" si="65"/>
        <v>298.86884700000013</v>
      </c>
      <c r="G32" s="52">
        <f t="shared" si="1"/>
        <v>3.0188769999999998</v>
      </c>
      <c r="H32" s="45"/>
      <c r="I32" s="45"/>
      <c r="L32" s="35">
        <f>M32+Q32+Tabelle212682010252632[[#This Row],[w]]/2+Tabelle212682010252632[[#This Row],[poweradd]]</f>
        <v>77.13115300000004</v>
      </c>
      <c r="M32" s="52">
        <f t="shared" si="53"/>
        <v>72.612276000000037</v>
      </c>
      <c r="N32" s="35">
        <f t="shared" si="2"/>
        <v>3</v>
      </c>
      <c r="O32" s="52">
        <f t="shared" si="28"/>
        <v>301.88772400000011</v>
      </c>
      <c r="P32" s="52">
        <f t="shared" si="78"/>
        <v>298.86884700000013</v>
      </c>
      <c r="Q32" s="52">
        <f t="shared" si="3"/>
        <v>3.0188769999999998</v>
      </c>
      <c r="R32" s="45"/>
      <c r="S32" s="45"/>
      <c r="V32" s="35">
        <f>W32+AA32+Tabelle2126820102526[[#This Row],[w]]/2+Tabelle2126820102526[[#This Row],[poweradd]]</f>
        <v>77.13115300000004</v>
      </c>
      <c r="W32" s="52">
        <f t="shared" si="54"/>
        <v>72.612276000000037</v>
      </c>
      <c r="X32" s="35">
        <f t="shared" si="4"/>
        <v>3</v>
      </c>
      <c r="Y32" s="52">
        <f t="shared" si="30"/>
        <v>301.88772400000011</v>
      </c>
      <c r="Z32" s="52">
        <f t="shared" si="79"/>
        <v>298.86884700000013</v>
      </c>
      <c r="AA32" s="52">
        <f t="shared" si="5"/>
        <v>3.0188769999999998</v>
      </c>
      <c r="AB32" s="45"/>
      <c r="AC32" s="45"/>
      <c r="AF32" s="35">
        <f>AG32+AK32+Tabelle212682010252630[[#This Row],[w]]/2+Tabelle212682010252630[[#This Row],[poweradd]]</f>
        <v>77.13115300000004</v>
      </c>
      <c r="AG32" s="52">
        <f t="shared" si="55"/>
        <v>72.612276000000037</v>
      </c>
      <c r="AH32" s="35">
        <f t="shared" si="6"/>
        <v>3</v>
      </c>
      <c r="AI32" s="52">
        <f t="shared" si="32"/>
        <v>301.88772400000011</v>
      </c>
      <c r="AJ32" s="52">
        <f t="shared" si="80"/>
        <v>298.86884700000013</v>
      </c>
      <c r="AK32" s="52">
        <f t="shared" si="7"/>
        <v>3.0188769999999998</v>
      </c>
      <c r="AL32" s="45"/>
      <c r="AM32" s="45"/>
      <c r="AP32" s="35">
        <f>AQ32+AU32+Tabelle212682010252627[[#This Row],[w]]/2+Tabelle212682010252627[[#This Row],[poweradd]]</f>
        <v>77.13115300000004</v>
      </c>
      <c r="AQ32" s="52">
        <f t="shared" si="56"/>
        <v>72.612276000000037</v>
      </c>
      <c r="AR32" s="35">
        <f t="shared" si="8"/>
        <v>3</v>
      </c>
      <c r="AS32" s="52">
        <f t="shared" si="34"/>
        <v>301.88772400000011</v>
      </c>
      <c r="AT32" s="52">
        <f t="shared" si="81"/>
        <v>298.86884700000013</v>
      </c>
      <c r="AU32" s="52">
        <f t="shared" si="9"/>
        <v>3.0188769999999998</v>
      </c>
      <c r="AV32" s="45"/>
      <c r="AW32" s="45"/>
      <c r="AZ32" s="35">
        <f>BA32+BE32+Tabelle2126820102526272933[[#This Row],[w]]/2+Tabelle2126820102526272933[[#This Row],[poweradd]]</f>
        <v>77.13115300000004</v>
      </c>
      <c r="BA32" s="52">
        <f t="shared" si="57"/>
        <v>72.612276000000037</v>
      </c>
      <c r="BB32" s="35">
        <f t="shared" si="10"/>
        <v>3</v>
      </c>
      <c r="BC32" s="52">
        <f t="shared" si="36"/>
        <v>301.88772400000011</v>
      </c>
      <c r="BD32" s="52">
        <f t="shared" si="82"/>
        <v>298.86884700000013</v>
      </c>
      <c r="BE32" s="52">
        <f t="shared" si="11"/>
        <v>3.0188769999999998</v>
      </c>
      <c r="BF32" s="45"/>
      <c r="BG32" s="45"/>
      <c r="BJ32" s="35">
        <f>BK32+BO32+Tabelle21268201025262728[[#This Row],[w]]/2+Tabelle21268201025262728[[#This Row],[poweradd]]</f>
        <v>77.13115300000004</v>
      </c>
      <c r="BK32" s="52">
        <f t="shared" si="58"/>
        <v>72.612276000000037</v>
      </c>
      <c r="BL32" s="35">
        <f t="shared" si="12"/>
        <v>3</v>
      </c>
      <c r="BM32" s="52">
        <f t="shared" si="38"/>
        <v>301.88772400000011</v>
      </c>
      <c r="BN32" s="52">
        <f t="shared" si="83"/>
        <v>298.86884700000013</v>
      </c>
      <c r="BO32" s="52">
        <f t="shared" si="13"/>
        <v>3.0188769999999998</v>
      </c>
      <c r="BP32" s="45"/>
      <c r="BQ32" s="45"/>
      <c r="BT32" s="35">
        <f>BU32+BY32+Tabelle21268201025262729[[#This Row],[w]]/2+Tabelle21268201025262729[[#This Row],[poweradd]]</f>
        <v>77.13115300000004</v>
      </c>
      <c r="BU32" s="52">
        <f t="shared" si="59"/>
        <v>72.612276000000037</v>
      </c>
      <c r="BV32" s="35">
        <f t="shared" si="14"/>
        <v>3</v>
      </c>
      <c r="BW32" s="52">
        <f t="shared" si="40"/>
        <v>301.88772400000011</v>
      </c>
      <c r="BX32" s="52">
        <f t="shared" si="84"/>
        <v>298.86884700000013</v>
      </c>
      <c r="BY32" s="52">
        <f t="shared" si="15"/>
        <v>3.0188769999999998</v>
      </c>
      <c r="BZ32" s="45"/>
      <c r="CA32" s="45"/>
      <c r="CD32" s="35">
        <f>CE32+CI32+Tabelle2126820102526272934[[#This Row],[w]]/2+Tabelle2126820102526272934[[#This Row],[poweradd]]</f>
        <v>76.13115300000004</v>
      </c>
      <c r="CE32" s="52">
        <f t="shared" si="60"/>
        <v>71.612276000000037</v>
      </c>
      <c r="CF32" s="35">
        <f t="shared" si="16"/>
        <v>3</v>
      </c>
      <c r="CG32" s="52">
        <f t="shared" si="42"/>
        <v>301.88772400000011</v>
      </c>
      <c r="CH32" s="52">
        <f t="shared" si="85"/>
        <v>298.86884700000013</v>
      </c>
      <c r="CI32" s="52">
        <f t="shared" si="17"/>
        <v>3.0188769999999998</v>
      </c>
      <c r="CJ32" s="45"/>
      <c r="CK32" s="45"/>
      <c r="CN32" s="35">
        <f>CO32+CS32+Tabelle21268201025262729341135[[#This Row],[w]]/2+Tabelle21268201025262729341135[[#This Row],[poweradd]]</f>
        <v>76.13115300000004</v>
      </c>
      <c r="CO32" s="52">
        <f t="shared" si="61"/>
        <v>71.612276000000037</v>
      </c>
      <c r="CP32" s="35">
        <f t="shared" si="18"/>
        <v>3</v>
      </c>
      <c r="CQ32" s="52">
        <f t="shared" si="44"/>
        <v>301.88772400000011</v>
      </c>
      <c r="CR32" s="52">
        <f t="shared" si="86"/>
        <v>298.86884700000013</v>
      </c>
      <c r="CS32" s="52">
        <f t="shared" si="19"/>
        <v>3.0188769999999998</v>
      </c>
      <c r="CT32" s="45"/>
      <c r="CU32" s="45"/>
      <c r="CX32" s="35">
        <f>CY32+DC32+Tabelle2126820102526272934113536[[#This Row],[w]]/2+Tabelle2126820102526272934113536[[#This Row],[poweradd]]</f>
        <v>76.13115300000004</v>
      </c>
      <c r="CY32" s="52">
        <f t="shared" si="62"/>
        <v>71.612276000000037</v>
      </c>
      <c r="CZ32" s="35">
        <f t="shared" si="20"/>
        <v>3</v>
      </c>
      <c r="DA32" s="52">
        <f t="shared" si="46"/>
        <v>301.88772400000011</v>
      </c>
      <c r="DB32" s="52">
        <f t="shared" si="87"/>
        <v>298.86884700000013</v>
      </c>
      <c r="DC32" s="52">
        <f t="shared" si="21"/>
        <v>3.0188769999999998</v>
      </c>
      <c r="DD32" s="45"/>
      <c r="DE32" s="45"/>
      <c r="DH32" s="35">
        <f>DI32+DM32+Tabelle21268201025262729341135363731[[#This Row],[w]]/2+Tabelle21268201025262729341135363731[[#This Row],[poweradd]]</f>
        <v>76.13115300000004</v>
      </c>
      <c r="DI32" s="52">
        <f t="shared" si="63"/>
        <v>71.612276000000037</v>
      </c>
      <c r="DJ32" s="35">
        <f t="shared" si="22"/>
        <v>3</v>
      </c>
      <c r="DK32" s="52">
        <f t="shared" si="48"/>
        <v>301.88772400000011</v>
      </c>
      <c r="DL32" s="52">
        <f t="shared" si="88"/>
        <v>298.86884700000013</v>
      </c>
      <c r="DM32" s="52">
        <f t="shared" si="23"/>
        <v>3.0188769999999998</v>
      </c>
      <c r="DN32" s="45"/>
      <c r="DO32" s="45"/>
      <c r="DR32" s="35">
        <f>DS32+DW32+Tabelle212682010252627293411353637[[#This Row],[w]]/2+Tabelle212682010252627293411353637[[#This Row],[poweradd]]</f>
        <v>86.131153000000026</v>
      </c>
      <c r="DS32" s="52">
        <f t="shared" si="64"/>
        <v>81.612276000000023</v>
      </c>
      <c r="DT32" s="35">
        <f t="shared" si="24"/>
        <v>3</v>
      </c>
      <c r="DU32" s="52">
        <f t="shared" si="50"/>
        <v>301.88772400000011</v>
      </c>
      <c r="DV32" s="52">
        <f t="shared" si="89"/>
        <v>298.86884700000013</v>
      </c>
      <c r="DW32" s="52">
        <f t="shared" si="25"/>
        <v>3.0188769999999998</v>
      </c>
      <c r="DX32" s="45"/>
      <c r="DY32" s="45"/>
    </row>
    <row r="33" spans="1:130" x14ac:dyDescent="0.25">
      <c r="A33" s="55">
        <v>30</v>
      </c>
      <c r="B33" s="35">
        <f>C33+G33+Tabelle21268201025[[#This Row],[w]]/2+Tabelle21268201025[[#This Row],[poweradd]]</f>
        <v>81.619841000000037</v>
      </c>
      <c r="C33" s="52">
        <f t="shared" si="52"/>
        <v>77.13115300000004</v>
      </c>
      <c r="D33" s="35">
        <f t="shared" si="0"/>
        <v>3</v>
      </c>
      <c r="E33" s="52">
        <f t="shared" si="26"/>
        <v>298.86884700000013</v>
      </c>
      <c r="F33" s="52">
        <f t="shared" si="65"/>
        <v>295.88015900000011</v>
      </c>
      <c r="G33" s="52">
        <f t="shared" si="1"/>
        <v>2.9886879999999998</v>
      </c>
      <c r="H33" s="45"/>
      <c r="I33" s="45"/>
      <c r="L33" s="35">
        <f>M33+Q33+Tabelle212682010252632[[#This Row],[w]]/2+Tabelle212682010252632[[#This Row],[poweradd]]</f>
        <v>81.619841000000037</v>
      </c>
      <c r="M33" s="52">
        <f t="shared" si="53"/>
        <v>77.13115300000004</v>
      </c>
      <c r="N33" s="35">
        <f t="shared" si="2"/>
        <v>3</v>
      </c>
      <c r="O33" s="52">
        <f t="shared" si="28"/>
        <v>298.86884700000013</v>
      </c>
      <c r="P33" s="52">
        <f t="shared" si="78"/>
        <v>295.88015900000011</v>
      </c>
      <c r="Q33" s="52">
        <f t="shared" si="3"/>
        <v>2.9886879999999998</v>
      </c>
      <c r="R33" s="45"/>
      <c r="S33" s="45"/>
      <c r="V33" s="35">
        <f>W33+AA33+Tabelle2126820102526[[#This Row],[w]]/2+Tabelle2126820102526[[#This Row],[poweradd]]</f>
        <v>81.619841000000037</v>
      </c>
      <c r="W33" s="52">
        <f t="shared" si="54"/>
        <v>77.13115300000004</v>
      </c>
      <c r="X33" s="35">
        <f t="shared" si="4"/>
        <v>3</v>
      </c>
      <c r="Y33" s="52">
        <f t="shared" si="30"/>
        <v>298.86884700000013</v>
      </c>
      <c r="Z33" s="52">
        <f t="shared" si="79"/>
        <v>295.88015900000011</v>
      </c>
      <c r="AA33" s="52">
        <f t="shared" si="5"/>
        <v>2.9886879999999998</v>
      </c>
      <c r="AB33" s="45"/>
      <c r="AC33" s="45"/>
      <c r="AF33" s="35">
        <f>AG33+AK33+Tabelle212682010252630[[#This Row],[w]]/2+Tabelle212682010252630[[#This Row],[poweradd]]</f>
        <v>81.619841000000037</v>
      </c>
      <c r="AG33" s="52">
        <f t="shared" si="55"/>
        <v>77.13115300000004</v>
      </c>
      <c r="AH33" s="35">
        <f t="shared" si="6"/>
        <v>3</v>
      </c>
      <c r="AI33" s="52">
        <f t="shared" si="32"/>
        <v>298.86884700000013</v>
      </c>
      <c r="AJ33" s="52">
        <f t="shared" si="80"/>
        <v>295.88015900000011</v>
      </c>
      <c r="AK33" s="52">
        <f t="shared" si="7"/>
        <v>2.9886879999999998</v>
      </c>
      <c r="AL33" s="45"/>
      <c r="AM33" s="45"/>
      <c r="AP33" s="35">
        <f>AQ33+AU33+Tabelle212682010252627[[#This Row],[w]]/2+Tabelle212682010252627[[#This Row],[poweradd]]</f>
        <v>81.619841000000037</v>
      </c>
      <c r="AQ33" s="52">
        <f t="shared" si="56"/>
        <v>77.13115300000004</v>
      </c>
      <c r="AR33" s="35">
        <f t="shared" si="8"/>
        <v>3</v>
      </c>
      <c r="AS33" s="52">
        <f t="shared" si="34"/>
        <v>298.86884700000013</v>
      </c>
      <c r="AT33" s="52">
        <f t="shared" si="81"/>
        <v>295.88015900000011</v>
      </c>
      <c r="AU33" s="52">
        <f t="shared" si="9"/>
        <v>2.9886879999999998</v>
      </c>
      <c r="AV33" s="45"/>
      <c r="AW33" s="45"/>
      <c r="AZ33" s="35">
        <f>BA33+BE33+Tabelle2126820102526272933[[#This Row],[w]]/2+Tabelle2126820102526272933[[#This Row],[poweradd]]</f>
        <v>81.619841000000037</v>
      </c>
      <c r="BA33" s="52">
        <f t="shared" si="57"/>
        <v>77.13115300000004</v>
      </c>
      <c r="BB33" s="35">
        <f t="shared" si="10"/>
        <v>3</v>
      </c>
      <c r="BC33" s="52">
        <f t="shared" si="36"/>
        <v>298.86884700000013</v>
      </c>
      <c r="BD33" s="52">
        <f t="shared" si="82"/>
        <v>295.88015900000011</v>
      </c>
      <c r="BE33" s="52">
        <f t="shared" si="11"/>
        <v>2.9886879999999998</v>
      </c>
      <c r="BF33" s="45"/>
      <c r="BG33" s="45"/>
      <c r="BJ33" s="35">
        <f>BK33+BO33+Tabelle21268201025262728[[#This Row],[w]]/2+Tabelle21268201025262728[[#This Row],[poweradd]]</f>
        <v>81.619841000000037</v>
      </c>
      <c r="BK33" s="52">
        <f t="shared" si="58"/>
        <v>77.13115300000004</v>
      </c>
      <c r="BL33" s="35">
        <f t="shared" si="12"/>
        <v>3</v>
      </c>
      <c r="BM33" s="52">
        <f t="shared" si="38"/>
        <v>298.86884700000013</v>
      </c>
      <c r="BN33" s="52">
        <f t="shared" si="83"/>
        <v>295.88015900000011</v>
      </c>
      <c r="BO33" s="52">
        <f t="shared" si="13"/>
        <v>2.9886879999999998</v>
      </c>
      <c r="BP33" s="45"/>
      <c r="BQ33" s="45"/>
      <c r="BT33" s="35">
        <f>BU33+BY33+Tabelle21268201025262729[[#This Row],[w]]/2+Tabelle21268201025262729[[#This Row],[poweradd]]</f>
        <v>81.619841000000037</v>
      </c>
      <c r="BU33" s="52">
        <f t="shared" si="59"/>
        <v>77.13115300000004</v>
      </c>
      <c r="BV33" s="35">
        <f t="shared" si="14"/>
        <v>3</v>
      </c>
      <c r="BW33" s="52">
        <f t="shared" si="40"/>
        <v>298.86884700000013</v>
      </c>
      <c r="BX33" s="52">
        <f t="shared" si="84"/>
        <v>295.88015900000011</v>
      </c>
      <c r="BY33" s="52">
        <f t="shared" si="15"/>
        <v>2.9886879999999998</v>
      </c>
      <c r="BZ33" s="45"/>
      <c r="CA33" s="45"/>
      <c r="CD33" s="35">
        <f>CE33+CI33+Tabelle2126820102526272934[[#This Row],[w]]/2+Tabelle2126820102526272934[[#This Row],[poweradd]]</f>
        <v>80.619841000000037</v>
      </c>
      <c r="CE33" s="52">
        <f t="shared" si="60"/>
        <v>76.13115300000004</v>
      </c>
      <c r="CF33" s="35">
        <f t="shared" si="16"/>
        <v>3</v>
      </c>
      <c r="CG33" s="52">
        <f t="shared" si="42"/>
        <v>298.86884700000013</v>
      </c>
      <c r="CH33" s="52">
        <f t="shared" si="85"/>
        <v>295.88015900000011</v>
      </c>
      <c r="CI33" s="52">
        <f t="shared" si="17"/>
        <v>2.9886879999999998</v>
      </c>
      <c r="CJ33" s="45"/>
      <c r="CK33" s="45"/>
      <c r="CN33" s="35">
        <f>CO33+CS33+Tabelle21268201025262729341135[[#This Row],[w]]/2+Tabelle21268201025262729341135[[#This Row],[poweradd]]</f>
        <v>80.619841000000037</v>
      </c>
      <c r="CO33" s="52">
        <f t="shared" si="61"/>
        <v>76.13115300000004</v>
      </c>
      <c r="CP33" s="35">
        <f t="shared" si="18"/>
        <v>3</v>
      </c>
      <c r="CQ33" s="52">
        <f t="shared" si="44"/>
        <v>298.86884700000013</v>
      </c>
      <c r="CR33" s="52">
        <f t="shared" si="86"/>
        <v>295.88015900000011</v>
      </c>
      <c r="CS33" s="52">
        <f t="shared" si="19"/>
        <v>2.9886879999999998</v>
      </c>
      <c r="CT33" s="45"/>
      <c r="CU33" s="45"/>
      <c r="CX33" s="35">
        <f>CY33+DC33+Tabelle2126820102526272934113536[[#This Row],[w]]/2+Tabelle2126820102526272934113536[[#This Row],[poweradd]]</f>
        <v>80.619841000000037</v>
      </c>
      <c r="CY33" s="52">
        <f t="shared" si="62"/>
        <v>76.13115300000004</v>
      </c>
      <c r="CZ33" s="35">
        <f t="shared" si="20"/>
        <v>3</v>
      </c>
      <c r="DA33" s="52">
        <f t="shared" si="46"/>
        <v>298.86884700000013</v>
      </c>
      <c r="DB33" s="52">
        <f t="shared" si="87"/>
        <v>295.88015900000011</v>
      </c>
      <c r="DC33" s="52">
        <f t="shared" si="21"/>
        <v>2.9886879999999998</v>
      </c>
      <c r="DD33" s="45"/>
      <c r="DE33" s="45"/>
      <c r="DH33" s="35">
        <f>DI33+DM33+Tabelle21268201025262729341135363731[[#This Row],[w]]/2+Tabelle21268201025262729341135363731[[#This Row],[poweradd]]</f>
        <v>80.619841000000037</v>
      </c>
      <c r="DI33" s="52">
        <f t="shared" si="63"/>
        <v>76.13115300000004</v>
      </c>
      <c r="DJ33" s="35">
        <f t="shared" si="22"/>
        <v>3</v>
      </c>
      <c r="DK33" s="52">
        <f t="shared" si="48"/>
        <v>298.86884700000013</v>
      </c>
      <c r="DL33" s="52">
        <f t="shared" si="88"/>
        <v>295.88015900000011</v>
      </c>
      <c r="DM33" s="52">
        <f t="shared" si="23"/>
        <v>2.9886879999999998</v>
      </c>
      <c r="DN33" s="45"/>
      <c r="DO33" s="45"/>
      <c r="DR33" s="35">
        <f>DS33+DW33+Tabelle212682010252627293411353637[[#This Row],[w]]/2+Tabelle212682010252627293411353637[[#This Row],[poweradd]]</f>
        <v>90.619841000000022</v>
      </c>
      <c r="DS33" s="52">
        <f t="shared" si="64"/>
        <v>86.131153000000026</v>
      </c>
      <c r="DT33" s="35">
        <f t="shared" si="24"/>
        <v>3</v>
      </c>
      <c r="DU33" s="52">
        <f t="shared" si="50"/>
        <v>298.86884700000013</v>
      </c>
      <c r="DV33" s="52">
        <f t="shared" si="89"/>
        <v>295.88015900000011</v>
      </c>
      <c r="DW33" s="52">
        <f t="shared" si="25"/>
        <v>2.9886879999999998</v>
      </c>
      <c r="DX33" s="45"/>
      <c r="DY33" s="45"/>
    </row>
    <row r="34" spans="1:130" x14ac:dyDescent="0.25">
      <c r="A34" s="55">
        <v>31</v>
      </c>
      <c r="B34" s="37">
        <f>C34+G34+Tabelle21268201025[[#This Row],[w]]/2+Tabelle21268201025[[#This Row],[poweradd]]</f>
        <v>86.078642000000031</v>
      </c>
      <c r="C34" s="52">
        <f t="shared" si="52"/>
        <v>81.619841000000037</v>
      </c>
      <c r="D34" s="35">
        <f t="shared" si="0"/>
        <v>3</v>
      </c>
      <c r="E34" s="52">
        <f t="shared" si="26"/>
        <v>295.88015900000011</v>
      </c>
      <c r="F34" s="52">
        <f t="shared" si="65"/>
        <v>292.92135800000011</v>
      </c>
      <c r="G34" s="52">
        <f t="shared" si="1"/>
        <v>2.9588009999999998</v>
      </c>
      <c r="H34" s="45"/>
      <c r="I34" s="45"/>
      <c r="L34" s="37">
        <f>M34+Q34+Tabelle212682010252632[[#This Row],[w]]/2+Tabelle212682010252632[[#This Row],[poweradd]]</f>
        <v>86.078642000000031</v>
      </c>
      <c r="M34" s="52">
        <f t="shared" si="53"/>
        <v>81.619841000000037</v>
      </c>
      <c r="N34" s="35">
        <f t="shared" si="2"/>
        <v>3</v>
      </c>
      <c r="O34" s="52">
        <f t="shared" si="28"/>
        <v>295.88015900000011</v>
      </c>
      <c r="P34" s="52">
        <f t="shared" si="78"/>
        <v>292.92135800000011</v>
      </c>
      <c r="Q34" s="52">
        <f t="shared" si="3"/>
        <v>2.9588009999999998</v>
      </c>
      <c r="R34" s="45"/>
      <c r="S34" s="45"/>
      <c r="V34" s="37">
        <f>W34+AA34+Tabelle2126820102526[[#This Row],[w]]/2+Tabelle2126820102526[[#This Row],[poweradd]]</f>
        <v>86.078642000000031</v>
      </c>
      <c r="W34" s="52">
        <f t="shared" si="54"/>
        <v>81.619841000000037</v>
      </c>
      <c r="X34" s="35">
        <f t="shared" si="4"/>
        <v>3</v>
      </c>
      <c r="Y34" s="52">
        <f t="shared" si="30"/>
        <v>295.88015900000011</v>
      </c>
      <c r="Z34" s="52">
        <f t="shared" si="79"/>
        <v>292.92135800000011</v>
      </c>
      <c r="AA34" s="52">
        <f t="shared" si="5"/>
        <v>2.9588009999999998</v>
      </c>
      <c r="AB34" s="45"/>
      <c r="AC34" s="45"/>
      <c r="AF34" s="37">
        <f>AG34+AK34+Tabelle212682010252630[[#This Row],[w]]/2+Tabelle212682010252630[[#This Row],[poweradd]]</f>
        <v>86.078642000000031</v>
      </c>
      <c r="AG34" s="52">
        <f t="shared" si="55"/>
        <v>81.619841000000037</v>
      </c>
      <c r="AH34" s="35">
        <f t="shared" si="6"/>
        <v>3</v>
      </c>
      <c r="AI34" s="52">
        <f t="shared" si="32"/>
        <v>295.88015900000011</v>
      </c>
      <c r="AJ34" s="52">
        <f t="shared" si="80"/>
        <v>292.92135800000011</v>
      </c>
      <c r="AK34" s="52">
        <f t="shared" si="7"/>
        <v>2.9588009999999998</v>
      </c>
      <c r="AL34" s="45"/>
      <c r="AM34" s="45"/>
      <c r="AP34" s="37">
        <f>AQ34+AU34+Tabelle212682010252627[[#This Row],[w]]/2+Tabelle212682010252627[[#This Row],[poweradd]]</f>
        <v>86.078642000000031</v>
      </c>
      <c r="AQ34" s="52">
        <f t="shared" si="56"/>
        <v>81.619841000000037</v>
      </c>
      <c r="AR34" s="35">
        <f t="shared" si="8"/>
        <v>3</v>
      </c>
      <c r="AS34" s="52">
        <f t="shared" si="34"/>
        <v>295.88015900000011</v>
      </c>
      <c r="AT34" s="52">
        <f t="shared" si="81"/>
        <v>292.92135800000011</v>
      </c>
      <c r="AU34" s="52">
        <f t="shared" si="9"/>
        <v>2.9588009999999998</v>
      </c>
      <c r="AV34" s="45"/>
      <c r="AW34" s="45"/>
      <c r="AZ34" s="37">
        <f>BA34+BE34+Tabelle2126820102526272933[[#This Row],[w]]/2+Tabelle2126820102526272933[[#This Row],[poweradd]]</f>
        <v>86.078642000000031</v>
      </c>
      <c r="BA34" s="52">
        <f t="shared" si="57"/>
        <v>81.619841000000037</v>
      </c>
      <c r="BB34" s="35">
        <f t="shared" si="10"/>
        <v>3</v>
      </c>
      <c r="BC34" s="52">
        <f t="shared" si="36"/>
        <v>295.88015900000011</v>
      </c>
      <c r="BD34" s="52">
        <f t="shared" si="82"/>
        <v>292.92135800000011</v>
      </c>
      <c r="BE34" s="52">
        <f t="shared" si="11"/>
        <v>2.9588009999999998</v>
      </c>
      <c r="BF34" s="45"/>
      <c r="BG34" s="45"/>
      <c r="BJ34" s="37">
        <f>BK34+BO34+Tabelle21268201025262728[[#This Row],[w]]/2+Tabelle21268201025262728[[#This Row],[poweradd]]</f>
        <v>86.078642000000031</v>
      </c>
      <c r="BK34" s="52">
        <f t="shared" si="58"/>
        <v>81.619841000000037</v>
      </c>
      <c r="BL34" s="35">
        <f t="shared" si="12"/>
        <v>3</v>
      </c>
      <c r="BM34" s="52">
        <f t="shared" si="38"/>
        <v>295.88015900000011</v>
      </c>
      <c r="BN34" s="52">
        <f t="shared" si="83"/>
        <v>292.92135800000011</v>
      </c>
      <c r="BO34" s="52">
        <f t="shared" si="13"/>
        <v>2.9588009999999998</v>
      </c>
      <c r="BP34" s="45"/>
      <c r="BQ34" s="45"/>
      <c r="BT34" s="37">
        <f>BU34+BY34+Tabelle21268201025262729[[#This Row],[w]]/2+Tabelle21268201025262729[[#This Row],[poweradd]]</f>
        <v>86.078642000000031</v>
      </c>
      <c r="BU34" s="52">
        <f t="shared" si="59"/>
        <v>81.619841000000037</v>
      </c>
      <c r="BV34" s="35">
        <f t="shared" si="14"/>
        <v>3</v>
      </c>
      <c r="BW34" s="52">
        <f t="shared" si="40"/>
        <v>295.88015900000011</v>
      </c>
      <c r="BX34" s="52">
        <f t="shared" si="84"/>
        <v>292.92135800000011</v>
      </c>
      <c r="BY34" s="52">
        <f t="shared" si="15"/>
        <v>2.9588009999999998</v>
      </c>
      <c r="BZ34" s="45"/>
      <c r="CA34" s="45"/>
      <c r="CD34" s="37">
        <f>CE34+CI34+Tabelle2126820102526272934[[#This Row],[w]]/2+Tabelle2126820102526272934[[#This Row],[poweradd]]</f>
        <v>85.078642000000031</v>
      </c>
      <c r="CE34" s="52">
        <f t="shared" si="60"/>
        <v>80.619841000000037</v>
      </c>
      <c r="CF34" s="35">
        <f t="shared" si="16"/>
        <v>3</v>
      </c>
      <c r="CG34" s="52">
        <f t="shared" si="42"/>
        <v>295.88015900000011</v>
      </c>
      <c r="CH34" s="52">
        <f t="shared" si="85"/>
        <v>292.92135800000011</v>
      </c>
      <c r="CI34" s="52">
        <f t="shared" si="17"/>
        <v>2.9588009999999998</v>
      </c>
      <c r="CJ34" s="45"/>
      <c r="CK34" s="45"/>
      <c r="CN34" s="37">
        <f>CO34+CS34+Tabelle21268201025262729341135[[#This Row],[w]]/2+Tabelle21268201025262729341135[[#This Row],[poweradd]]</f>
        <v>85.078642000000031</v>
      </c>
      <c r="CO34" s="52">
        <f t="shared" si="61"/>
        <v>80.619841000000037</v>
      </c>
      <c r="CP34" s="35">
        <f t="shared" si="18"/>
        <v>3</v>
      </c>
      <c r="CQ34" s="52">
        <f t="shared" si="44"/>
        <v>295.88015900000011</v>
      </c>
      <c r="CR34" s="52">
        <f t="shared" si="86"/>
        <v>292.92135800000011</v>
      </c>
      <c r="CS34" s="52">
        <f t="shared" si="19"/>
        <v>2.9588009999999998</v>
      </c>
      <c r="CT34" s="45"/>
      <c r="CU34" s="45"/>
      <c r="CX34" s="37">
        <f>CY34+DC34+Tabelle2126820102526272934113536[[#This Row],[w]]/2+Tabelle2126820102526272934113536[[#This Row],[poweradd]]</f>
        <v>85.078642000000031</v>
      </c>
      <c r="CY34" s="52">
        <f t="shared" si="62"/>
        <v>80.619841000000037</v>
      </c>
      <c r="CZ34" s="35">
        <f t="shared" si="20"/>
        <v>3</v>
      </c>
      <c r="DA34" s="52">
        <f t="shared" si="46"/>
        <v>295.88015900000011</v>
      </c>
      <c r="DB34" s="52">
        <f t="shared" si="87"/>
        <v>292.92135800000011</v>
      </c>
      <c r="DC34" s="52">
        <f t="shared" si="21"/>
        <v>2.9588009999999998</v>
      </c>
      <c r="DD34" s="45"/>
      <c r="DE34" s="45"/>
      <c r="DH34" s="37">
        <f>DI34+DM34+Tabelle21268201025262729341135363731[[#This Row],[w]]/2+Tabelle21268201025262729341135363731[[#This Row],[poweradd]]</f>
        <v>85.078642000000031</v>
      </c>
      <c r="DI34" s="52">
        <f t="shared" si="63"/>
        <v>80.619841000000037</v>
      </c>
      <c r="DJ34" s="35">
        <f t="shared" si="22"/>
        <v>3</v>
      </c>
      <c r="DK34" s="52">
        <f t="shared" si="48"/>
        <v>295.88015900000011</v>
      </c>
      <c r="DL34" s="52">
        <f t="shared" si="88"/>
        <v>292.92135800000011</v>
      </c>
      <c r="DM34" s="52">
        <f t="shared" si="23"/>
        <v>2.9588009999999998</v>
      </c>
      <c r="DN34" s="45"/>
      <c r="DO34" s="45"/>
      <c r="DR34" s="37">
        <f>DS34+DW34+Tabelle212682010252627293411353637[[#This Row],[w]]/2+Tabelle212682010252627293411353637[[#This Row],[poweradd]]</f>
        <v>95.078642000000016</v>
      </c>
      <c r="DS34" s="52">
        <f t="shared" si="64"/>
        <v>90.619841000000022</v>
      </c>
      <c r="DT34" s="35">
        <f t="shared" si="24"/>
        <v>3</v>
      </c>
      <c r="DU34" s="52">
        <f t="shared" si="50"/>
        <v>295.88015900000011</v>
      </c>
      <c r="DV34" s="52">
        <f t="shared" si="89"/>
        <v>292.92135800000011</v>
      </c>
      <c r="DW34" s="52">
        <f t="shared" si="25"/>
        <v>2.9588009999999998</v>
      </c>
      <c r="DX34" s="45"/>
      <c r="DY34" s="45"/>
    </row>
    <row r="35" spans="1:130" x14ac:dyDescent="0.25">
      <c r="A35" s="55">
        <v>32</v>
      </c>
      <c r="B35" s="35">
        <f>C35+G35+Tabelle21268201025[[#This Row],[w]]/2+Tabelle21268201025[[#This Row],[poweradd]]</f>
        <v>90.507855000000035</v>
      </c>
      <c r="C35" s="52">
        <f t="shared" si="52"/>
        <v>86.078642000000031</v>
      </c>
      <c r="D35" s="35">
        <f t="shared" si="0"/>
        <v>3</v>
      </c>
      <c r="E35" s="52">
        <f t="shared" si="26"/>
        <v>292.92135800000011</v>
      </c>
      <c r="F35" s="52">
        <f t="shared" si="65"/>
        <v>289.99214500000011</v>
      </c>
      <c r="G35" s="52">
        <f t="shared" si="1"/>
        <v>2.9292129999999998</v>
      </c>
      <c r="H35" s="45"/>
      <c r="I35" s="45"/>
      <c r="L35" s="35">
        <f>M35+Q35+Tabelle212682010252632[[#This Row],[w]]/2+Tabelle212682010252632[[#This Row],[poweradd]]</f>
        <v>90.507855000000035</v>
      </c>
      <c r="M35" s="52">
        <f t="shared" si="53"/>
        <v>86.078642000000031</v>
      </c>
      <c r="N35" s="35">
        <f t="shared" si="2"/>
        <v>3</v>
      </c>
      <c r="O35" s="52">
        <f t="shared" si="28"/>
        <v>292.92135800000011</v>
      </c>
      <c r="P35" s="52">
        <f t="shared" si="78"/>
        <v>289.99214500000011</v>
      </c>
      <c r="Q35" s="52">
        <f t="shared" si="3"/>
        <v>2.9292129999999998</v>
      </c>
      <c r="R35" s="45"/>
      <c r="S35" s="45"/>
      <c r="V35" s="35">
        <f>W35+AA35+Tabelle2126820102526[[#This Row],[w]]/2+Tabelle2126820102526[[#This Row],[poweradd]]</f>
        <v>90.507855000000035</v>
      </c>
      <c r="W35" s="52">
        <f t="shared" si="54"/>
        <v>86.078642000000031</v>
      </c>
      <c r="X35" s="35">
        <f t="shared" si="4"/>
        <v>3</v>
      </c>
      <c r="Y35" s="52">
        <f t="shared" si="30"/>
        <v>292.92135800000011</v>
      </c>
      <c r="Z35" s="52">
        <f t="shared" si="79"/>
        <v>289.99214500000011</v>
      </c>
      <c r="AA35" s="52">
        <f t="shared" si="5"/>
        <v>2.9292129999999998</v>
      </c>
      <c r="AB35" s="45"/>
      <c r="AC35" s="45"/>
      <c r="AF35" s="35">
        <f>AG35+AK35+Tabelle212682010252630[[#This Row],[w]]/2+Tabelle212682010252630[[#This Row],[poweradd]]</f>
        <v>90.507855000000035</v>
      </c>
      <c r="AG35" s="52">
        <f t="shared" si="55"/>
        <v>86.078642000000031</v>
      </c>
      <c r="AH35" s="35">
        <f t="shared" si="6"/>
        <v>3</v>
      </c>
      <c r="AI35" s="52">
        <f t="shared" si="32"/>
        <v>292.92135800000011</v>
      </c>
      <c r="AJ35" s="52">
        <f t="shared" si="80"/>
        <v>289.99214500000011</v>
      </c>
      <c r="AK35" s="52">
        <f t="shared" si="7"/>
        <v>2.9292129999999998</v>
      </c>
      <c r="AL35" s="45"/>
      <c r="AM35" s="45"/>
      <c r="AP35" s="35">
        <f>AQ35+AU35+Tabelle212682010252627[[#This Row],[w]]/2+Tabelle212682010252627[[#This Row],[poweradd]]</f>
        <v>90.507855000000035</v>
      </c>
      <c r="AQ35" s="52">
        <f t="shared" si="56"/>
        <v>86.078642000000031</v>
      </c>
      <c r="AR35" s="35">
        <f t="shared" si="8"/>
        <v>3</v>
      </c>
      <c r="AS35" s="52">
        <f t="shared" si="34"/>
        <v>292.92135800000011</v>
      </c>
      <c r="AT35" s="52">
        <f t="shared" si="81"/>
        <v>289.99214500000011</v>
      </c>
      <c r="AU35" s="52">
        <f t="shared" si="9"/>
        <v>2.9292129999999998</v>
      </c>
      <c r="AV35" s="45"/>
      <c r="AW35" s="45"/>
      <c r="AZ35" s="35">
        <f>BA35+BE35+Tabelle2126820102526272933[[#This Row],[w]]/2+Tabelle2126820102526272933[[#This Row],[poweradd]]</f>
        <v>90.507855000000035</v>
      </c>
      <c r="BA35" s="52">
        <f t="shared" si="57"/>
        <v>86.078642000000031</v>
      </c>
      <c r="BB35" s="35">
        <f t="shared" si="10"/>
        <v>3</v>
      </c>
      <c r="BC35" s="52">
        <f t="shared" si="36"/>
        <v>292.92135800000011</v>
      </c>
      <c r="BD35" s="52">
        <f t="shared" si="82"/>
        <v>289.99214500000011</v>
      </c>
      <c r="BE35" s="52">
        <f t="shared" si="11"/>
        <v>2.9292129999999998</v>
      </c>
      <c r="BF35" s="45"/>
      <c r="BG35" s="45"/>
      <c r="BJ35" s="35">
        <f>BK35+BO35+Tabelle21268201025262728[[#This Row],[w]]/2+Tabelle21268201025262728[[#This Row],[poweradd]]</f>
        <v>90.507855000000035</v>
      </c>
      <c r="BK35" s="52">
        <f t="shared" si="58"/>
        <v>86.078642000000031</v>
      </c>
      <c r="BL35" s="35">
        <f t="shared" si="12"/>
        <v>3</v>
      </c>
      <c r="BM35" s="52">
        <f t="shared" si="38"/>
        <v>292.92135800000011</v>
      </c>
      <c r="BN35" s="52">
        <f t="shared" si="83"/>
        <v>289.99214500000011</v>
      </c>
      <c r="BO35" s="52">
        <f t="shared" si="13"/>
        <v>2.9292129999999998</v>
      </c>
      <c r="BP35" s="45"/>
      <c r="BQ35" s="45"/>
      <c r="BT35" s="35">
        <f>BU35+BY35+Tabelle21268201025262729[[#This Row],[w]]/2+Tabelle21268201025262729[[#This Row],[poweradd]]</f>
        <v>90.507855000000035</v>
      </c>
      <c r="BU35" s="52">
        <f t="shared" si="59"/>
        <v>86.078642000000031</v>
      </c>
      <c r="BV35" s="35">
        <f t="shared" si="14"/>
        <v>3</v>
      </c>
      <c r="BW35" s="52">
        <f t="shared" si="40"/>
        <v>292.92135800000011</v>
      </c>
      <c r="BX35" s="52">
        <f t="shared" si="84"/>
        <v>289.99214500000011</v>
      </c>
      <c r="BY35" s="52">
        <f t="shared" si="15"/>
        <v>2.9292129999999998</v>
      </c>
      <c r="BZ35" s="45"/>
      <c r="CA35" s="45"/>
      <c r="CD35" s="35">
        <f>CE35+CI35+Tabelle2126820102526272934[[#This Row],[w]]/2+Tabelle2126820102526272934[[#This Row],[poweradd]]</f>
        <v>89.507855000000035</v>
      </c>
      <c r="CE35" s="52">
        <f t="shared" si="60"/>
        <v>85.078642000000031</v>
      </c>
      <c r="CF35" s="35">
        <f t="shared" si="16"/>
        <v>3</v>
      </c>
      <c r="CG35" s="52">
        <f t="shared" si="42"/>
        <v>292.92135800000011</v>
      </c>
      <c r="CH35" s="52">
        <f t="shared" si="85"/>
        <v>289.99214500000011</v>
      </c>
      <c r="CI35" s="52">
        <f t="shared" si="17"/>
        <v>2.9292129999999998</v>
      </c>
      <c r="CJ35" s="45"/>
      <c r="CK35" s="45"/>
      <c r="CN35" s="35">
        <f>CO35+CS35+Tabelle21268201025262729341135[[#This Row],[w]]/2+Tabelle21268201025262729341135[[#This Row],[poweradd]]</f>
        <v>89.507855000000035</v>
      </c>
      <c r="CO35" s="52">
        <f t="shared" si="61"/>
        <v>85.078642000000031</v>
      </c>
      <c r="CP35" s="35">
        <f t="shared" si="18"/>
        <v>3</v>
      </c>
      <c r="CQ35" s="52">
        <f t="shared" si="44"/>
        <v>292.92135800000011</v>
      </c>
      <c r="CR35" s="52">
        <f t="shared" si="86"/>
        <v>289.99214500000011</v>
      </c>
      <c r="CS35" s="52">
        <f t="shared" si="19"/>
        <v>2.9292129999999998</v>
      </c>
      <c r="CT35" s="45"/>
      <c r="CU35" s="45"/>
      <c r="CX35" s="35">
        <f>CY35+DC35+Tabelle2126820102526272934113536[[#This Row],[w]]/2+Tabelle2126820102526272934113536[[#This Row],[poweradd]]</f>
        <v>89.507855000000035</v>
      </c>
      <c r="CY35" s="52">
        <f t="shared" si="62"/>
        <v>85.078642000000031</v>
      </c>
      <c r="CZ35" s="35">
        <f t="shared" si="20"/>
        <v>3</v>
      </c>
      <c r="DA35" s="52">
        <f t="shared" si="46"/>
        <v>292.92135800000011</v>
      </c>
      <c r="DB35" s="52">
        <f t="shared" si="87"/>
        <v>289.99214500000011</v>
      </c>
      <c r="DC35" s="52">
        <f t="shared" si="21"/>
        <v>2.9292129999999998</v>
      </c>
      <c r="DD35" s="45"/>
      <c r="DE35" s="45"/>
      <c r="DH35" s="35">
        <f>DI35+DM35+Tabelle21268201025262729341135363731[[#This Row],[w]]/2+Tabelle21268201025262729341135363731[[#This Row],[poweradd]]</f>
        <v>89.507855000000035</v>
      </c>
      <c r="DI35" s="52">
        <f t="shared" si="63"/>
        <v>85.078642000000031</v>
      </c>
      <c r="DJ35" s="35">
        <f t="shared" si="22"/>
        <v>3</v>
      </c>
      <c r="DK35" s="52">
        <f t="shared" si="48"/>
        <v>292.92135800000011</v>
      </c>
      <c r="DL35" s="52">
        <f t="shared" si="88"/>
        <v>289.99214500000011</v>
      </c>
      <c r="DM35" s="52">
        <f t="shared" si="23"/>
        <v>2.9292129999999998</v>
      </c>
      <c r="DN35" s="45"/>
      <c r="DO35" s="45"/>
      <c r="DR35" s="35">
        <f>DS35+DW35+Tabelle212682010252627293411353637[[#This Row],[w]]/2+Tabelle212682010252627293411353637[[#This Row],[poweradd]]</f>
        <v>99.507855000000021</v>
      </c>
      <c r="DS35" s="52">
        <f t="shared" si="64"/>
        <v>95.078642000000016</v>
      </c>
      <c r="DT35" s="35">
        <f t="shared" si="24"/>
        <v>3</v>
      </c>
      <c r="DU35" s="52">
        <f t="shared" si="50"/>
        <v>292.92135800000011</v>
      </c>
      <c r="DV35" s="52">
        <f t="shared" si="89"/>
        <v>289.99214500000011</v>
      </c>
      <c r="DW35" s="52">
        <f t="shared" si="25"/>
        <v>2.9292129999999998</v>
      </c>
      <c r="DX35" s="45"/>
      <c r="DY35" s="45"/>
    </row>
    <row r="36" spans="1:130" x14ac:dyDescent="0.25">
      <c r="A36" s="55">
        <v>33</v>
      </c>
      <c r="B36" s="35">
        <f>C36+G36+Tabelle21268201025[[#This Row],[w]]/2+Tabelle21268201025[[#This Row],[poweradd]]</f>
        <v>94.907776000000041</v>
      </c>
      <c r="C36" s="52">
        <f t="shared" si="52"/>
        <v>90.507855000000035</v>
      </c>
      <c r="D36" s="35">
        <f t="shared" si="0"/>
        <v>3</v>
      </c>
      <c r="E36" s="52">
        <f t="shared" si="26"/>
        <v>289.99214500000011</v>
      </c>
      <c r="F36" s="52">
        <f t="shared" si="65"/>
        <v>287.0922240000001</v>
      </c>
      <c r="G36" s="52">
        <f t="shared" si="1"/>
        <v>2.899921</v>
      </c>
      <c r="H36" s="43"/>
      <c r="I36" s="43"/>
      <c r="J36" s="38"/>
      <c r="L36" s="35">
        <f>M36+Q36+Tabelle212682010252632[[#This Row],[w]]/2+Tabelle212682010252632[[#This Row],[poweradd]]</f>
        <v>94.907776000000041</v>
      </c>
      <c r="M36" s="52">
        <f t="shared" si="53"/>
        <v>90.507855000000035</v>
      </c>
      <c r="N36" s="35">
        <f t="shared" si="2"/>
        <v>3</v>
      </c>
      <c r="O36" s="52">
        <f t="shared" si="28"/>
        <v>289.99214500000011</v>
      </c>
      <c r="P36" s="52">
        <f t="shared" si="78"/>
        <v>287.0922240000001</v>
      </c>
      <c r="Q36" s="52">
        <f t="shared" si="3"/>
        <v>2.899921</v>
      </c>
      <c r="R36" s="43"/>
      <c r="S36" s="43"/>
      <c r="T36" s="38"/>
      <c r="V36" s="35">
        <f>W36+AA36+Tabelle2126820102526[[#This Row],[w]]/2+Tabelle2126820102526[[#This Row],[poweradd]]</f>
        <v>94.907776000000041</v>
      </c>
      <c r="W36" s="52">
        <f t="shared" si="54"/>
        <v>90.507855000000035</v>
      </c>
      <c r="X36" s="35">
        <f t="shared" si="4"/>
        <v>3</v>
      </c>
      <c r="Y36" s="52">
        <f t="shared" si="30"/>
        <v>289.99214500000011</v>
      </c>
      <c r="Z36" s="52">
        <f t="shared" si="79"/>
        <v>287.0922240000001</v>
      </c>
      <c r="AA36" s="52">
        <f t="shared" si="5"/>
        <v>2.899921</v>
      </c>
      <c r="AB36" s="43"/>
      <c r="AC36" s="43"/>
      <c r="AD36" s="38"/>
      <c r="AF36" s="35">
        <f>AG36+AK36+Tabelle212682010252630[[#This Row],[w]]/2+Tabelle212682010252630[[#This Row],[poweradd]]</f>
        <v>94.907776000000041</v>
      </c>
      <c r="AG36" s="52">
        <f t="shared" si="55"/>
        <v>90.507855000000035</v>
      </c>
      <c r="AH36" s="35">
        <f t="shared" si="6"/>
        <v>3</v>
      </c>
      <c r="AI36" s="52">
        <f t="shared" si="32"/>
        <v>289.99214500000011</v>
      </c>
      <c r="AJ36" s="52">
        <f t="shared" si="80"/>
        <v>287.0922240000001</v>
      </c>
      <c r="AK36" s="52">
        <f t="shared" si="7"/>
        <v>2.899921</v>
      </c>
      <c r="AL36" s="43"/>
      <c r="AM36" s="43"/>
      <c r="AN36" s="38"/>
      <c r="AP36" s="35">
        <f>AQ36+AU36+Tabelle212682010252627[[#This Row],[w]]/2+Tabelle212682010252627[[#This Row],[poweradd]]</f>
        <v>94.907776000000041</v>
      </c>
      <c r="AQ36" s="52">
        <f t="shared" si="56"/>
        <v>90.507855000000035</v>
      </c>
      <c r="AR36" s="35">
        <f t="shared" si="8"/>
        <v>3</v>
      </c>
      <c r="AS36" s="52">
        <f t="shared" si="34"/>
        <v>289.99214500000011</v>
      </c>
      <c r="AT36" s="52">
        <f t="shared" si="81"/>
        <v>287.0922240000001</v>
      </c>
      <c r="AU36" s="52">
        <f t="shared" si="9"/>
        <v>2.899921</v>
      </c>
      <c r="AV36" s="43"/>
      <c r="AW36" s="43"/>
      <c r="AX36" s="38"/>
      <c r="AZ36" s="35">
        <f>BA36+BE36+Tabelle2126820102526272933[[#This Row],[w]]/2+Tabelle2126820102526272933[[#This Row],[poweradd]]</f>
        <v>94.907776000000041</v>
      </c>
      <c r="BA36" s="52">
        <f t="shared" si="57"/>
        <v>90.507855000000035</v>
      </c>
      <c r="BB36" s="35">
        <f t="shared" si="10"/>
        <v>3</v>
      </c>
      <c r="BC36" s="52">
        <f t="shared" si="36"/>
        <v>289.99214500000011</v>
      </c>
      <c r="BD36" s="52">
        <f t="shared" si="82"/>
        <v>287.0922240000001</v>
      </c>
      <c r="BE36" s="52">
        <f t="shared" si="11"/>
        <v>2.899921</v>
      </c>
      <c r="BF36" s="43"/>
      <c r="BG36" s="43"/>
      <c r="BH36" s="38"/>
      <c r="BJ36" s="35">
        <f>BK36+BO36+Tabelle21268201025262728[[#This Row],[w]]/2+Tabelle21268201025262728[[#This Row],[poweradd]]</f>
        <v>94.907776000000041</v>
      </c>
      <c r="BK36" s="52">
        <f t="shared" si="58"/>
        <v>90.507855000000035</v>
      </c>
      <c r="BL36" s="35">
        <f t="shared" si="12"/>
        <v>3</v>
      </c>
      <c r="BM36" s="52">
        <f t="shared" si="38"/>
        <v>289.99214500000011</v>
      </c>
      <c r="BN36" s="52">
        <f t="shared" si="83"/>
        <v>287.0922240000001</v>
      </c>
      <c r="BO36" s="52">
        <f t="shared" si="13"/>
        <v>2.899921</v>
      </c>
      <c r="BP36" s="43"/>
      <c r="BQ36" s="43"/>
      <c r="BR36" s="38"/>
      <c r="BT36" s="35">
        <f>BU36+BY36+Tabelle21268201025262729[[#This Row],[w]]/2+Tabelle21268201025262729[[#This Row],[poweradd]]</f>
        <v>94.907776000000041</v>
      </c>
      <c r="BU36" s="52">
        <f t="shared" si="59"/>
        <v>90.507855000000035</v>
      </c>
      <c r="BV36" s="35">
        <f t="shared" si="14"/>
        <v>3</v>
      </c>
      <c r="BW36" s="52">
        <f t="shared" si="40"/>
        <v>289.99214500000011</v>
      </c>
      <c r="BX36" s="52">
        <f t="shared" si="84"/>
        <v>287.0922240000001</v>
      </c>
      <c r="BY36" s="52">
        <f t="shared" si="15"/>
        <v>2.899921</v>
      </c>
      <c r="BZ36" s="43"/>
      <c r="CA36" s="43"/>
      <c r="CB36" s="38"/>
      <c r="CD36" s="35">
        <f>CE36+CI36+Tabelle2126820102526272934[[#This Row],[w]]/2+Tabelle2126820102526272934[[#This Row],[poweradd]]</f>
        <v>93.907776000000041</v>
      </c>
      <c r="CE36" s="52">
        <f t="shared" si="60"/>
        <v>89.507855000000035</v>
      </c>
      <c r="CF36" s="35">
        <f t="shared" si="16"/>
        <v>3</v>
      </c>
      <c r="CG36" s="52">
        <f t="shared" si="42"/>
        <v>289.99214500000011</v>
      </c>
      <c r="CH36" s="52">
        <f t="shared" si="85"/>
        <v>287.0922240000001</v>
      </c>
      <c r="CI36" s="52">
        <f t="shared" si="17"/>
        <v>2.899921</v>
      </c>
      <c r="CJ36" s="43"/>
      <c r="CK36" s="43"/>
      <c r="CL36" s="38"/>
      <c r="CN36" s="35">
        <f>CO36+CS36+Tabelle21268201025262729341135[[#This Row],[w]]/2+Tabelle21268201025262729341135[[#This Row],[poweradd]]</f>
        <v>93.907776000000041</v>
      </c>
      <c r="CO36" s="52">
        <f t="shared" si="61"/>
        <v>89.507855000000035</v>
      </c>
      <c r="CP36" s="35">
        <f t="shared" si="18"/>
        <v>3</v>
      </c>
      <c r="CQ36" s="52">
        <f t="shared" si="44"/>
        <v>289.99214500000011</v>
      </c>
      <c r="CR36" s="52">
        <f t="shared" si="86"/>
        <v>287.0922240000001</v>
      </c>
      <c r="CS36" s="52">
        <f t="shared" si="19"/>
        <v>2.899921</v>
      </c>
      <c r="CT36" s="43"/>
      <c r="CU36" s="43"/>
      <c r="CV36" s="38"/>
      <c r="CX36" s="35">
        <f>CY36+DC36+Tabelle2126820102526272934113536[[#This Row],[w]]/2+Tabelle2126820102526272934113536[[#This Row],[poweradd]]</f>
        <v>93.907776000000041</v>
      </c>
      <c r="CY36" s="52">
        <f t="shared" si="62"/>
        <v>89.507855000000035</v>
      </c>
      <c r="CZ36" s="35">
        <f t="shared" si="20"/>
        <v>3</v>
      </c>
      <c r="DA36" s="52">
        <f t="shared" si="46"/>
        <v>289.99214500000011</v>
      </c>
      <c r="DB36" s="52">
        <f t="shared" si="87"/>
        <v>287.0922240000001</v>
      </c>
      <c r="DC36" s="52">
        <f t="shared" si="21"/>
        <v>2.899921</v>
      </c>
      <c r="DD36" s="43"/>
      <c r="DE36" s="43"/>
      <c r="DF36" s="38"/>
      <c r="DH36" s="35">
        <f>DI36+DM36+Tabelle21268201025262729341135363731[[#This Row],[w]]/2+Tabelle21268201025262729341135363731[[#This Row],[poweradd]]</f>
        <v>93.907776000000041</v>
      </c>
      <c r="DI36" s="52">
        <f t="shared" si="63"/>
        <v>89.507855000000035</v>
      </c>
      <c r="DJ36" s="35">
        <f t="shared" si="22"/>
        <v>3</v>
      </c>
      <c r="DK36" s="52">
        <f t="shared" si="48"/>
        <v>289.99214500000011</v>
      </c>
      <c r="DL36" s="52">
        <f t="shared" si="88"/>
        <v>287.0922240000001</v>
      </c>
      <c r="DM36" s="52">
        <f t="shared" si="23"/>
        <v>2.899921</v>
      </c>
      <c r="DN36" s="43"/>
      <c r="DO36" s="43"/>
      <c r="DP36" s="38"/>
      <c r="DR36" s="35">
        <f>DS36+DW36+Tabelle212682010252627293411353637[[#This Row],[w]]/2+Tabelle212682010252627293411353637[[#This Row],[poweradd]]</f>
        <v>103.90777600000003</v>
      </c>
      <c r="DS36" s="52">
        <f t="shared" si="64"/>
        <v>99.507855000000021</v>
      </c>
      <c r="DT36" s="35">
        <f t="shared" si="24"/>
        <v>3</v>
      </c>
      <c r="DU36" s="52">
        <f t="shared" si="50"/>
        <v>289.99214500000011</v>
      </c>
      <c r="DV36" s="52">
        <f t="shared" si="89"/>
        <v>287.0922240000001</v>
      </c>
      <c r="DW36" s="52">
        <f t="shared" si="25"/>
        <v>2.899921</v>
      </c>
      <c r="DX36" s="43"/>
      <c r="DY36" s="43"/>
      <c r="DZ36" s="38"/>
    </row>
    <row r="37" spans="1:130" x14ac:dyDescent="0.25">
      <c r="A37" s="55">
        <v>34</v>
      </c>
      <c r="B37" s="35">
        <f>C37+G37+Tabelle21268201025[[#This Row],[w]]/2+Tabelle21268201025[[#This Row],[poweradd]]</f>
        <v>99.278698000000048</v>
      </c>
      <c r="C37" s="52">
        <f t="shared" si="52"/>
        <v>94.907776000000041</v>
      </c>
      <c r="D37" s="35">
        <f t="shared" si="0"/>
        <v>3</v>
      </c>
      <c r="E37" s="52">
        <f t="shared" si="26"/>
        <v>287.0922240000001</v>
      </c>
      <c r="F37" s="52">
        <f t="shared" si="65"/>
        <v>284.22130200000009</v>
      </c>
      <c r="G37" s="52">
        <f t="shared" si="1"/>
        <v>2.8709220000000002</v>
      </c>
      <c r="H37" s="45"/>
      <c r="I37" s="45"/>
      <c r="L37" s="35">
        <f>M37+Q37+Tabelle212682010252632[[#This Row],[w]]/2+Tabelle212682010252632[[#This Row],[poweradd]]</f>
        <v>99.278698000000048</v>
      </c>
      <c r="M37" s="52">
        <f t="shared" si="53"/>
        <v>94.907776000000041</v>
      </c>
      <c r="N37" s="35">
        <f t="shared" si="2"/>
        <v>3</v>
      </c>
      <c r="O37" s="52">
        <f t="shared" si="28"/>
        <v>287.0922240000001</v>
      </c>
      <c r="P37" s="52">
        <f t="shared" si="78"/>
        <v>284.22130200000009</v>
      </c>
      <c r="Q37" s="52">
        <f t="shared" si="3"/>
        <v>2.8709220000000002</v>
      </c>
      <c r="R37" s="45"/>
      <c r="S37" s="45"/>
      <c r="V37" s="35">
        <f>W37+AA37+Tabelle2126820102526[[#This Row],[w]]/2+Tabelle2126820102526[[#This Row],[poweradd]]</f>
        <v>99.278698000000048</v>
      </c>
      <c r="W37" s="52">
        <f t="shared" si="54"/>
        <v>94.907776000000041</v>
      </c>
      <c r="X37" s="35">
        <f t="shared" si="4"/>
        <v>3</v>
      </c>
      <c r="Y37" s="52">
        <f t="shared" si="30"/>
        <v>287.0922240000001</v>
      </c>
      <c r="Z37" s="52">
        <f t="shared" si="79"/>
        <v>284.22130200000009</v>
      </c>
      <c r="AA37" s="52">
        <f t="shared" si="5"/>
        <v>2.8709220000000002</v>
      </c>
      <c r="AB37" s="45"/>
      <c r="AC37" s="45"/>
      <c r="AF37" s="35">
        <f>AG37+AK37+Tabelle212682010252630[[#This Row],[w]]/2+Tabelle212682010252630[[#This Row],[poweradd]]</f>
        <v>99.278698000000048</v>
      </c>
      <c r="AG37" s="52">
        <f t="shared" si="55"/>
        <v>94.907776000000041</v>
      </c>
      <c r="AH37" s="35">
        <f t="shared" si="6"/>
        <v>3</v>
      </c>
      <c r="AI37" s="52">
        <f t="shared" si="32"/>
        <v>287.0922240000001</v>
      </c>
      <c r="AJ37" s="52">
        <f t="shared" si="80"/>
        <v>284.22130200000009</v>
      </c>
      <c r="AK37" s="52">
        <f t="shared" si="7"/>
        <v>2.8709220000000002</v>
      </c>
      <c r="AL37" s="45"/>
      <c r="AM37" s="45"/>
      <c r="AP37" s="35">
        <f>AQ37+AU37+Tabelle212682010252627[[#This Row],[w]]/2+Tabelle212682010252627[[#This Row],[poweradd]]</f>
        <v>99.278698000000048</v>
      </c>
      <c r="AQ37" s="52">
        <f t="shared" si="56"/>
        <v>94.907776000000041</v>
      </c>
      <c r="AR37" s="35">
        <f t="shared" si="8"/>
        <v>3</v>
      </c>
      <c r="AS37" s="52">
        <f t="shared" si="34"/>
        <v>287.0922240000001</v>
      </c>
      <c r="AT37" s="52">
        <f t="shared" si="81"/>
        <v>284.22130200000009</v>
      </c>
      <c r="AU37" s="52">
        <f t="shared" si="9"/>
        <v>2.8709220000000002</v>
      </c>
      <c r="AV37" s="45"/>
      <c r="AW37" s="45"/>
      <c r="AZ37" s="35">
        <f>BA37+BE37+Tabelle2126820102526272933[[#This Row],[w]]/2+Tabelle2126820102526272933[[#This Row],[poweradd]]</f>
        <v>99.278698000000048</v>
      </c>
      <c r="BA37" s="52">
        <f t="shared" si="57"/>
        <v>94.907776000000041</v>
      </c>
      <c r="BB37" s="35">
        <f t="shared" si="10"/>
        <v>3</v>
      </c>
      <c r="BC37" s="52">
        <f t="shared" si="36"/>
        <v>287.0922240000001</v>
      </c>
      <c r="BD37" s="52">
        <f t="shared" si="82"/>
        <v>284.22130200000009</v>
      </c>
      <c r="BE37" s="52">
        <f t="shared" si="11"/>
        <v>2.8709220000000002</v>
      </c>
      <c r="BF37" s="45"/>
      <c r="BG37" s="45"/>
      <c r="BJ37" s="35">
        <f>BK37+BO37+Tabelle21268201025262728[[#This Row],[w]]/2+Tabelle21268201025262728[[#This Row],[poweradd]]</f>
        <v>99.278698000000048</v>
      </c>
      <c r="BK37" s="52">
        <f t="shared" si="58"/>
        <v>94.907776000000041</v>
      </c>
      <c r="BL37" s="35">
        <f t="shared" si="12"/>
        <v>3</v>
      </c>
      <c r="BM37" s="52">
        <f t="shared" si="38"/>
        <v>287.0922240000001</v>
      </c>
      <c r="BN37" s="52">
        <f t="shared" si="83"/>
        <v>284.22130200000009</v>
      </c>
      <c r="BO37" s="52">
        <f t="shared" si="13"/>
        <v>2.8709220000000002</v>
      </c>
      <c r="BP37" s="45"/>
      <c r="BQ37" s="45"/>
      <c r="BT37" s="35">
        <f>BU37+BY37+Tabelle21268201025262729[[#This Row],[w]]/2+Tabelle21268201025262729[[#This Row],[poweradd]]</f>
        <v>99.278698000000048</v>
      </c>
      <c r="BU37" s="52">
        <f t="shared" si="59"/>
        <v>94.907776000000041</v>
      </c>
      <c r="BV37" s="35">
        <f t="shared" si="14"/>
        <v>3</v>
      </c>
      <c r="BW37" s="52">
        <f t="shared" si="40"/>
        <v>287.0922240000001</v>
      </c>
      <c r="BX37" s="52">
        <f t="shared" si="84"/>
        <v>284.22130200000009</v>
      </c>
      <c r="BY37" s="52">
        <f t="shared" si="15"/>
        <v>2.8709220000000002</v>
      </c>
      <c r="BZ37" s="45"/>
      <c r="CA37" s="45"/>
      <c r="CD37" s="35">
        <f>CE37+CI37+Tabelle2126820102526272934[[#This Row],[w]]/2+Tabelle2126820102526272934[[#This Row],[poweradd]]</f>
        <v>98.278698000000048</v>
      </c>
      <c r="CE37" s="52">
        <f t="shared" si="60"/>
        <v>93.907776000000041</v>
      </c>
      <c r="CF37" s="35">
        <f t="shared" si="16"/>
        <v>3</v>
      </c>
      <c r="CG37" s="52">
        <f t="shared" si="42"/>
        <v>287.0922240000001</v>
      </c>
      <c r="CH37" s="52">
        <f t="shared" si="85"/>
        <v>284.22130200000009</v>
      </c>
      <c r="CI37" s="52">
        <f t="shared" si="17"/>
        <v>2.8709220000000002</v>
      </c>
      <c r="CJ37" s="45"/>
      <c r="CK37" s="45"/>
      <c r="CN37" s="35">
        <f>CO37+CS37+Tabelle21268201025262729341135[[#This Row],[w]]/2+Tabelle21268201025262729341135[[#This Row],[poweradd]]</f>
        <v>98.278698000000048</v>
      </c>
      <c r="CO37" s="52">
        <f t="shared" si="61"/>
        <v>93.907776000000041</v>
      </c>
      <c r="CP37" s="35">
        <f t="shared" si="18"/>
        <v>3</v>
      </c>
      <c r="CQ37" s="52">
        <f t="shared" si="44"/>
        <v>287.0922240000001</v>
      </c>
      <c r="CR37" s="52">
        <f t="shared" si="86"/>
        <v>284.22130200000009</v>
      </c>
      <c r="CS37" s="52">
        <f t="shared" si="19"/>
        <v>2.8709220000000002</v>
      </c>
      <c r="CT37" s="45"/>
      <c r="CU37" s="45"/>
      <c r="CX37" s="35">
        <f>CY37+DC37+Tabelle2126820102526272934113536[[#This Row],[w]]/2+Tabelle2126820102526272934113536[[#This Row],[poweradd]]</f>
        <v>98.278698000000048</v>
      </c>
      <c r="CY37" s="52">
        <f t="shared" si="62"/>
        <v>93.907776000000041</v>
      </c>
      <c r="CZ37" s="35">
        <f t="shared" si="20"/>
        <v>3</v>
      </c>
      <c r="DA37" s="52">
        <f t="shared" si="46"/>
        <v>287.0922240000001</v>
      </c>
      <c r="DB37" s="52">
        <f t="shared" si="87"/>
        <v>284.22130200000009</v>
      </c>
      <c r="DC37" s="52">
        <f t="shared" si="21"/>
        <v>2.8709220000000002</v>
      </c>
      <c r="DD37" s="45"/>
      <c r="DE37" s="45"/>
      <c r="DH37" s="35">
        <f>DI37+DM37+Tabelle21268201025262729341135363731[[#This Row],[w]]/2+Tabelle21268201025262729341135363731[[#This Row],[poweradd]]</f>
        <v>98.278698000000048</v>
      </c>
      <c r="DI37" s="52">
        <f t="shared" si="63"/>
        <v>93.907776000000041</v>
      </c>
      <c r="DJ37" s="35">
        <f t="shared" si="22"/>
        <v>3</v>
      </c>
      <c r="DK37" s="52">
        <f t="shared" si="48"/>
        <v>287.0922240000001</v>
      </c>
      <c r="DL37" s="52">
        <f t="shared" si="88"/>
        <v>284.22130200000009</v>
      </c>
      <c r="DM37" s="52">
        <f t="shared" si="23"/>
        <v>2.8709220000000002</v>
      </c>
      <c r="DN37" s="45"/>
      <c r="DO37" s="45"/>
      <c r="DR37" s="35">
        <f>DS37+DW37+Tabelle212682010252627293411353637[[#This Row],[w]]/2+Tabelle212682010252627293411353637[[#This Row],[poweradd]]</f>
        <v>108.27869800000002</v>
      </c>
      <c r="DS37" s="52">
        <f t="shared" si="64"/>
        <v>103.90777600000003</v>
      </c>
      <c r="DT37" s="35">
        <f t="shared" si="24"/>
        <v>3</v>
      </c>
      <c r="DU37" s="52">
        <f t="shared" si="50"/>
        <v>287.0922240000001</v>
      </c>
      <c r="DV37" s="52">
        <f t="shared" si="89"/>
        <v>284.22130200000009</v>
      </c>
      <c r="DW37" s="52">
        <f t="shared" si="25"/>
        <v>2.8709220000000002</v>
      </c>
      <c r="DX37" s="45"/>
      <c r="DY37" s="45"/>
    </row>
    <row r="38" spans="1:130" x14ac:dyDescent="0.25">
      <c r="A38" s="55">
        <v>35</v>
      </c>
      <c r="B38" s="35">
        <f>C38+G38+Tabelle21268201025[[#This Row],[w]]/2+Tabelle21268201025[[#This Row],[poweradd]]</f>
        <v>4.1209110000000493</v>
      </c>
      <c r="C38" s="52">
        <f t="shared" si="52"/>
        <v>99.278698000000048</v>
      </c>
      <c r="D38" s="35">
        <v>4</v>
      </c>
      <c r="E38" s="52">
        <f t="shared" si="26"/>
        <v>284.22130200000009</v>
      </c>
      <c r="F38" s="52">
        <f t="shared" si="65"/>
        <v>281.37908900000008</v>
      </c>
      <c r="G38" s="52">
        <f t="shared" si="1"/>
        <v>2.8422130000000001</v>
      </c>
      <c r="H38" s="43">
        <v>-100</v>
      </c>
      <c r="I38" s="43"/>
      <c r="J38" s="38" t="s">
        <v>212</v>
      </c>
      <c r="L38" s="35">
        <f>M38+Q38+Tabelle212682010252632[[#This Row],[w]]/2+Tabelle212682010252632[[#This Row],[poweradd]]</f>
        <v>4.1209110000000493</v>
      </c>
      <c r="M38" s="52">
        <f t="shared" si="53"/>
        <v>99.278698000000048</v>
      </c>
      <c r="N38" s="35">
        <v>4</v>
      </c>
      <c r="O38" s="52">
        <f t="shared" si="28"/>
        <v>284.22130200000009</v>
      </c>
      <c r="P38" s="52">
        <f t="shared" si="78"/>
        <v>281.37908900000008</v>
      </c>
      <c r="Q38" s="52">
        <f t="shared" si="3"/>
        <v>2.8422130000000001</v>
      </c>
      <c r="R38" s="43">
        <v>-100</v>
      </c>
      <c r="S38" s="43"/>
      <c r="T38" s="38" t="s">
        <v>212</v>
      </c>
      <c r="V38" s="35">
        <f>W38+AA38+Tabelle2126820102526[[#This Row],[w]]/2+Tabelle2126820102526[[#This Row],[poweradd]]</f>
        <v>4.1209110000000493</v>
      </c>
      <c r="W38" s="52">
        <f t="shared" si="54"/>
        <v>99.278698000000048</v>
      </c>
      <c r="X38" s="35">
        <v>4</v>
      </c>
      <c r="Y38" s="52">
        <f t="shared" si="30"/>
        <v>284.22130200000009</v>
      </c>
      <c r="Z38" s="52">
        <f t="shared" si="79"/>
        <v>281.37908900000008</v>
      </c>
      <c r="AA38" s="52">
        <f t="shared" si="5"/>
        <v>2.8422130000000001</v>
      </c>
      <c r="AB38" s="43">
        <v>-100</v>
      </c>
      <c r="AC38" s="43"/>
      <c r="AD38" s="38" t="s">
        <v>212</v>
      </c>
      <c r="AF38" s="35">
        <f>AG38+AK38+Tabelle212682010252630[[#This Row],[w]]/2+Tabelle212682010252630[[#This Row],[poweradd]]</f>
        <v>4.1209110000000493</v>
      </c>
      <c r="AG38" s="52">
        <f t="shared" si="55"/>
        <v>99.278698000000048</v>
      </c>
      <c r="AH38" s="35">
        <v>4</v>
      </c>
      <c r="AI38" s="52">
        <f t="shared" si="32"/>
        <v>284.22130200000009</v>
      </c>
      <c r="AJ38" s="52">
        <f t="shared" si="80"/>
        <v>281.37908900000008</v>
      </c>
      <c r="AK38" s="52">
        <f t="shared" si="7"/>
        <v>2.8422130000000001</v>
      </c>
      <c r="AL38" s="43">
        <v>-100</v>
      </c>
      <c r="AM38" s="43"/>
      <c r="AN38" s="38" t="s">
        <v>212</v>
      </c>
      <c r="AP38" s="35">
        <f>AQ38+AU38+Tabelle212682010252627[[#This Row],[w]]/2+Tabelle212682010252627[[#This Row],[poweradd]]</f>
        <v>4.1209110000000493</v>
      </c>
      <c r="AQ38" s="52">
        <f t="shared" si="56"/>
        <v>99.278698000000048</v>
      </c>
      <c r="AR38" s="35">
        <v>4</v>
      </c>
      <c r="AS38" s="52">
        <f t="shared" si="34"/>
        <v>284.22130200000009</v>
      </c>
      <c r="AT38" s="52">
        <f t="shared" si="81"/>
        <v>281.37908900000008</v>
      </c>
      <c r="AU38" s="52">
        <f t="shared" si="9"/>
        <v>2.8422130000000001</v>
      </c>
      <c r="AV38" s="43">
        <v>-100</v>
      </c>
      <c r="AW38" s="43"/>
      <c r="AX38" s="38" t="s">
        <v>212</v>
      </c>
      <c r="AZ38" s="35">
        <f>BA38+BE38+Tabelle2126820102526272933[[#This Row],[w]]/2+Tabelle2126820102526272933[[#This Row],[poweradd]]</f>
        <v>4.1209110000000493</v>
      </c>
      <c r="BA38" s="52">
        <f t="shared" si="57"/>
        <v>99.278698000000048</v>
      </c>
      <c r="BB38" s="35">
        <v>4</v>
      </c>
      <c r="BC38" s="52">
        <f t="shared" si="36"/>
        <v>284.22130200000009</v>
      </c>
      <c r="BD38" s="52">
        <f t="shared" si="82"/>
        <v>281.37908900000008</v>
      </c>
      <c r="BE38" s="52">
        <f t="shared" si="11"/>
        <v>2.8422130000000001</v>
      </c>
      <c r="BF38" s="43">
        <v>-100</v>
      </c>
      <c r="BG38" s="43"/>
      <c r="BH38" s="38" t="s">
        <v>212</v>
      </c>
      <c r="BJ38" s="35">
        <f>BK38+BO38+Tabelle21268201025262728[[#This Row],[w]]/2+Tabelle21268201025262728[[#This Row],[poweradd]]</f>
        <v>4.1209110000000493</v>
      </c>
      <c r="BK38" s="52">
        <f t="shared" si="58"/>
        <v>99.278698000000048</v>
      </c>
      <c r="BL38" s="35">
        <v>4</v>
      </c>
      <c r="BM38" s="52">
        <f t="shared" si="38"/>
        <v>284.22130200000009</v>
      </c>
      <c r="BN38" s="52">
        <f t="shared" si="83"/>
        <v>281.37908900000008</v>
      </c>
      <c r="BO38" s="52">
        <f t="shared" si="13"/>
        <v>2.8422130000000001</v>
      </c>
      <c r="BP38" s="43">
        <v>-100</v>
      </c>
      <c r="BQ38" s="43"/>
      <c r="BR38" s="38" t="s">
        <v>212</v>
      </c>
      <c r="BT38" s="35">
        <f>BU38+BY38+Tabelle21268201025262729[[#This Row],[w]]/2+Tabelle21268201025262729[[#This Row],[poweradd]]</f>
        <v>4.1209110000000493</v>
      </c>
      <c r="BU38" s="52">
        <f t="shared" si="59"/>
        <v>99.278698000000048</v>
      </c>
      <c r="BV38" s="35">
        <v>4</v>
      </c>
      <c r="BW38" s="52">
        <f t="shared" si="40"/>
        <v>284.22130200000009</v>
      </c>
      <c r="BX38" s="52">
        <f t="shared" si="84"/>
        <v>281.37908900000008</v>
      </c>
      <c r="BY38" s="52">
        <f t="shared" si="15"/>
        <v>2.8422130000000001</v>
      </c>
      <c r="BZ38" s="43">
        <v>-100</v>
      </c>
      <c r="CA38" s="43"/>
      <c r="CB38" s="38" t="s">
        <v>212</v>
      </c>
      <c r="CD38" s="35">
        <f>CE38+CI38+Tabelle2126820102526272934[[#This Row],[w]]/2+Tabelle2126820102526272934[[#This Row],[poweradd]]</f>
        <v>3.1209110000000493</v>
      </c>
      <c r="CE38" s="52">
        <f t="shared" si="60"/>
        <v>98.278698000000048</v>
      </c>
      <c r="CF38" s="35">
        <v>4</v>
      </c>
      <c r="CG38" s="52">
        <f t="shared" si="42"/>
        <v>284.22130200000009</v>
      </c>
      <c r="CH38" s="52">
        <f t="shared" si="85"/>
        <v>281.37908900000008</v>
      </c>
      <c r="CI38" s="52">
        <f t="shared" si="17"/>
        <v>2.8422130000000001</v>
      </c>
      <c r="CJ38" s="43">
        <v>-100</v>
      </c>
      <c r="CK38" s="43"/>
      <c r="CL38" s="38" t="s">
        <v>212</v>
      </c>
      <c r="CN38" s="35">
        <f>CO38+CS38+Tabelle21268201025262729341135[[#This Row],[w]]/2+Tabelle21268201025262729341135[[#This Row],[poweradd]]</f>
        <v>3.1209110000000493</v>
      </c>
      <c r="CO38" s="52">
        <f t="shared" si="61"/>
        <v>98.278698000000048</v>
      </c>
      <c r="CP38" s="35">
        <v>4</v>
      </c>
      <c r="CQ38" s="52">
        <f t="shared" si="44"/>
        <v>284.22130200000009</v>
      </c>
      <c r="CR38" s="52">
        <f t="shared" si="86"/>
        <v>281.37908900000008</v>
      </c>
      <c r="CS38" s="52">
        <f t="shared" si="19"/>
        <v>2.8422130000000001</v>
      </c>
      <c r="CT38" s="43">
        <v>-100</v>
      </c>
      <c r="CU38" s="43"/>
      <c r="CV38" s="38" t="s">
        <v>212</v>
      </c>
      <c r="CX38" s="35">
        <f>CY38+DC38+Tabelle2126820102526272934113536[[#This Row],[w]]/2+Tabelle2126820102526272934113536[[#This Row],[poweradd]]</f>
        <v>3.1209110000000493</v>
      </c>
      <c r="CY38" s="52">
        <f t="shared" si="62"/>
        <v>98.278698000000048</v>
      </c>
      <c r="CZ38" s="35">
        <v>4</v>
      </c>
      <c r="DA38" s="52">
        <f t="shared" si="46"/>
        <v>284.22130200000009</v>
      </c>
      <c r="DB38" s="52">
        <f t="shared" si="87"/>
        <v>281.37908900000008</v>
      </c>
      <c r="DC38" s="52">
        <f t="shared" si="21"/>
        <v>2.8422130000000001</v>
      </c>
      <c r="DD38" s="43">
        <v>-100</v>
      </c>
      <c r="DE38" s="43"/>
      <c r="DF38" s="38" t="s">
        <v>212</v>
      </c>
      <c r="DH38" s="35">
        <f>DI38+DM38+Tabelle21268201025262729341135363731[[#This Row],[w]]/2+Tabelle21268201025262729341135363731[[#This Row],[poweradd]]</f>
        <v>3.1209110000000493</v>
      </c>
      <c r="DI38" s="52">
        <f t="shared" si="63"/>
        <v>98.278698000000048</v>
      </c>
      <c r="DJ38" s="35">
        <v>4</v>
      </c>
      <c r="DK38" s="52">
        <f t="shared" si="48"/>
        <v>284.22130200000009</v>
      </c>
      <c r="DL38" s="52">
        <f t="shared" si="88"/>
        <v>281.37908900000008</v>
      </c>
      <c r="DM38" s="52">
        <f t="shared" si="23"/>
        <v>2.8422130000000001</v>
      </c>
      <c r="DN38" s="43">
        <v>-100</v>
      </c>
      <c r="DO38" s="43"/>
      <c r="DP38" s="38" t="s">
        <v>212</v>
      </c>
      <c r="DR38" s="35">
        <f>DS38+DW38+Tabelle212682010252627293411353637[[#This Row],[w]]/2+Tabelle212682010252627293411353637[[#This Row],[poweradd]]</f>
        <v>13.120911000000021</v>
      </c>
      <c r="DS38" s="52">
        <f t="shared" si="64"/>
        <v>108.27869800000002</v>
      </c>
      <c r="DT38" s="35">
        <v>4</v>
      </c>
      <c r="DU38" s="52">
        <f t="shared" si="50"/>
        <v>284.22130200000009</v>
      </c>
      <c r="DV38" s="52">
        <f t="shared" si="89"/>
        <v>281.37908900000008</v>
      </c>
      <c r="DW38" s="52">
        <f t="shared" si="25"/>
        <v>2.8422130000000001</v>
      </c>
      <c r="DX38" s="43">
        <v>-100</v>
      </c>
      <c r="DY38" s="43"/>
      <c r="DZ38" s="38" t="s">
        <v>212</v>
      </c>
    </row>
    <row r="39" spans="1:130" x14ac:dyDescent="0.25">
      <c r="A39" s="55">
        <v>36</v>
      </c>
      <c r="B39" s="35">
        <f>C39+G39+Tabelle21268201025[[#This Row],[w]]/2+Tabelle21268201025[[#This Row],[poweradd]]</f>
        <v>8.9347010000000502</v>
      </c>
      <c r="C39" s="52">
        <f t="shared" si="52"/>
        <v>4.1209110000000493</v>
      </c>
      <c r="D39" s="35">
        <f t="shared" si="0"/>
        <v>4</v>
      </c>
      <c r="E39" s="52">
        <f t="shared" si="26"/>
        <v>281.37908900000008</v>
      </c>
      <c r="F39" s="52">
        <f t="shared" si="65"/>
        <v>278.5652990000001</v>
      </c>
      <c r="G39" s="52">
        <f t="shared" si="1"/>
        <v>2.81379</v>
      </c>
      <c r="H39" s="45"/>
      <c r="I39" s="45"/>
      <c r="L39" s="35">
        <f>M39+Q39+Tabelle212682010252632[[#This Row],[w]]/2+Tabelle212682010252632[[#This Row],[poweradd]]</f>
        <v>8.9347010000000502</v>
      </c>
      <c r="M39" s="52">
        <f t="shared" si="53"/>
        <v>4.1209110000000493</v>
      </c>
      <c r="N39" s="35">
        <f t="shared" si="2"/>
        <v>4</v>
      </c>
      <c r="O39" s="52">
        <f t="shared" si="28"/>
        <v>281.37908900000008</v>
      </c>
      <c r="P39" s="52">
        <f t="shared" si="78"/>
        <v>278.5652990000001</v>
      </c>
      <c r="Q39" s="52">
        <f t="shared" si="3"/>
        <v>2.81379</v>
      </c>
      <c r="R39" s="45"/>
      <c r="S39" s="45"/>
      <c r="V39" s="35">
        <f>W39+AA39+Tabelle2126820102526[[#This Row],[w]]/2+Tabelle2126820102526[[#This Row],[poweradd]]</f>
        <v>8.9347010000000502</v>
      </c>
      <c r="W39" s="52">
        <f t="shared" si="54"/>
        <v>4.1209110000000493</v>
      </c>
      <c r="X39" s="35">
        <f t="shared" si="4"/>
        <v>4</v>
      </c>
      <c r="Y39" s="52">
        <f t="shared" si="30"/>
        <v>281.37908900000008</v>
      </c>
      <c r="Z39" s="52">
        <f t="shared" si="79"/>
        <v>278.5652990000001</v>
      </c>
      <c r="AA39" s="52">
        <f t="shared" si="5"/>
        <v>2.81379</v>
      </c>
      <c r="AB39" s="45"/>
      <c r="AC39" s="45"/>
      <c r="AF39" s="35">
        <f>AG39+AK39+Tabelle212682010252630[[#This Row],[w]]/2+Tabelle212682010252630[[#This Row],[poweradd]]</f>
        <v>8.9347010000000502</v>
      </c>
      <c r="AG39" s="52">
        <f t="shared" si="55"/>
        <v>4.1209110000000493</v>
      </c>
      <c r="AH39" s="35">
        <f t="shared" si="6"/>
        <v>4</v>
      </c>
      <c r="AI39" s="52">
        <f t="shared" si="32"/>
        <v>281.37908900000008</v>
      </c>
      <c r="AJ39" s="52">
        <f t="shared" si="80"/>
        <v>278.5652990000001</v>
      </c>
      <c r="AK39" s="52">
        <f t="shared" si="7"/>
        <v>2.81379</v>
      </c>
      <c r="AL39" s="45"/>
      <c r="AM39" s="45"/>
      <c r="AP39" s="35">
        <f>AQ39+AU39+Tabelle212682010252627[[#This Row],[w]]/2+Tabelle212682010252627[[#This Row],[poweradd]]</f>
        <v>8.9347010000000502</v>
      </c>
      <c r="AQ39" s="52">
        <f t="shared" si="56"/>
        <v>4.1209110000000493</v>
      </c>
      <c r="AR39" s="35">
        <f t="shared" si="8"/>
        <v>4</v>
      </c>
      <c r="AS39" s="52">
        <f t="shared" si="34"/>
        <v>281.37908900000008</v>
      </c>
      <c r="AT39" s="52">
        <f t="shared" si="81"/>
        <v>278.5652990000001</v>
      </c>
      <c r="AU39" s="52">
        <f t="shared" si="9"/>
        <v>2.81379</v>
      </c>
      <c r="AV39" s="45"/>
      <c r="AW39" s="45"/>
      <c r="AZ39" s="35">
        <f>BA39+BE39+Tabelle2126820102526272933[[#This Row],[w]]/2+Tabelle2126820102526272933[[#This Row],[poweradd]]</f>
        <v>8.9347010000000502</v>
      </c>
      <c r="BA39" s="52">
        <f t="shared" si="57"/>
        <v>4.1209110000000493</v>
      </c>
      <c r="BB39" s="35">
        <f t="shared" si="10"/>
        <v>4</v>
      </c>
      <c r="BC39" s="52">
        <f t="shared" si="36"/>
        <v>281.37908900000008</v>
      </c>
      <c r="BD39" s="52">
        <f t="shared" si="82"/>
        <v>278.5652990000001</v>
      </c>
      <c r="BE39" s="52">
        <f t="shared" si="11"/>
        <v>2.81379</v>
      </c>
      <c r="BF39" s="45"/>
      <c r="BG39" s="45"/>
      <c r="BJ39" s="35">
        <f>BK39+BO39+Tabelle21268201025262728[[#This Row],[w]]/2+Tabelle21268201025262728[[#This Row],[poweradd]]</f>
        <v>8.9347010000000502</v>
      </c>
      <c r="BK39" s="52">
        <f t="shared" si="58"/>
        <v>4.1209110000000493</v>
      </c>
      <c r="BL39" s="35">
        <f t="shared" si="12"/>
        <v>4</v>
      </c>
      <c r="BM39" s="52">
        <f t="shared" si="38"/>
        <v>281.37908900000008</v>
      </c>
      <c r="BN39" s="52">
        <f t="shared" si="83"/>
        <v>278.5652990000001</v>
      </c>
      <c r="BO39" s="52">
        <f t="shared" si="13"/>
        <v>2.81379</v>
      </c>
      <c r="BP39" s="45"/>
      <c r="BQ39" s="45"/>
      <c r="BT39" s="35">
        <f>BU39+BY39+Tabelle21268201025262729[[#This Row],[w]]/2+Tabelle21268201025262729[[#This Row],[poweradd]]</f>
        <v>8.9347010000000502</v>
      </c>
      <c r="BU39" s="52">
        <f t="shared" si="59"/>
        <v>4.1209110000000493</v>
      </c>
      <c r="BV39" s="35">
        <f t="shared" si="14"/>
        <v>4</v>
      </c>
      <c r="BW39" s="52">
        <f t="shared" si="40"/>
        <v>281.37908900000008</v>
      </c>
      <c r="BX39" s="52">
        <f t="shared" si="84"/>
        <v>278.5652990000001</v>
      </c>
      <c r="BY39" s="52">
        <f t="shared" si="15"/>
        <v>2.81379</v>
      </c>
      <c r="BZ39" s="45"/>
      <c r="CA39" s="45"/>
      <c r="CD39" s="35">
        <f>CE39+CI39+Tabelle2126820102526272934[[#This Row],[w]]/2+Tabelle2126820102526272934[[#This Row],[poweradd]]</f>
        <v>7.9347010000000493</v>
      </c>
      <c r="CE39" s="52">
        <f t="shared" si="60"/>
        <v>3.1209110000000493</v>
      </c>
      <c r="CF39" s="35">
        <f t="shared" si="16"/>
        <v>4</v>
      </c>
      <c r="CG39" s="52">
        <f t="shared" si="42"/>
        <v>281.37908900000008</v>
      </c>
      <c r="CH39" s="52">
        <f t="shared" si="85"/>
        <v>278.5652990000001</v>
      </c>
      <c r="CI39" s="52">
        <f t="shared" si="17"/>
        <v>2.81379</v>
      </c>
      <c r="CJ39" s="45"/>
      <c r="CK39" s="45"/>
      <c r="CN39" s="35">
        <f>CO39+CS39+Tabelle21268201025262729341135[[#This Row],[w]]/2+Tabelle21268201025262729341135[[#This Row],[poweradd]]</f>
        <v>7.9347010000000493</v>
      </c>
      <c r="CO39" s="52">
        <f t="shared" si="61"/>
        <v>3.1209110000000493</v>
      </c>
      <c r="CP39" s="35">
        <f t="shared" si="18"/>
        <v>4</v>
      </c>
      <c r="CQ39" s="52">
        <f t="shared" si="44"/>
        <v>281.37908900000008</v>
      </c>
      <c r="CR39" s="52">
        <f t="shared" si="86"/>
        <v>278.5652990000001</v>
      </c>
      <c r="CS39" s="52">
        <f t="shared" si="19"/>
        <v>2.81379</v>
      </c>
      <c r="CT39" s="45"/>
      <c r="CU39" s="45"/>
      <c r="CX39" s="35">
        <f>CY39+DC39+Tabelle2126820102526272934113536[[#This Row],[w]]/2+Tabelle2126820102526272934113536[[#This Row],[poweradd]]</f>
        <v>7.9347010000000493</v>
      </c>
      <c r="CY39" s="52">
        <f t="shared" si="62"/>
        <v>3.1209110000000493</v>
      </c>
      <c r="CZ39" s="35">
        <f t="shared" si="20"/>
        <v>4</v>
      </c>
      <c r="DA39" s="52">
        <f t="shared" si="46"/>
        <v>281.37908900000008</v>
      </c>
      <c r="DB39" s="52">
        <f t="shared" si="87"/>
        <v>278.5652990000001</v>
      </c>
      <c r="DC39" s="52">
        <f t="shared" si="21"/>
        <v>2.81379</v>
      </c>
      <c r="DD39" s="45"/>
      <c r="DE39" s="45"/>
      <c r="DH39" s="35">
        <f>DI39+DM39+Tabelle21268201025262729341135363731[[#This Row],[w]]/2+Tabelle21268201025262729341135363731[[#This Row],[poweradd]]</f>
        <v>7.9347010000000493</v>
      </c>
      <c r="DI39" s="52">
        <f t="shared" si="63"/>
        <v>3.1209110000000493</v>
      </c>
      <c r="DJ39" s="35">
        <f t="shared" si="22"/>
        <v>4</v>
      </c>
      <c r="DK39" s="52">
        <f t="shared" si="48"/>
        <v>281.37908900000008</v>
      </c>
      <c r="DL39" s="52">
        <f t="shared" si="88"/>
        <v>278.5652990000001</v>
      </c>
      <c r="DM39" s="52">
        <f t="shared" si="23"/>
        <v>2.81379</v>
      </c>
      <c r="DN39" s="45"/>
      <c r="DO39" s="45"/>
      <c r="DR39" s="35">
        <f>DS39+DW39+Tabelle212682010252627293411353637[[#This Row],[w]]/2+Tabelle212682010252627293411353637[[#This Row],[poweradd]]</f>
        <v>17.934701000000022</v>
      </c>
      <c r="DS39" s="52">
        <f t="shared" si="64"/>
        <v>13.120911000000021</v>
      </c>
      <c r="DT39" s="35">
        <f t="shared" si="24"/>
        <v>4</v>
      </c>
      <c r="DU39" s="52">
        <f t="shared" si="50"/>
        <v>281.37908900000008</v>
      </c>
      <c r="DV39" s="52">
        <f t="shared" si="89"/>
        <v>278.5652990000001</v>
      </c>
      <c r="DW39" s="52">
        <f t="shared" si="25"/>
        <v>2.81379</v>
      </c>
      <c r="DX39" s="45"/>
      <c r="DY39" s="45"/>
    </row>
    <row r="40" spans="1:130" x14ac:dyDescent="0.25">
      <c r="A40" s="55">
        <v>37</v>
      </c>
      <c r="B40" s="35">
        <f>C40+G40+Tabelle21268201025[[#This Row],[w]]/2+Tabelle21268201025[[#This Row],[poweradd]]</f>
        <v>13.720353000000049</v>
      </c>
      <c r="C40" s="52">
        <f t="shared" si="52"/>
        <v>8.9347010000000502</v>
      </c>
      <c r="D40" s="35">
        <f t="shared" si="0"/>
        <v>4</v>
      </c>
      <c r="E40" s="52">
        <f t="shared" si="26"/>
        <v>278.5652990000001</v>
      </c>
      <c r="F40" s="52">
        <f t="shared" si="65"/>
        <v>275.77964700000007</v>
      </c>
      <c r="G40" s="52">
        <f t="shared" si="1"/>
        <v>2.7856519999999998</v>
      </c>
      <c r="H40" s="45"/>
      <c r="I40" s="45"/>
      <c r="J40" s="38"/>
      <c r="L40" s="35">
        <f>M40+Q40+Tabelle212682010252632[[#This Row],[w]]/2+Tabelle212682010252632[[#This Row],[poweradd]]</f>
        <v>13.720353000000049</v>
      </c>
      <c r="M40" s="52">
        <f t="shared" si="53"/>
        <v>8.9347010000000502</v>
      </c>
      <c r="N40" s="35">
        <f t="shared" si="2"/>
        <v>4</v>
      </c>
      <c r="O40" s="52">
        <f t="shared" si="28"/>
        <v>278.5652990000001</v>
      </c>
      <c r="P40" s="52">
        <f t="shared" si="78"/>
        <v>275.77964700000007</v>
      </c>
      <c r="Q40" s="52">
        <f t="shared" si="3"/>
        <v>2.7856519999999998</v>
      </c>
      <c r="R40" s="45"/>
      <c r="S40" s="45"/>
      <c r="T40" s="38"/>
      <c r="V40" s="35">
        <f>W40+AA40+Tabelle2126820102526[[#This Row],[w]]/2+Tabelle2126820102526[[#This Row],[poweradd]]</f>
        <v>13.720353000000049</v>
      </c>
      <c r="W40" s="52">
        <f t="shared" si="54"/>
        <v>8.9347010000000502</v>
      </c>
      <c r="X40" s="35">
        <f t="shared" si="4"/>
        <v>4</v>
      </c>
      <c r="Y40" s="52">
        <f t="shared" si="30"/>
        <v>278.5652990000001</v>
      </c>
      <c r="Z40" s="52">
        <f t="shared" si="79"/>
        <v>275.77964700000007</v>
      </c>
      <c r="AA40" s="52">
        <f t="shared" si="5"/>
        <v>2.7856519999999998</v>
      </c>
      <c r="AB40" s="45"/>
      <c r="AC40" s="45"/>
      <c r="AD40" s="38"/>
      <c r="AF40" s="35">
        <f>AG40+AK40+Tabelle212682010252630[[#This Row],[w]]/2+Tabelle212682010252630[[#This Row],[poweradd]]</f>
        <v>13.720353000000049</v>
      </c>
      <c r="AG40" s="52">
        <f t="shared" si="55"/>
        <v>8.9347010000000502</v>
      </c>
      <c r="AH40" s="35">
        <f t="shared" si="6"/>
        <v>4</v>
      </c>
      <c r="AI40" s="52">
        <f t="shared" si="32"/>
        <v>278.5652990000001</v>
      </c>
      <c r="AJ40" s="52">
        <f t="shared" si="80"/>
        <v>275.77964700000007</v>
      </c>
      <c r="AK40" s="52">
        <f t="shared" si="7"/>
        <v>2.7856519999999998</v>
      </c>
      <c r="AL40" s="45"/>
      <c r="AM40" s="45"/>
      <c r="AN40" s="38"/>
      <c r="AP40" s="35">
        <f>AQ40+AU40+Tabelle212682010252627[[#This Row],[w]]/2+Tabelle212682010252627[[#This Row],[poweradd]]</f>
        <v>13.720353000000049</v>
      </c>
      <c r="AQ40" s="52">
        <f t="shared" si="56"/>
        <v>8.9347010000000502</v>
      </c>
      <c r="AR40" s="35">
        <f t="shared" si="8"/>
        <v>4</v>
      </c>
      <c r="AS40" s="52">
        <f t="shared" si="34"/>
        <v>278.5652990000001</v>
      </c>
      <c r="AT40" s="52">
        <f t="shared" si="81"/>
        <v>275.77964700000007</v>
      </c>
      <c r="AU40" s="52">
        <f t="shared" si="9"/>
        <v>2.7856519999999998</v>
      </c>
      <c r="AV40" s="45"/>
      <c r="AW40" s="45"/>
      <c r="AX40" s="38"/>
      <c r="AZ40" s="35">
        <f>BA40+BE40+Tabelle2126820102526272933[[#This Row],[w]]/2+Tabelle2126820102526272933[[#This Row],[poweradd]]</f>
        <v>13.720353000000049</v>
      </c>
      <c r="BA40" s="52">
        <f t="shared" si="57"/>
        <v>8.9347010000000502</v>
      </c>
      <c r="BB40" s="35">
        <f t="shared" si="10"/>
        <v>4</v>
      </c>
      <c r="BC40" s="52">
        <f t="shared" si="36"/>
        <v>278.5652990000001</v>
      </c>
      <c r="BD40" s="52">
        <f t="shared" si="82"/>
        <v>275.77964700000007</v>
      </c>
      <c r="BE40" s="52">
        <f t="shared" si="11"/>
        <v>2.7856519999999998</v>
      </c>
      <c r="BF40" s="45"/>
      <c r="BG40" s="45"/>
      <c r="BH40" s="38"/>
      <c r="BJ40" s="35">
        <f>BK40+BO40+Tabelle21268201025262728[[#This Row],[w]]/2+Tabelle21268201025262728[[#This Row],[poweradd]]</f>
        <v>13.720353000000049</v>
      </c>
      <c r="BK40" s="52">
        <f t="shared" si="58"/>
        <v>8.9347010000000502</v>
      </c>
      <c r="BL40" s="35">
        <f t="shared" si="12"/>
        <v>4</v>
      </c>
      <c r="BM40" s="52">
        <f t="shared" si="38"/>
        <v>278.5652990000001</v>
      </c>
      <c r="BN40" s="52">
        <f t="shared" si="83"/>
        <v>275.77964700000007</v>
      </c>
      <c r="BO40" s="52">
        <f t="shared" si="13"/>
        <v>2.7856519999999998</v>
      </c>
      <c r="BP40" s="45"/>
      <c r="BQ40" s="45"/>
      <c r="BR40" s="38"/>
      <c r="BT40" s="35">
        <f>BU40+BY40+Tabelle21268201025262729[[#This Row],[w]]/2+Tabelle21268201025262729[[#This Row],[poweradd]]</f>
        <v>13.720353000000049</v>
      </c>
      <c r="BU40" s="52">
        <f t="shared" si="59"/>
        <v>8.9347010000000502</v>
      </c>
      <c r="BV40" s="35">
        <f t="shared" si="14"/>
        <v>4</v>
      </c>
      <c r="BW40" s="52">
        <f t="shared" si="40"/>
        <v>278.5652990000001</v>
      </c>
      <c r="BX40" s="52">
        <f t="shared" si="84"/>
        <v>275.77964700000007</v>
      </c>
      <c r="BY40" s="52">
        <f t="shared" si="15"/>
        <v>2.7856519999999998</v>
      </c>
      <c r="BZ40" s="45"/>
      <c r="CA40" s="45"/>
      <c r="CB40" s="38"/>
      <c r="CD40" s="35">
        <f>CE40+CI40+Tabelle2126820102526272934[[#This Row],[w]]/2+Tabelle2126820102526272934[[#This Row],[poweradd]]</f>
        <v>12.720353000000049</v>
      </c>
      <c r="CE40" s="52">
        <f t="shared" si="60"/>
        <v>7.9347010000000493</v>
      </c>
      <c r="CF40" s="35">
        <f t="shared" si="16"/>
        <v>4</v>
      </c>
      <c r="CG40" s="52">
        <f t="shared" si="42"/>
        <v>278.5652990000001</v>
      </c>
      <c r="CH40" s="52">
        <f t="shared" si="85"/>
        <v>275.77964700000007</v>
      </c>
      <c r="CI40" s="52">
        <f t="shared" si="17"/>
        <v>2.7856519999999998</v>
      </c>
      <c r="CJ40" s="43"/>
      <c r="CK40" s="43"/>
      <c r="CL40" s="38"/>
      <c r="CN40" s="35">
        <f>CO40+CS40+Tabelle21268201025262729341135[[#This Row],[w]]/2+Tabelle21268201025262729341135[[#This Row],[poweradd]]</f>
        <v>12.720353000000049</v>
      </c>
      <c r="CO40" s="52">
        <f t="shared" si="61"/>
        <v>7.9347010000000493</v>
      </c>
      <c r="CP40" s="35">
        <f t="shared" si="18"/>
        <v>4</v>
      </c>
      <c r="CQ40" s="52">
        <f t="shared" si="44"/>
        <v>278.5652990000001</v>
      </c>
      <c r="CR40" s="52">
        <f t="shared" si="86"/>
        <v>275.77964700000007</v>
      </c>
      <c r="CS40" s="52">
        <f t="shared" si="19"/>
        <v>2.7856519999999998</v>
      </c>
      <c r="CT40" s="43"/>
      <c r="CU40" s="43"/>
      <c r="CV40" s="38"/>
      <c r="CX40" s="35">
        <f>CY40+DC40+Tabelle2126820102526272934113536[[#This Row],[w]]/2+Tabelle2126820102526272934113536[[#This Row],[poweradd]]</f>
        <v>12.720353000000049</v>
      </c>
      <c r="CY40" s="52">
        <f t="shared" si="62"/>
        <v>7.9347010000000493</v>
      </c>
      <c r="CZ40" s="35">
        <f t="shared" si="20"/>
        <v>4</v>
      </c>
      <c r="DA40" s="52">
        <f t="shared" si="46"/>
        <v>278.5652990000001</v>
      </c>
      <c r="DB40" s="52">
        <f t="shared" si="87"/>
        <v>275.77964700000007</v>
      </c>
      <c r="DC40" s="52">
        <f t="shared" si="21"/>
        <v>2.7856519999999998</v>
      </c>
      <c r="DD40" s="43"/>
      <c r="DE40" s="43"/>
      <c r="DF40" s="38"/>
      <c r="DH40" s="35">
        <f>DI40+DM40+Tabelle21268201025262729341135363731[[#This Row],[w]]/2+Tabelle21268201025262729341135363731[[#This Row],[poweradd]]</f>
        <v>12.720353000000049</v>
      </c>
      <c r="DI40" s="52">
        <f t="shared" si="63"/>
        <v>7.9347010000000493</v>
      </c>
      <c r="DJ40" s="35">
        <f t="shared" si="22"/>
        <v>4</v>
      </c>
      <c r="DK40" s="52">
        <f t="shared" si="48"/>
        <v>278.5652990000001</v>
      </c>
      <c r="DL40" s="52">
        <f t="shared" si="88"/>
        <v>275.77964700000007</v>
      </c>
      <c r="DM40" s="52">
        <f t="shared" si="23"/>
        <v>2.7856519999999998</v>
      </c>
      <c r="DN40" s="43"/>
      <c r="DO40" s="43"/>
      <c r="DP40" s="38"/>
      <c r="DR40" s="35">
        <f>DS40+DW40+Tabelle212682010252627293411353637[[#This Row],[w]]/2+Tabelle212682010252627293411353637[[#This Row],[poweradd]]</f>
        <v>22.720353000000021</v>
      </c>
      <c r="DS40" s="52">
        <f t="shared" si="64"/>
        <v>17.934701000000022</v>
      </c>
      <c r="DT40" s="35">
        <f t="shared" si="24"/>
        <v>4</v>
      </c>
      <c r="DU40" s="52">
        <f t="shared" si="50"/>
        <v>278.5652990000001</v>
      </c>
      <c r="DV40" s="52">
        <f t="shared" si="89"/>
        <v>275.77964700000007</v>
      </c>
      <c r="DW40" s="52">
        <f t="shared" si="25"/>
        <v>2.7856519999999998</v>
      </c>
      <c r="DX40" s="43"/>
      <c r="DY40" s="43"/>
      <c r="DZ40" s="38"/>
    </row>
    <row r="41" spans="1:130" x14ac:dyDescent="0.25">
      <c r="A41" s="55">
        <v>38</v>
      </c>
      <c r="B41" s="35">
        <f>C41+G41+Tabelle21268201025[[#This Row],[w]]/2+Tabelle21268201025[[#This Row],[poweradd]]</f>
        <v>18.478149000000048</v>
      </c>
      <c r="C41" s="52">
        <f t="shared" si="52"/>
        <v>13.720353000000049</v>
      </c>
      <c r="D41" s="35">
        <f t="shared" si="0"/>
        <v>4</v>
      </c>
      <c r="E41" s="52">
        <f t="shared" si="26"/>
        <v>275.77964700000007</v>
      </c>
      <c r="F41" s="52">
        <f t="shared" si="65"/>
        <v>273.02185100000008</v>
      </c>
      <c r="G41" s="52">
        <f t="shared" si="1"/>
        <v>2.7577959999999999</v>
      </c>
      <c r="H41" s="45"/>
      <c r="I41" s="45"/>
      <c r="L41" s="35">
        <f>M41+Q41+Tabelle212682010252632[[#This Row],[w]]/2+Tabelle212682010252632[[#This Row],[poweradd]]</f>
        <v>18.478149000000048</v>
      </c>
      <c r="M41" s="52">
        <f t="shared" si="53"/>
        <v>13.720353000000049</v>
      </c>
      <c r="N41" s="35">
        <f t="shared" si="2"/>
        <v>4</v>
      </c>
      <c r="O41" s="52">
        <f t="shared" si="28"/>
        <v>275.77964700000007</v>
      </c>
      <c r="P41" s="52">
        <f t="shared" si="78"/>
        <v>273.02185100000008</v>
      </c>
      <c r="Q41" s="52">
        <f t="shared" si="3"/>
        <v>2.7577959999999999</v>
      </c>
      <c r="R41" s="45"/>
      <c r="S41" s="45"/>
      <c r="V41" s="35">
        <f>W41+AA41+Tabelle2126820102526[[#This Row],[w]]/2+Tabelle2126820102526[[#This Row],[poweradd]]</f>
        <v>18.478149000000048</v>
      </c>
      <c r="W41" s="52">
        <f t="shared" si="54"/>
        <v>13.720353000000049</v>
      </c>
      <c r="X41" s="35">
        <f t="shared" si="4"/>
        <v>4</v>
      </c>
      <c r="Y41" s="52">
        <f t="shared" si="30"/>
        <v>275.77964700000007</v>
      </c>
      <c r="Z41" s="52">
        <f t="shared" si="79"/>
        <v>273.02185100000008</v>
      </c>
      <c r="AA41" s="52">
        <f t="shared" si="5"/>
        <v>2.7577959999999999</v>
      </c>
      <c r="AB41" s="45"/>
      <c r="AC41" s="45"/>
      <c r="AF41" s="35">
        <f>AG41+AK41+Tabelle212682010252630[[#This Row],[w]]/2+Tabelle212682010252630[[#This Row],[poweradd]]</f>
        <v>18.478149000000048</v>
      </c>
      <c r="AG41" s="52">
        <f t="shared" si="55"/>
        <v>13.720353000000049</v>
      </c>
      <c r="AH41" s="35">
        <f t="shared" si="6"/>
        <v>4</v>
      </c>
      <c r="AI41" s="52">
        <f t="shared" si="32"/>
        <v>275.77964700000007</v>
      </c>
      <c r="AJ41" s="52">
        <f t="shared" si="80"/>
        <v>273.02185100000008</v>
      </c>
      <c r="AK41" s="52">
        <f t="shared" si="7"/>
        <v>2.7577959999999999</v>
      </c>
      <c r="AL41" s="45"/>
      <c r="AM41" s="45"/>
      <c r="AP41" s="35">
        <f>AQ41+AU41+Tabelle212682010252627[[#This Row],[w]]/2+Tabelle212682010252627[[#This Row],[poweradd]]</f>
        <v>18.478149000000048</v>
      </c>
      <c r="AQ41" s="52">
        <f t="shared" si="56"/>
        <v>13.720353000000049</v>
      </c>
      <c r="AR41" s="35">
        <f t="shared" si="8"/>
        <v>4</v>
      </c>
      <c r="AS41" s="52">
        <f t="shared" si="34"/>
        <v>275.77964700000007</v>
      </c>
      <c r="AT41" s="52">
        <f t="shared" si="81"/>
        <v>273.02185100000008</v>
      </c>
      <c r="AU41" s="52">
        <f t="shared" si="9"/>
        <v>2.7577959999999999</v>
      </c>
      <c r="AV41" s="45"/>
      <c r="AW41" s="45"/>
      <c r="AZ41" s="35">
        <f>BA41+BE41+Tabelle2126820102526272933[[#This Row],[w]]/2+Tabelle2126820102526272933[[#This Row],[poweradd]]</f>
        <v>18.478149000000048</v>
      </c>
      <c r="BA41" s="52">
        <f t="shared" si="57"/>
        <v>13.720353000000049</v>
      </c>
      <c r="BB41" s="35">
        <f t="shared" si="10"/>
        <v>4</v>
      </c>
      <c r="BC41" s="52">
        <f t="shared" si="36"/>
        <v>275.77964700000007</v>
      </c>
      <c r="BD41" s="52">
        <f t="shared" si="82"/>
        <v>273.02185100000008</v>
      </c>
      <c r="BE41" s="52">
        <f t="shared" si="11"/>
        <v>2.7577959999999999</v>
      </c>
      <c r="BF41" s="45"/>
      <c r="BG41" s="45"/>
      <c r="BJ41" s="35">
        <f>BK41+BO41+Tabelle21268201025262728[[#This Row],[w]]/2+Tabelle21268201025262728[[#This Row],[poweradd]]</f>
        <v>18.478149000000048</v>
      </c>
      <c r="BK41" s="52">
        <f t="shared" si="58"/>
        <v>13.720353000000049</v>
      </c>
      <c r="BL41" s="35">
        <f t="shared" si="12"/>
        <v>4</v>
      </c>
      <c r="BM41" s="52">
        <f t="shared" si="38"/>
        <v>275.77964700000007</v>
      </c>
      <c r="BN41" s="52">
        <f t="shared" si="83"/>
        <v>273.02185100000008</v>
      </c>
      <c r="BO41" s="52">
        <f t="shared" si="13"/>
        <v>2.7577959999999999</v>
      </c>
      <c r="BP41" s="45"/>
      <c r="BQ41" s="45"/>
      <c r="BT41" s="35">
        <f>BU41+BY41+Tabelle21268201025262729[[#This Row],[w]]/2+Tabelle21268201025262729[[#This Row],[poweradd]]</f>
        <v>18.478149000000048</v>
      </c>
      <c r="BU41" s="52">
        <f t="shared" si="59"/>
        <v>13.720353000000049</v>
      </c>
      <c r="BV41" s="35">
        <f t="shared" si="14"/>
        <v>4</v>
      </c>
      <c r="BW41" s="52">
        <f t="shared" si="40"/>
        <v>275.77964700000007</v>
      </c>
      <c r="BX41" s="52">
        <f t="shared" si="84"/>
        <v>273.02185100000008</v>
      </c>
      <c r="BY41" s="52">
        <f t="shared" si="15"/>
        <v>2.7577959999999999</v>
      </c>
      <c r="BZ41" s="45"/>
      <c r="CA41" s="45"/>
      <c r="CD41" s="35">
        <f>CE41+CI41+Tabelle2126820102526272934[[#This Row],[w]]/2+Tabelle2126820102526272934[[#This Row],[poweradd]]</f>
        <v>17.478149000000048</v>
      </c>
      <c r="CE41" s="52">
        <f t="shared" si="60"/>
        <v>12.720353000000049</v>
      </c>
      <c r="CF41" s="35">
        <f t="shared" si="16"/>
        <v>4</v>
      </c>
      <c r="CG41" s="52">
        <f t="shared" si="42"/>
        <v>275.77964700000007</v>
      </c>
      <c r="CH41" s="52">
        <f t="shared" si="85"/>
        <v>273.02185100000008</v>
      </c>
      <c r="CI41" s="52">
        <f t="shared" si="17"/>
        <v>2.7577959999999999</v>
      </c>
      <c r="CJ41" s="45"/>
      <c r="CK41" s="45"/>
      <c r="CN41" s="35">
        <f>CO41+CS41+Tabelle21268201025262729341135[[#This Row],[w]]/2+Tabelle21268201025262729341135[[#This Row],[poweradd]]</f>
        <v>17.478149000000048</v>
      </c>
      <c r="CO41" s="52">
        <f t="shared" si="61"/>
        <v>12.720353000000049</v>
      </c>
      <c r="CP41" s="35">
        <f t="shared" si="18"/>
        <v>4</v>
      </c>
      <c r="CQ41" s="52">
        <f t="shared" si="44"/>
        <v>275.77964700000007</v>
      </c>
      <c r="CR41" s="52">
        <f t="shared" si="86"/>
        <v>273.02185100000008</v>
      </c>
      <c r="CS41" s="52">
        <f t="shared" si="19"/>
        <v>2.7577959999999999</v>
      </c>
      <c r="CT41" s="45"/>
      <c r="CU41" s="45"/>
      <c r="CX41" s="35">
        <f>CY41+DC41+Tabelle2126820102526272934113536[[#This Row],[w]]/2+Tabelle2126820102526272934113536[[#This Row],[poweradd]]</f>
        <v>17.478149000000048</v>
      </c>
      <c r="CY41" s="52">
        <f t="shared" si="62"/>
        <v>12.720353000000049</v>
      </c>
      <c r="CZ41" s="35">
        <f t="shared" si="20"/>
        <v>4</v>
      </c>
      <c r="DA41" s="52">
        <f t="shared" si="46"/>
        <v>275.77964700000007</v>
      </c>
      <c r="DB41" s="52">
        <f t="shared" si="87"/>
        <v>273.02185100000008</v>
      </c>
      <c r="DC41" s="52">
        <f t="shared" si="21"/>
        <v>2.7577959999999999</v>
      </c>
      <c r="DD41" s="45"/>
      <c r="DE41" s="45"/>
      <c r="DH41" s="35">
        <f>DI41+DM41+Tabelle21268201025262729341135363731[[#This Row],[w]]/2+Tabelle21268201025262729341135363731[[#This Row],[poweradd]]</f>
        <v>17.478149000000048</v>
      </c>
      <c r="DI41" s="52">
        <f t="shared" si="63"/>
        <v>12.720353000000049</v>
      </c>
      <c r="DJ41" s="35">
        <f t="shared" si="22"/>
        <v>4</v>
      </c>
      <c r="DK41" s="52">
        <f t="shared" si="48"/>
        <v>275.77964700000007</v>
      </c>
      <c r="DL41" s="52">
        <f t="shared" si="88"/>
        <v>273.02185100000008</v>
      </c>
      <c r="DM41" s="52">
        <f t="shared" si="23"/>
        <v>2.7577959999999999</v>
      </c>
      <c r="DN41" s="45"/>
      <c r="DO41" s="45"/>
      <c r="DR41" s="35">
        <f>DS41+DW41+Tabelle212682010252627293411353637[[#This Row],[w]]/2+Tabelle212682010252627293411353637[[#This Row],[poweradd]]</f>
        <v>27.47814900000002</v>
      </c>
      <c r="DS41" s="52">
        <f t="shared" si="64"/>
        <v>22.720353000000021</v>
      </c>
      <c r="DT41" s="35">
        <f t="shared" si="24"/>
        <v>4</v>
      </c>
      <c r="DU41" s="52">
        <f t="shared" si="50"/>
        <v>275.77964700000007</v>
      </c>
      <c r="DV41" s="52">
        <f t="shared" si="89"/>
        <v>273.02185100000008</v>
      </c>
      <c r="DW41" s="52">
        <f t="shared" si="25"/>
        <v>2.7577959999999999</v>
      </c>
      <c r="DX41" s="45"/>
      <c r="DY41" s="45"/>
    </row>
    <row r="42" spans="1:130" x14ac:dyDescent="0.25">
      <c r="A42" s="55">
        <v>39</v>
      </c>
      <c r="B42" s="35">
        <f>C42+G42+Tabelle21268201025[[#This Row],[w]]/2+Tabelle21268201025[[#This Row],[poweradd]]</f>
        <v>23.208367000000049</v>
      </c>
      <c r="C42" s="52">
        <f t="shared" si="52"/>
        <v>18.478149000000048</v>
      </c>
      <c r="D42" s="35">
        <f t="shared" si="0"/>
        <v>4</v>
      </c>
      <c r="E42" s="52">
        <f t="shared" si="26"/>
        <v>273.02185100000008</v>
      </c>
      <c r="F42" s="52">
        <f t="shared" si="65"/>
        <v>270.2916330000001</v>
      </c>
      <c r="G42" s="52">
        <f t="shared" si="1"/>
        <v>2.7302179999999998</v>
      </c>
      <c r="H42" s="45"/>
      <c r="I42" s="45"/>
      <c r="L42" s="35">
        <f>M42+Q42+Tabelle212682010252632[[#This Row],[w]]/2+Tabelle212682010252632[[#This Row],[poweradd]]</f>
        <v>23.208367000000049</v>
      </c>
      <c r="M42" s="52">
        <f t="shared" si="53"/>
        <v>18.478149000000048</v>
      </c>
      <c r="N42" s="35">
        <f t="shared" si="2"/>
        <v>4</v>
      </c>
      <c r="O42" s="52">
        <f t="shared" si="28"/>
        <v>273.02185100000008</v>
      </c>
      <c r="P42" s="52">
        <f t="shared" si="78"/>
        <v>270.2916330000001</v>
      </c>
      <c r="Q42" s="52">
        <f t="shared" si="3"/>
        <v>2.7302179999999998</v>
      </c>
      <c r="R42" s="45"/>
      <c r="S42" s="45"/>
      <c r="V42" s="35">
        <f>W42+AA42+Tabelle2126820102526[[#This Row],[w]]/2+Tabelle2126820102526[[#This Row],[poweradd]]</f>
        <v>23.208367000000049</v>
      </c>
      <c r="W42" s="52">
        <f t="shared" si="54"/>
        <v>18.478149000000048</v>
      </c>
      <c r="X42" s="35">
        <f t="shared" si="4"/>
        <v>4</v>
      </c>
      <c r="Y42" s="52">
        <f t="shared" si="30"/>
        <v>273.02185100000008</v>
      </c>
      <c r="Z42" s="52">
        <f t="shared" si="79"/>
        <v>270.2916330000001</v>
      </c>
      <c r="AA42" s="52">
        <f t="shared" si="5"/>
        <v>2.7302179999999998</v>
      </c>
      <c r="AB42" s="45"/>
      <c r="AC42" s="45"/>
      <c r="AF42" s="35">
        <f>AG42+AK42+Tabelle212682010252630[[#This Row],[w]]/2+Tabelle212682010252630[[#This Row],[poweradd]]</f>
        <v>23.208367000000049</v>
      </c>
      <c r="AG42" s="52">
        <f t="shared" si="55"/>
        <v>18.478149000000048</v>
      </c>
      <c r="AH42" s="35">
        <f t="shared" si="6"/>
        <v>4</v>
      </c>
      <c r="AI42" s="52">
        <f t="shared" si="32"/>
        <v>273.02185100000008</v>
      </c>
      <c r="AJ42" s="52">
        <f t="shared" si="80"/>
        <v>270.2916330000001</v>
      </c>
      <c r="AK42" s="52">
        <f t="shared" si="7"/>
        <v>2.7302179999999998</v>
      </c>
      <c r="AL42" s="45"/>
      <c r="AM42" s="45"/>
      <c r="AP42" s="35">
        <f>AQ42+AU42+Tabelle212682010252627[[#This Row],[w]]/2+Tabelle212682010252627[[#This Row],[poweradd]]</f>
        <v>23.208367000000049</v>
      </c>
      <c r="AQ42" s="52">
        <f t="shared" si="56"/>
        <v>18.478149000000048</v>
      </c>
      <c r="AR42" s="35">
        <f t="shared" si="8"/>
        <v>4</v>
      </c>
      <c r="AS42" s="52">
        <f t="shared" si="34"/>
        <v>273.02185100000008</v>
      </c>
      <c r="AT42" s="52">
        <f t="shared" si="81"/>
        <v>270.2916330000001</v>
      </c>
      <c r="AU42" s="52">
        <f t="shared" si="9"/>
        <v>2.7302179999999998</v>
      </c>
      <c r="AV42" s="45"/>
      <c r="AW42" s="45"/>
      <c r="AZ42" s="35">
        <f>BA42+BE42+Tabelle2126820102526272933[[#This Row],[w]]/2+Tabelle2126820102526272933[[#This Row],[poweradd]]</f>
        <v>23.208367000000049</v>
      </c>
      <c r="BA42" s="52">
        <f t="shared" si="57"/>
        <v>18.478149000000048</v>
      </c>
      <c r="BB42" s="35">
        <f t="shared" si="10"/>
        <v>4</v>
      </c>
      <c r="BC42" s="52">
        <f t="shared" si="36"/>
        <v>273.02185100000008</v>
      </c>
      <c r="BD42" s="52">
        <f t="shared" si="82"/>
        <v>270.2916330000001</v>
      </c>
      <c r="BE42" s="52">
        <f t="shared" si="11"/>
        <v>2.7302179999999998</v>
      </c>
      <c r="BF42" s="45"/>
      <c r="BG42" s="45"/>
      <c r="BJ42" s="35">
        <f>BK42+BO42+Tabelle21268201025262728[[#This Row],[w]]/2+Tabelle21268201025262728[[#This Row],[poweradd]]</f>
        <v>23.208367000000049</v>
      </c>
      <c r="BK42" s="52">
        <f t="shared" si="58"/>
        <v>18.478149000000048</v>
      </c>
      <c r="BL42" s="35">
        <f t="shared" si="12"/>
        <v>4</v>
      </c>
      <c r="BM42" s="52">
        <f t="shared" si="38"/>
        <v>273.02185100000008</v>
      </c>
      <c r="BN42" s="52">
        <f t="shared" si="83"/>
        <v>270.2916330000001</v>
      </c>
      <c r="BO42" s="52">
        <f t="shared" si="13"/>
        <v>2.7302179999999998</v>
      </c>
      <c r="BP42" s="45"/>
      <c r="BQ42" s="45"/>
      <c r="BT42" s="35">
        <f>BU42+BY42+Tabelle21268201025262729[[#This Row],[w]]/2+Tabelle21268201025262729[[#This Row],[poweradd]]</f>
        <v>23.208367000000049</v>
      </c>
      <c r="BU42" s="52">
        <f t="shared" si="59"/>
        <v>18.478149000000048</v>
      </c>
      <c r="BV42" s="35">
        <f t="shared" si="14"/>
        <v>4</v>
      </c>
      <c r="BW42" s="52">
        <f t="shared" si="40"/>
        <v>273.02185100000008</v>
      </c>
      <c r="BX42" s="52">
        <f t="shared" si="84"/>
        <v>270.2916330000001</v>
      </c>
      <c r="BY42" s="52">
        <f t="shared" si="15"/>
        <v>2.7302179999999998</v>
      </c>
      <c r="BZ42" s="45"/>
      <c r="CA42" s="45"/>
      <c r="CD42" s="35">
        <f>CE42+CI42+Tabelle2126820102526272934[[#This Row],[w]]/2+Tabelle2126820102526272934[[#This Row],[poweradd]]</f>
        <v>22.208367000000049</v>
      </c>
      <c r="CE42" s="52">
        <f t="shared" si="60"/>
        <v>17.478149000000048</v>
      </c>
      <c r="CF42" s="35">
        <f t="shared" si="16"/>
        <v>4</v>
      </c>
      <c r="CG42" s="52">
        <f t="shared" si="42"/>
        <v>273.02185100000008</v>
      </c>
      <c r="CH42" s="52">
        <f t="shared" si="85"/>
        <v>270.2916330000001</v>
      </c>
      <c r="CI42" s="52">
        <f t="shared" si="17"/>
        <v>2.7302179999999998</v>
      </c>
      <c r="CJ42" s="45"/>
      <c r="CK42" s="45"/>
      <c r="CN42" s="35">
        <f>CO42+CS42+Tabelle21268201025262729341135[[#This Row],[w]]/2+Tabelle21268201025262729341135[[#This Row],[poweradd]]</f>
        <v>22.208367000000049</v>
      </c>
      <c r="CO42" s="52">
        <f t="shared" si="61"/>
        <v>17.478149000000048</v>
      </c>
      <c r="CP42" s="35">
        <f t="shared" si="18"/>
        <v>4</v>
      </c>
      <c r="CQ42" s="52">
        <f t="shared" si="44"/>
        <v>273.02185100000008</v>
      </c>
      <c r="CR42" s="52">
        <f t="shared" si="86"/>
        <v>270.2916330000001</v>
      </c>
      <c r="CS42" s="52">
        <f t="shared" si="19"/>
        <v>2.7302179999999998</v>
      </c>
      <c r="CT42" s="45"/>
      <c r="CU42" s="45"/>
      <c r="CX42" s="35">
        <f>CY42+DC42+Tabelle2126820102526272934113536[[#This Row],[w]]/2+Tabelle2126820102526272934113536[[#This Row],[poweradd]]</f>
        <v>22.208367000000049</v>
      </c>
      <c r="CY42" s="52">
        <f t="shared" si="62"/>
        <v>17.478149000000048</v>
      </c>
      <c r="CZ42" s="35">
        <f t="shared" si="20"/>
        <v>4</v>
      </c>
      <c r="DA42" s="52">
        <f t="shared" si="46"/>
        <v>273.02185100000008</v>
      </c>
      <c r="DB42" s="52">
        <f t="shared" si="87"/>
        <v>270.2916330000001</v>
      </c>
      <c r="DC42" s="52">
        <f t="shared" si="21"/>
        <v>2.7302179999999998</v>
      </c>
      <c r="DD42" s="45"/>
      <c r="DE42" s="45"/>
      <c r="DH42" s="35">
        <f>DI42+DM42+Tabelle21268201025262729341135363731[[#This Row],[w]]/2+Tabelle21268201025262729341135363731[[#This Row],[poweradd]]</f>
        <v>22.208367000000049</v>
      </c>
      <c r="DI42" s="52">
        <f t="shared" si="63"/>
        <v>17.478149000000048</v>
      </c>
      <c r="DJ42" s="35">
        <f t="shared" si="22"/>
        <v>4</v>
      </c>
      <c r="DK42" s="52">
        <f t="shared" si="48"/>
        <v>273.02185100000008</v>
      </c>
      <c r="DL42" s="52">
        <f t="shared" si="88"/>
        <v>270.2916330000001</v>
      </c>
      <c r="DM42" s="52">
        <f t="shared" si="23"/>
        <v>2.7302179999999998</v>
      </c>
      <c r="DN42" s="45"/>
      <c r="DO42" s="45"/>
      <c r="DR42" s="35">
        <f>DS42+DW42+Tabelle212682010252627293411353637[[#This Row],[w]]/2+Tabelle212682010252627293411353637[[#This Row],[poweradd]]</f>
        <v>32.208367000000024</v>
      </c>
      <c r="DS42" s="52">
        <f t="shared" si="64"/>
        <v>27.47814900000002</v>
      </c>
      <c r="DT42" s="35">
        <f t="shared" si="24"/>
        <v>4</v>
      </c>
      <c r="DU42" s="52">
        <f t="shared" si="50"/>
        <v>273.02185100000008</v>
      </c>
      <c r="DV42" s="52">
        <f t="shared" si="89"/>
        <v>270.2916330000001</v>
      </c>
      <c r="DW42" s="52">
        <f t="shared" si="25"/>
        <v>2.7302179999999998</v>
      </c>
      <c r="DX42" s="45"/>
      <c r="DY42" s="45"/>
    </row>
    <row r="43" spans="1:130" x14ac:dyDescent="0.25">
      <c r="A43" s="55">
        <v>40</v>
      </c>
      <c r="B43" s="37">
        <f>C43+G43+Tabelle21268201025[[#This Row],[w]]/2+Tabelle21268201025[[#This Row],[poweradd]]</f>
        <v>27.911283000000047</v>
      </c>
      <c r="C43" s="52">
        <f t="shared" si="52"/>
        <v>23.208367000000049</v>
      </c>
      <c r="D43" s="35">
        <f t="shared" si="0"/>
        <v>4</v>
      </c>
      <c r="E43" s="52">
        <f t="shared" si="26"/>
        <v>270.2916330000001</v>
      </c>
      <c r="F43" s="52">
        <f t="shared" si="65"/>
        <v>267.58871700000009</v>
      </c>
      <c r="G43" s="52">
        <f t="shared" si="1"/>
        <v>2.7029160000000001</v>
      </c>
      <c r="H43" s="43"/>
      <c r="I43" s="43"/>
      <c r="J43" s="38"/>
      <c r="L43" s="37">
        <f>M43+Q43+Tabelle212682010252632[[#This Row],[w]]/2+Tabelle212682010252632[[#This Row],[poweradd]]</f>
        <v>27.911283000000047</v>
      </c>
      <c r="M43" s="52">
        <f t="shared" si="53"/>
        <v>23.208367000000049</v>
      </c>
      <c r="N43" s="35">
        <f t="shared" si="2"/>
        <v>4</v>
      </c>
      <c r="O43" s="52">
        <f t="shared" si="28"/>
        <v>270.2916330000001</v>
      </c>
      <c r="P43" s="52">
        <f t="shared" si="78"/>
        <v>267.58871700000009</v>
      </c>
      <c r="Q43" s="52">
        <f t="shared" si="3"/>
        <v>2.7029160000000001</v>
      </c>
      <c r="R43" s="43"/>
      <c r="S43" s="43"/>
      <c r="T43" s="38"/>
      <c r="V43" s="37">
        <f>W43+AA43+Tabelle2126820102526[[#This Row],[w]]/2+Tabelle2126820102526[[#This Row],[poweradd]]</f>
        <v>27.911283000000047</v>
      </c>
      <c r="W43" s="52">
        <f t="shared" si="54"/>
        <v>23.208367000000049</v>
      </c>
      <c r="X43" s="35">
        <f t="shared" si="4"/>
        <v>4</v>
      </c>
      <c r="Y43" s="52">
        <f t="shared" si="30"/>
        <v>270.2916330000001</v>
      </c>
      <c r="Z43" s="52">
        <f t="shared" si="79"/>
        <v>267.58871700000009</v>
      </c>
      <c r="AA43" s="52">
        <f t="shared" si="5"/>
        <v>2.7029160000000001</v>
      </c>
      <c r="AB43" s="43"/>
      <c r="AC43" s="43"/>
      <c r="AD43" s="38"/>
      <c r="AF43" s="37">
        <f>AG43+AK43+Tabelle212682010252630[[#This Row],[w]]/2+Tabelle212682010252630[[#This Row],[poweradd]]</f>
        <v>27.911283000000047</v>
      </c>
      <c r="AG43" s="52">
        <f t="shared" si="55"/>
        <v>23.208367000000049</v>
      </c>
      <c r="AH43" s="35">
        <f t="shared" si="6"/>
        <v>4</v>
      </c>
      <c r="AI43" s="52">
        <f t="shared" si="32"/>
        <v>270.2916330000001</v>
      </c>
      <c r="AJ43" s="52">
        <f t="shared" si="80"/>
        <v>267.58871700000009</v>
      </c>
      <c r="AK43" s="52">
        <f t="shared" si="7"/>
        <v>2.7029160000000001</v>
      </c>
      <c r="AL43" s="43"/>
      <c r="AM43" s="43"/>
      <c r="AN43" s="38"/>
      <c r="AP43" s="37">
        <f>AQ43+AU43+Tabelle212682010252627[[#This Row],[w]]/2+Tabelle212682010252627[[#This Row],[poweradd]]</f>
        <v>27.911283000000047</v>
      </c>
      <c r="AQ43" s="52">
        <f t="shared" si="56"/>
        <v>23.208367000000049</v>
      </c>
      <c r="AR43" s="35">
        <f t="shared" si="8"/>
        <v>4</v>
      </c>
      <c r="AS43" s="52">
        <f t="shared" si="34"/>
        <v>270.2916330000001</v>
      </c>
      <c r="AT43" s="52">
        <f t="shared" si="81"/>
        <v>267.58871700000009</v>
      </c>
      <c r="AU43" s="52">
        <f t="shared" si="9"/>
        <v>2.7029160000000001</v>
      </c>
      <c r="AV43" s="43"/>
      <c r="AW43" s="43"/>
      <c r="AX43" s="38"/>
      <c r="AZ43" s="37">
        <f>BA43+BE43+Tabelle2126820102526272933[[#This Row],[w]]/2+Tabelle2126820102526272933[[#This Row],[poweradd]]</f>
        <v>27.911283000000047</v>
      </c>
      <c r="BA43" s="52">
        <f t="shared" si="57"/>
        <v>23.208367000000049</v>
      </c>
      <c r="BB43" s="35">
        <f t="shared" si="10"/>
        <v>4</v>
      </c>
      <c r="BC43" s="52">
        <f t="shared" si="36"/>
        <v>270.2916330000001</v>
      </c>
      <c r="BD43" s="52">
        <f t="shared" si="82"/>
        <v>267.58871700000009</v>
      </c>
      <c r="BE43" s="52">
        <f t="shared" si="11"/>
        <v>2.7029160000000001</v>
      </c>
      <c r="BF43" s="43"/>
      <c r="BG43" s="43"/>
      <c r="BH43" s="38"/>
      <c r="BJ43" s="37">
        <f>BK43+BO43+Tabelle21268201025262728[[#This Row],[w]]/2+Tabelle21268201025262728[[#This Row],[poweradd]]</f>
        <v>27.911283000000047</v>
      </c>
      <c r="BK43" s="52">
        <f t="shared" si="58"/>
        <v>23.208367000000049</v>
      </c>
      <c r="BL43" s="35">
        <f t="shared" si="12"/>
        <v>4</v>
      </c>
      <c r="BM43" s="52">
        <f t="shared" si="38"/>
        <v>270.2916330000001</v>
      </c>
      <c r="BN43" s="52">
        <f t="shared" si="83"/>
        <v>267.58871700000009</v>
      </c>
      <c r="BO43" s="52">
        <f t="shared" si="13"/>
        <v>2.7029160000000001</v>
      </c>
      <c r="BP43" s="43"/>
      <c r="BQ43" s="43"/>
      <c r="BR43" s="38"/>
      <c r="BT43" s="37">
        <f>BU43+BY43+Tabelle21268201025262729[[#This Row],[w]]/2+Tabelle21268201025262729[[#This Row],[poweradd]]</f>
        <v>27.911283000000047</v>
      </c>
      <c r="BU43" s="52">
        <f t="shared" si="59"/>
        <v>23.208367000000049</v>
      </c>
      <c r="BV43" s="35">
        <f t="shared" si="14"/>
        <v>4</v>
      </c>
      <c r="BW43" s="52">
        <f t="shared" si="40"/>
        <v>270.2916330000001</v>
      </c>
      <c r="BX43" s="52">
        <f t="shared" si="84"/>
        <v>267.58871700000009</v>
      </c>
      <c r="BY43" s="52">
        <f t="shared" si="15"/>
        <v>2.7029160000000001</v>
      </c>
      <c r="BZ43" s="43"/>
      <c r="CA43" s="43"/>
      <c r="CB43" s="38"/>
      <c r="CD43" s="37">
        <f>CE43+CI43+Tabelle2126820102526272934[[#This Row],[w]]/2+Tabelle2126820102526272934[[#This Row],[poweradd]]</f>
        <v>26.911283000000047</v>
      </c>
      <c r="CE43" s="52">
        <f t="shared" si="60"/>
        <v>22.208367000000049</v>
      </c>
      <c r="CF43" s="35">
        <f t="shared" si="16"/>
        <v>4</v>
      </c>
      <c r="CG43" s="52">
        <f t="shared" si="42"/>
        <v>270.2916330000001</v>
      </c>
      <c r="CH43" s="52">
        <f t="shared" si="85"/>
        <v>267.58871700000009</v>
      </c>
      <c r="CI43" s="52">
        <f t="shared" si="17"/>
        <v>2.7029160000000001</v>
      </c>
      <c r="CJ43" s="43"/>
      <c r="CK43" s="43"/>
      <c r="CL43" s="38"/>
      <c r="CN43" s="37">
        <f>CO43+CS43+Tabelle21268201025262729341135[[#This Row],[w]]/2+Tabelle21268201025262729341135[[#This Row],[poweradd]]</f>
        <v>26.911283000000047</v>
      </c>
      <c r="CO43" s="52">
        <f t="shared" si="61"/>
        <v>22.208367000000049</v>
      </c>
      <c r="CP43" s="35">
        <f t="shared" si="18"/>
        <v>4</v>
      </c>
      <c r="CQ43" s="52">
        <f t="shared" si="44"/>
        <v>270.2916330000001</v>
      </c>
      <c r="CR43" s="52">
        <f t="shared" si="86"/>
        <v>267.58871700000009</v>
      </c>
      <c r="CS43" s="52">
        <f t="shared" si="19"/>
        <v>2.7029160000000001</v>
      </c>
      <c r="CT43" s="43"/>
      <c r="CU43" s="43"/>
      <c r="CV43" s="38"/>
      <c r="CX43" s="37">
        <f>CY43+DC43+Tabelle2126820102526272934113536[[#This Row],[w]]/2+Tabelle2126820102526272934113536[[#This Row],[poweradd]]</f>
        <v>26.911283000000047</v>
      </c>
      <c r="CY43" s="52">
        <f t="shared" si="62"/>
        <v>22.208367000000049</v>
      </c>
      <c r="CZ43" s="35">
        <f t="shared" si="20"/>
        <v>4</v>
      </c>
      <c r="DA43" s="52">
        <f t="shared" si="46"/>
        <v>270.2916330000001</v>
      </c>
      <c r="DB43" s="52">
        <f t="shared" si="87"/>
        <v>267.58871700000009</v>
      </c>
      <c r="DC43" s="52">
        <f t="shared" si="21"/>
        <v>2.7029160000000001</v>
      </c>
      <c r="DD43" s="43"/>
      <c r="DE43" s="43"/>
      <c r="DF43" s="38"/>
      <c r="DH43" s="37">
        <f>DI43+DM43+Tabelle21268201025262729341135363731[[#This Row],[w]]/2+Tabelle21268201025262729341135363731[[#This Row],[poweradd]]</f>
        <v>26.911283000000047</v>
      </c>
      <c r="DI43" s="52">
        <f t="shared" si="63"/>
        <v>22.208367000000049</v>
      </c>
      <c r="DJ43" s="35">
        <f t="shared" si="22"/>
        <v>4</v>
      </c>
      <c r="DK43" s="52">
        <f t="shared" si="48"/>
        <v>270.2916330000001</v>
      </c>
      <c r="DL43" s="52">
        <f t="shared" si="88"/>
        <v>267.58871700000009</v>
      </c>
      <c r="DM43" s="52">
        <f t="shared" si="23"/>
        <v>2.7029160000000001</v>
      </c>
      <c r="DN43" s="43"/>
      <c r="DO43" s="43"/>
      <c r="DP43" s="38"/>
      <c r="DR43" s="37">
        <f>DS43+DW43+Tabelle212682010252627293411353637[[#This Row],[w]]/2+Tabelle212682010252627293411353637[[#This Row],[poweradd]]</f>
        <v>36.911283000000026</v>
      </c>
      <c r="DS43" s="52">
        <f t="shared" si="64"/>
        <v>32.208367000000024</v>
      </c>
      <c r="DT43" s="35">
        <f t="shared" si="24"/>
        <v>4</v>
      </c>
      <c r="DU43" s="52">
        <f t="shared" si="50"/>
        <v>270.2916330000001</v>
      </c>
      <c r="DV43" s="52">
        <f t="shared" si="89"/>
        <v>267.58871700000009</v>
      </c>
      <c r="DW43" s="52">
        <f t="shared" si="25"/>
        <v>2.7029160000000001</v>
      </c>
      <c r="DX43" s="43"/>
      <c r="DY43" s="43"/>
      <c r="DZ43" s="38"/>
    </row>
    <row r="44" spans="1:130" x14ac:dyDescent="0.25">
      <c r="A44" s="55">
        <v>41</v>
      </c>
      <c r="B44" s="35">
        <f>C44+G44+Tabelle21268201025[[#This Row],[w]]/2+Tabelle21268201025[[#This Row],[poweradd]]</f>
        <v>32.587170000000043</v>
      </c>
      <c r="C44" s="52">
        <f t="shared" si="52"/>
        <v>27.911283000000047</v>
      </c>
      <c r="D44" s="35">
        <f t="shared" si="0"/>
        <v>4</v>
      </c>
      <c r="E44" s="52">
        <f t="shared" si="26"/>
        <v>267.58871700000009</v>
      </c>
      <c r="F44" s="52">
        <f t="shared" si="65"/>
        <v>264.9128300000001</v>
      </c>
      <c r="G44" s="52">
        <f t="shared" si="1"/>
        <v>2.6758869999999999</v>
      </c>
      <c r="H44" s="43"/>
      <c r="I44" s="43"/>
      <c r="J44" s="38"/>
      <c r="L44" s="35">
        <f>M44+Q44+Tabelle212682010252632[[#This Row],[w]]/2+Tabelle212682010252632[[#This Row],[poweradd]]</f>
        <v>32.587170000000043</v>
      </c>
      <c r="M44" s="52">
        <f t="shared" si="53"/>
        <v>27.911283000000047</v>
      </c>
      <c r="N44" s="35">
        <f t="shared" si="2"/>
        <v>4</v>
      </c>
      <c r="O44" s="52">
        <f t="shared" si="28"/>
        <v>267.58871700000009</v>
      </c>
      <c r="P44" s="52">
        <f t="shared" si="78"/>
        <v>264.9128300000001</v>
      </c>
      <c r="Q44" s="52">
        <f t="shared" si="3"/>
        <v>2.6758869999999999</v>
      </c>
      <c r="R44" s="43"/>
      <c r="S44" s="43"/>
      <c r="T44" s="38"/>
      <c r="V44" s="35">
        <f>W44+AA44+Tabelle2126820102526[[#This Row],[w]]/2+Tabelle2126820102526[[#This Row],[poweradd]]</f>
        <v>32.587170000000043</v>
      </c>
      <c r="W44" s="52">
        <f t="shared" si="54"/>
        <v>27.911283000000047</v>
      </c>
      <c r="X44" s="35">
        <f t="shared" si="4"/>
        <v>4</v>
      </c>
      <c r="Y44" s="52">
        <f t="shared" si="30"/>
        <v>267.58871700000009</v>
      </c>
      <c r="Z44" s="52">
        <f t="shared" si="79"/>
        <v>264.9128300000001</v>
      </c>
      <c r="AA44" s="52">
        <f t="shared" si="5"/>
        <v>2.6758869999999999</v>
      </c>
      <c r="AB44" s="43"/>
      <c r="AC44" s="43"/>
      <c r="AD44" s="38"/>
      <c r="AF44" s="35">
        <f>AG44+AK44+Tabelle212682010252630[[#This Row],[w]]/2+Tabelle212682010252630[[#This Row],[poweradd]]</f>
        <v>32.587170000000043</v>
      </c>
      <c r="AG44" s="52">
        <f t="shared" si="55"/>
        <v>27.911283000000047</v>
      </c>
      <c r="AH44" s="35">
        <f t="shared" si="6"/>
        <v>4</v>
      </c>
      <c r="AI44" s="52">
        <f t="shared" si="32"/>
        <v>267.58871700000009</v>
      </c>
      <c r="AJ44" s="52">
        <f t="shared" si="80"/>
        <v>264.9128300000001</v>
      </c>
      <c r="AK44" s="52">
        <f t="shared" si="7"/>
        <v>2.6758869999999999</v>
      </c>
      <c r="AL44" s="43"/>
      <c r="AM44" s="43"/>
      <c r="AN44" s="38"/>
      <c r="AP44" s="35">
        <f>AQ44+AU44+Tabelle212682010252627[[#This Row],[w]]/2+Tabelle212682010252627[[#This Row],[poweradd]]</f>
        <v>32.587170000000043</v>
      </c>
      <c r="AQ44" s="52">
        <f t="shared" si="56"/>
        <v>27.911283000000047</v>
      </c>
      <c r="AR44" s="35">
        <f t="shared" si="8"/>
        <v>4</v>
      </c>
      <c r="AS44" s="52">
        <f t="shared" si="34"/>
        <v>267.58871700000009</v>
      </c>
      <c r="AT44" s="52">
        <f t="shared" si="81"/>
        <v>264.9128300000001</v>
      </c>
      <c r="AU44" s="52">
        <f t="shared" si="9"/>
        <v>2.6758869999999999</v>
      </c>
      <c r="AV44" s="43"/>
      <c r="AW44" s="43"/>
      <c r="AX44" s="38"/>
      <c r="AZ44" s="35">
        <f>BA44+BE44+Tabelle2126820102526272933[[#This Row],[w]]/2+Tabelle2126820102526272933[[#This Row],[poweradd]]</f>
        <v>32.587170000000043</v>
      </c>
      <c r="BA44" s="52">
        <f t="shared" si="57"/>
        <v>27.911283000000047</v>
      </c>
      <c r="BB44" s="35">
        <f t="shared" si="10"/>
        <v>4</v>
      </c>
      <c r="BC44" s="52">
        <f t="shared" si="36"/>
        <v>267.58871700000009</v>
      </c>
      <c r="BD44" s="52">
        <f t="shared" si="82"/>
        <v>264.9128300000001</v>
      </c>
      <c r="BE44" s="52">
        <f t="shared" si="11"/>
        <v>2.6758869999999999</v>
      </c>
      <c r="BF44" s="43"/>
      <c r="BG44" s="43"/>
      <c r="BH44" s="38"/>
      <c r="BJ44" s="35">
        <f>BK44+BO44+Tabelle21268201025262728[[#This Row],[w]]/2+Tabelle21268201025262728[[#This Row],[poweradd]]</f>
        <v>32.587170000000043</v>
      </c>
      <c r="BK44" s="52">
        <f t="shared" si="58"/>
        <v>27.911283000000047</v>
      </c>
      <c r="BL44" s="35">
        <f t="shared" si="12"/>
        <v>4</v>
      </c>
      <c r="BM44" s="52">
        <f t="shared" si="38"/>
        <v>267.58871700000009</v>
      </c>
      <c r="BN44" s="52">
        <f t="shared" si="83"/>
        <v>264.9128300000001</v>
      </c>
      <c r="BO44" s="52">
        <f t="shared" si="13"/>
        <v>2.6758869999999999</v>
      </c>
      <c r="BP44" s="43"/>
      <c r="BQ44" s="43"/>
      <c r="BR44" s="38"/>
      <c r="BT44" s="35">
        <f>BU44+BY44+Tabelle21268201025262729[[#This Row],[w]]/2+Tabelle21268201025262729[[#This Row],[poweradd]]</f>
        <v>32.587170000000043</v>
      </c>
      <c r="BU44" s="52">
        <f t="shared" si="59"/>
        <v>27.911283000000047</v>
      </c>
      <c r="BV44" s="35">
        <f t="shared" si="14"/>
        <v>4</v>
      </c>
      <c r="BW44" s="52">
        <f t="shared" si="40"/>
        <v>267.58871700000009</v>
      </c>
      <c r="BX44" s="52">
        <f t="shared" si="84"/>
        <v>264.9128300000001</v>
      </c>
      <c r="BY44" s="52">
        <f t="shared" si="15"/>
        <v>2.6758869999999999</v>
      </c>
      <c r="BZ44" s="43"/>
      <c r="CA44" s="43"/>
      <c r="CB44" s="38"/>
      <c r="CD44" s="35">
        <f>CE44+CI44+Tabelle2126820102526272934[[#This Row],[w]]/2+Tabelle2126820102526272934[[#This Row],[poweradd]]</f>
        <v>31.587170000000047</v>
      </c>
      <c r="CE44" s="52">
        <f t="shared" si="60"/>
        <v>26.911283000000047</v>
      </c>
      <c r="CF44" s="35">
        <f t="shared" si="16"/>
        <v>4</v>
      </c>
      <c r="CG44" s="52">
        <f t="shared" si="42"/>
        <v>267.58871700000009</v>
      </c>
      <c r="CH44" s="52">
        <f t="shared" si="85"/>
        <v>264.9128300000001</v>
      </c>
      <c r="CI44" s="52">
        <f t="shared" si="17"/>
        <v>2.6758869999999999</v>
      </c>
      <c r="CJ44" s="43"/>
      <c r="CK44" s="43"/>
      <c r="CL44" s="38"/>
      <c r="CN44" s="35">
        <f>CO44+CS44+Tabelle21268201025262729341135[[#This Row],[w]]/2+Tabelle21268201025262729341135[[#This Row],[poweradd]]</f>
        <v>31.587170000000047</v>
      </c>
      <c r="CO44" s="52">
        <f t="shared" si="61"/>
        <v>26.911283000000047</v>
      </c>
      <c r="CP44" s="35">
        <f t="shared" si="18"/>
        <v>4</v>
      </c>
      <c r="CQ44" s="52">
        <f t="shared" si="44"/>
        <v>267.58871700000009</v>
      </c>
      <c r="CR44" s="52">
        <f t="shared" si="86"/>
        <v>264.9128300000001</v>
      </c>
      <c r="CS44" s="52">
        <f t="shared" si="19"/>
        <v>2.6758869999999999</v>
      </c>
      <c r="CT44" s="43"/>
      <c r="CU44" s="43"/>
      <c r="CV44" s="38"/>
      <c r="CX44" s="35">
        <f>CY44+DC44+Tabelle2126820102526272934113536[[#This Row],[w]]/2+Tabelle2126820102526272934113536[[#This Row],[poweradd]]</f>
        <v>31.587170000000047</v>
      </c>
      <c r="CY44" s="52">
        <f t="shared" si="62"/>
        <v>26.911283000000047</v>
      </c>
      <c r="CZ44" s="35">
        <f t="shared" si="20"/>
        <v>4</v>
      </c>
      <c r="DA44" s="52">
        <f t="shared" si="46"/>
        <v>267.58871700000009</v>
      </c>
      <c r="DB44" s="52">
        <f t="shared" si="87"/>
        <v>264.9128300000001</v>
      </c>
      <c r="DC44" s="52">
        <f t="shared" si="21"/>
        <v>2.6758869999999999</v>
      </c>
      <c r="DD44" s="43"/>
      <c r="DE44" s="43"/>
      <c r="DF44" s="38"/>
      <c r="DH44" s="35">
        <f>DI44+DM44+Tabelle21268201025262729341135363731[[#This Row],[w]]/2+Tabelle21268201025262729341135363731[[#This Row],[poweradd]]</f>
        <v>31.587170000000047</v>
      </c>
      <c r="DI44" s="52">
        <f t="shared" si="63"/>
        <v>26.911283000000047</v>
      </c>
      <c r="DJ44" s="35">
        <f t="shared" si="22"/>
        <v>4</v>
      </c>
      <c r="DK44" s="52">
        <f t="shared" si="48"/>
        <v>267.58871700000009</v>
      </c>
      <c r="DL44" s="52">
        <f t="shared" si="88"/>
        <v>264.9128300000001</v>
      </c>
      <c r="DM44" s="52">
        <f t="shared" si="23"/>
        <v>2.6758869999999999</v>
      </c>
      <c r="DN44" s="43"/>
      <c r="DO44" s="43"/>
      <c r="DP44" s="38"/>
      <c r="DR44" s="35">
        <f>DS44+DW44+Tabelle212682010252627293411353637[[#This Row],[w]]/2+Tabelle212682010252627293411353637[[#This Row],[poweradd]]</f>
        <v>41.587170000000029</v>
      </c>
      <c r="DS44" s="52">
        <f t="shared" si="64"/>
        <v>36.911283000000026</v>
      </c>
      <c r="DT44" s="35">
        <f t="shared" si="24"/>
        <v>4</v>
      </c>
      <c r="DU44" s="52">
        <f t="shared" si="50"/>
        <v>267.58871700000009</v>
      </c>
      <c r="DV44" s="52">
        <f t="shared" si="89"/>
        <v>264.9128300000001</v>
      </c>
      <c r="DW44" s="52">
        <f t="shared" si="25"/>
        <v>2.6758869999999999</v>
      </c>
      <c r="DX44" s="43"/>
      <c r="DY44" s="43"/>
      <c r="DZ44" s="38"/>
    </row>
    <row r="45" spans="1:130" x14ac:dyDescent="0.25">
      <c r="A45" s="55">
        <v>42</v>
      </c>
      <c r="B45" s="35">
        <f>C45+G45+Tabelle21268201025[[#This Row],[w]]/2+Tabelle21268201025[[#This Row],[poweradd]]</f>
        <v>37.236298000000041</v>
      </c>
      <c r="C45" s="52">
        <f t="shared" si="52"/>
        <v>32.587170000000043</v>
      </c>
      <c r="D45" s="35">
        <f t="shared" si="0"/>
        <v>4</v>
      </c>
      <c r="E45" s="52">
        <f t="shared" si="26"/>
        <v>264.9128300000001</v>
      </c>
      <c r="F45" s="52">
        <f t="shared" si="65"/>
        <v>262.26370200000008</v>
      </c>
      <c r="G45" s="52">
        <f t="shared" si="1"/>
        <v>2.6491280000000001</v>
      </c>
      <c r="H45" s="45"/>
      <c r="I45" s="45"/>
      <c r="L45" s="35">
        <f>M45+Q45+Tabelle212682010252632[[#This Row],[w]]/2+Tabelle212682010252632[[#This Row],[poweradd]]</f>
        <v>37.236298000000041</v>
      </c>
      <c r="M45" s="52">
        <f t="shared" si="53"/>
        <v>32.587170000000043</v>
      </c>
      <c r="N45" s="35">
        <f t="shared" si="2"/>
        <v>4</v>
      </c>
      <c r="O45" s="52">
        <f t="shared" si="28"/>
        <v>264.9128300000001</v>
      </c>
      <c r="P45" s="52">
        <f t="shared" si="78"/>
        <v>262.26370200000008</v>
      </c>
      <c r="Q45" s="52">
        <f t="shared" si="3"/>
        <v>2.6491280000000001</v>
      </c>
      <c r="R45" s="45"/>
      <c r="S45" s="45"/>
      <c r="V45" s="35">
        <f>W45+AA45+Tabelle2126820102526[[#This Row],[w]]/2+Tabelle2126820102526[[#This Row],[poweradd]]</f>
        <v>37.236298000000041</v>
      </c>
      <c r="W45" s="52">
        <f t="shared" si="54"/>
        <v>32.587170000000043</v>
      </c>
      <c r="X45" s="35">
        <f t="shared" si="4"/>
        <v>4</v>
      </c>
      <c r="Y45" s="52">
        <f t="shared" si="30"/>
        <v>264.9128300000001</v>
      </c>
      <c r="Z45" s="52">
        <f t="shared" si="79"/>
        <v>262.26370200000008</v>
      </c>
      <c r="AA45" s="52">
        <f t="shared" si="5"/>
        <v>2.6491280000000001</v>
      </c>
      <c r="AB45" s="45"/>
      <c r="AC45" s="45"/>
      <c r="AF45" s="35">
        <f>AG45+AK45+Tabelle212682010252630[[#This Row],[w]]/2+Tabelle212682010252630[[#This Row],[poweradd]]</f>
        <v>37.236298000000041</v>
      </c>
      <c r="AG45" s="52">
        <f t="shared" si="55"/>
        <v>32.587170000000043</v>
      </c>
      <c r="AH45" s="35">
        <f t="shared" si="6"/>
        <v>4</v>
      </c>
      <c r="AI45" s="52">
        <f t="shared" si="32"/>
        <v>264.9128300000001</v>
      </c>
      <c r="AJ45" s="52">
        <f t="shared" si="80"/>
        <v>262.26370200000008</v>
      </c>
      <c r="AK45" s="52">
        <f t="shared" si="7"/>
        <v>2.6491280000000001</v>
      </c>
      <c r="AL45" s="45"/>
      <c r="AM45" s="45"/>
      <c r="AP45" s="35">
        <f>AQ45+AU45+Tabelle212682010252627[[#This Row],[w]]/2+Tabelle212682010252627[[#This Row],[poweradd]]</f>
        <v>37.236298000000041</v>
      </c>
      <c r="AQ45" s="52">
        <f t="shared" si="56"/>
        <v>32.587170000000043</v>
      </c>
      <c r="AR45" s="35">
        <f t="shared" si="8"/>
        <v>4</v>
      </c>
      <c r="AS45" s="52">
        <f t="shared" si="34"/>
        <v>264.9128300000001</v>
      </c>
      <c r="AT45" s="52">
        <f t="shared" si="81"/>
        <v>262.26370200000008</v>
      </c>
      <c r="AU45" s="52">
        <f t="shared" si="9"/>
        <v>2.6491280000000001</v>
      </c>
      <c r="AV45" s="45"/>
      <c r="AW45" s="45"/>
      <c r="AZ45" s="35">
        <f>BA45+BE45+Tabelle2126820102526272933[[#This Row],[w]]/2+Tabelle2126820102526272933[[#This Row],[poweradd]]</f>
        <v>37.236298000000041</v>
      </c>
      <c r="BA45" s="52">
        <f t="shared" si="57"/>
        <v>32.587170000000043</v>
      </c>
      <c r="BB45" s="35">
        <f t="shared" si="10"/>
        <v>4</v>
      </c>
      <c r="BC45" s="52">
        <f t="shared" si="36"/>
        <v>264.9128300000001</v>
      </c>
      <c r="BD45" s="52">
        <f t="shared" si="82"/>
        <v>262.26370200000008</v>
      </c>
      <c r="BE45" s="52">
        <f t="shared" si="11"/>
        <v>2.6491280000000001</v>
      </c>
      <c r="BF45" s="45"/>
      <c r="BG45" s="45"/>
      <c r="BJ45" s="35">
        <f>BK45+BO45+Tabelle21268201025262728[[#This Row],[w]]/2+Tabelle21268201025262728[[#This Row],[poweradd]]</f>
        <v>37.236298000000041</v>
      </c>
      <c r="BK45" s="52">
        <f t="shared" si="58"/>
        <v>32.587170000000043</v>
      </c>
      <c r="BL45" s="35">
        <f t="shared" si="12"/>
        <v>4</v>
      </c>
      <c r="BM45" s="52">
        <f t="shared" si="38"/>
        <v>264.9128300000001</v>
      </c>
      <c r="BN45" s="52">
        <f t="shared" si="83"/>
        <v>262.26370200000008</v>
      </c>
      <c r="BO45" s="52">
        <f t="shared" si="13"/>
        <v>2.6491280000000001</v>
      </c>
      <c r="BP45" s="45"/>
      <c r="BQ45" s="45"/>
      <c r="BT45" s="35">
        <f>BU45+BY45+Tabelle21268201025262729[[#This Row],[w]]/2+Tabelle21268201025262729[[#This Row],[poweradd]]</f>
        <v>37.236298000000041</v>
      </c>
      <c r="BU45" s="52">
        <f t="shared" si="59"/>
        <v>32.587170000000043</v>
      </c>
      <c r="BV45" s="35">
        <f t="shared" si="14"/>
        <v>4</v>
      </c>
      <c r="BW45" s="52">
        <f t="shared" si="40"/>
        <v>264.9128300000001</v>
      </c>
      <c r="BX45" s="52">
        <f t="shared" si="84"/>
        <v>262.26370200000008</v>
      </c>
      <c r="BY45" s="52">
        <f t="shared" si="15"/>
        <v>2.6491280000000001</v>
      </c>
      <c r="BZ45" s="45"/>
      <c r="CA45" s="45"/>
      <c r="CD45" s="35">
        <f>CE45+CI45+Tabelle2126820102526272934[[#This Row],[w]]/2+Tabelle2126820102526272934[[#This Row],[poweradd]]</f>
        <v>36.236298000000048</v>
      </c>
      <c r="CE45" s="52">
        <f t="shared" si="60"/>
        <v>31.587170000000047</v>
      </c>
      <c r="CF45" s="35">
        <f t="shared" si="16"/>
        <v>4</v>
      </c>
      <c r="CG45" s="52">
        <f t="shared" si="42"/>
        <v>264.9128300000001</v>
      </c>
      <c r="CH45" s="52">
        <f t="shared" si="85"/>
        <v>262.26370200000008</v>
      </c>
      <c r="CI45" s="52">
        <f t="shared" si="17"/>
        <v>2.6491280000000001</v>
      </c>
      <c r="CJ45" s="45"/>
      <c r="CK45" s="45"/>
      <c r="CN45" s="35">
        <f>CO45+CS45+Tabelle21268201025262729341135[[#This Row],[w]]/2+Tabelle21268201025262729341135[[#This Row],[poweradd]]</f>
        <v>36.236298000000048</v>
      </c>
      <c r="CO45" s="52">
        <f t="shared" si="61"/>
        <v>31.587170000000047</v>
      </c>
      <c r="CP45" s="35">
        <f t="shared" si="18"/>
        <v>4</v>
      </c>
      <c r="CQ45" s="52">
        <f t="shared" si="44"/>
        <v>264.9128300000001</v>
      </c>
      <c r="CR45" s="52">
        <f t="shared" si="86"/>
        <v>262.26370200000008</v>
      </c>
      <c r="CS45" s="52">
        <f t="shared" si="19"/>
        <v>2.6491280000000001</v>
      </c>
      <c r="CT45" s="45"/>
      <c r="CU45" s="45"/>
      <c r="CX45" s="35">
        <f>CY45+DC45+Tabelle2126820102526272934113536[[#This Row],[w]]/2+Tabelle2126820102526272934113536[[#This Row],[poweradd]]</f>
        <v>36.236298000000048</v>
      </c>
      <c r="CY45" s="52">
        <f t="shared" si="62"/>
        <v>31.587170000000047</v>
      </c>
      <c r="CZ45" s="35">
        <f t="shared" si="20"/>
        <v>4</v>
      </c>
      <c r="DA45" s="52">
        <f t="shared" si="46"/>
        <v>264.9128300000001</v>
      </c>
      <c r="DB45" s="52">
        <f t="shared" si="87"/>
        <v>262.26370200000008</v>
      </c>
      <c r="DC45" s="52">
        <f t="shared" si="21"/>
        <v>2.6491280000000001</v>
      </c>
      <c r="DD45" s="45"/>
      <c r="DE45" s="45"/>
      <c r="DH45" s="35">
        <f>DI45+DM45+Tabelle21268201025262729341135363731[[#This Row],[w]]/2+Tabelle21268201025262729341135363731[[#This Row],[poweradd]]</f>
        <v>36.236298000000048</v>
      </c>
      <c r="DI45" s="52">
        <f t="shared" si="63"/>
        <v>31.587170000000047</v>
      </c>
      <c r="DJ45" s="35">
        <f t="shared" si="22"/>
        <v>4</v>
      </c>
      <c r="DK45" s="52">
        <f t="shared" si="48"/>
        <v>264.9128300000001</v>
      </c>
      <c r="DL45" s="52">
        <f t="shared" si="88"/>
        <v>262.26370200000008</v>
      </c>
      <c r="DM45" s="52">
        <f t="shared" si="23"/>
        <v>2.6491280000000001</v>
      </c>
      <c r="DN45" s="45"/>
      <c r="DO45" s="45"/>
      <c r="DR45" s="35">
        <f>DS45+DW45+Tabelle212682010252627293411353637[[#This Row],[w]]/2+Tabelle212682010252627293411353637[[#This Row],[poweradd]]</f>
        <v>46.236298000000026</v>
      </c>
      <c r="DS45" s="52">
        <f t="shared" si="64"/>
        <v>41.587170000000029</v>
      </c>
      <c r="DT45" s="35">
        <f t="shared" si="24"/>
        <v>4</v>
      </c>
      <c r="DU45" s="52">
        <f t="shared" si="50"/>
        <v>264.9128300000001</v>
      </c>
      <c r="DV45" s="52">
        <f t="shared" si="89"/>
        <v>262.26370200000008</v>
      </c>
      <c r="DW45" s="52">
        <f t="shared" si="25"/>
        <v>2.6491280000000001</v>
      </c>
      <c r="DX45" s="45"/>
      <c r="DY45" s="45"/>
    </row>
    <row r="46" spans="1:130" x14ac:dyDescent="0.25">
      <c r="A46" s="55">
        <v>43</v>
      </c>
      <c r="B46" s="35">
        <f>C46+G46+Tabelle21268201025[[#This Row],[w]]/2+Tabelle21268201025[[#This Row],[poweradd]]</f>
        <v>41.858935000000038</v>
      </c>
      <c r="C46" s="52">
        <f t="shared" si="52"/>
        <v>37.236298000000041</v>
      </c>
      <c r="D46" s="35">
        <f t="shared" si="0"/>
        <v>4</v>
      </c>
      <c r="E46" s="52">
        <f t="shared" si="26"/>
        <v>262.26370200000008</v>
      </c>
      <c r="F46" s="52">
        <f t="shared" si="65"/>
        <v>259.64106500000008</v>
      </c>
      <c r="G46" s="52">
        <f t="shared" si="1"/>
        <v>2.6226370000000001</v>
      </c>
      <c r="H46" s="45"/>
      <c r="I46" s="45"/>
      <c r="L46" s="35">
        <f>M46+Q46+Tabelle212682010252632[[#This Row],[w]]/2+Tabelle212682010252632[[#This Row],[poweradd]]</f>
        <v>41.858935000000038</v>
      </c>
      <c r="M46" s="52">
        <f t="shared" si="53"/>
        <v>37.236298000000041</v>
      </c>
      <c r="N46" s="35">
        <f t="shared" si="2"/>
        <v>4</v>
      </c>
      <c r="O46" s="52">
        <f t="shared" si="28"/>
        <v>262.26370200000008</v>
      </c>
      <c r="P46" s="52">
        <f t="shared" si="78"/>
        <v>259.64106500000008</v>
      </c>
      <c r="Q46" s="52">
        <f t="shared" si="3"/>
        <v>2.6226370000000001</v>
      </c>
      <c r="R46" s="45"/>
      <c r="S46" s="45"/>
      <c r="V46" s="35">
        <f>W46+AA46+Tabelle2126820102526[[#This Row],[w]]/2+Tabelle2126820102526[[#This Row],[poweradd]]</f>
        <v>41.858935000000038</v>
      </c>
      <c r="W46" s="52">
        <f t="shared" si="54"/>
        <v>37.236298000000041</v>
      </c>
      <c r="X46" s="35">
        <f t="shared" si="4"/>
        <v>4</v>
      </c>
      <c r="Y46" s="52">
        <f t="shared" si="30"/>
        <v>262.26370200000008</v>
      </c>
      <c r="Z46" s="52">
        <f t="shared" si="79"/>
        <v>259.64106500000008</v>
      </c>
      <c r="AA46" s="52">
        <f t="shared" si="5"/>
        <v>2.6226370000000001</v>
      </c>
      <c r="AB46" s="45"/>
      <c r="AC46" s="45"/>
      <c r="AF46" s="35">
        <f>AG46+AK46+Tabelle212682010252630[[#This Row],[w]]/2+Tabelle212682010252630[[#This Row],[poweradd]]</f>
        <v>41.858935000000038</v>
      </c>
      <c r="AG46" s="52">
        <f t="shared" si="55"/>
        <v>37.236298000000041</v>
      </c>
      <c r="AH46" s="35">
        <f t="shared" si="6"/>
        <v>4</v>
      </c>
      <c r="AI46" s="52">
        <f t="shared" si="32"/>
        <v>262.26370200000008</v>
      </c>
      <c r="AJ46" s="52">
        <f t="shared" si="80"/>
        <v>259.64106500000008</v>
      </c>
      <c r="AK46" s="52">
        <f t="shared" si="7"/>
        <v>2.6226370000000001</v>
      </c>
      <c r="AL46" s="45"/>
      <c r="AM46" s="45"/>
      <c r="AP46" s="35">
        <f>AQ46+AU46+Tabelle212682010252627[[#This Row],[w]]/2+Tabelle212682010252627[[#This Row],[poweradd]]</f>
        <v>41.858935000000038</v>
      </c>
      <c r="AQ46" s="52">
        <f t="shared" si="56"/>
        <v>37.236298000000041</v>
      </c>
      <c r="AR46" s="35">
        <f t="shared" si="8"/>
        <v>4</v>
      </c>
      <c r="AS46" s="52">
        <f t="shared" si="34"/>
        <v>262.26370200000008</v>
      </c>
      <c r="AT46" s="52">
        <f t="shared" si="81"/>
        <v>259.64106500000008</v>
      </c>
      <c r="AU46" s="52">
        <f t="shared" si="9"/>
        <v>2.6226370000000001</v>
      </c>
      <c r="AV46" s="45"/>
      <c r="AW46" s="45"/>
      <c r="AZ46" s="35">
        <f>BA46+BE46+Tabelle2126820102526272933[[#This Row],[w]]/2+Tabelle2126820102526272933[[#This Row],[poweradd]]</f>
        <v>41.858935000000038</v>
      </c>
      <c r="BA46" s="52">
        <f t="shared" si="57"/>
        <v>37.236298000000041</v>
      </c>
      <c r="BB46" s="35">
        <f t="shared" si="10"/>
        <v>4</v>
      </c>
      <c r="BC46" s="52">
        <f t="shared" si="36"/>
        <v>262.26370200000008</v>
      </c>
      <c r="BD46" s="52">
        <f t="shared" si="82"/>
        <v>259.64106500000008</v>
      </c>
      <c r="BE46" s="52">
        <f t="shared" si="11"/>
        <v>2.6226370000000001</v>
      </c>
      <c r="BF46" s="45"/>
      <c r="BG46" s="45"/>
      <c r="BJ46" s="35">
        <f>BK46+BO46+Tabelle21268201025262728[[#This Row],[w]]/2+Tabelle21268201025262728[[#This Row],[poweradd]]</f>
        <v>41.858935000000038</v>
      </c>
      <c r="BK46" s="52">
        <f t="shared" si="58"/>
        <v>37.236298000000041</v>
      </c>
      <c r="BL46" s="35">
        <f t="shared" si="12"/>
        <v>4</v>
      </c>
      <c r="BM46" s="52">
        <f t="shared" si="38"/>
        <v>262.26370200000008</v>
      </c>
      <c r="BN46" s="52">
        <f t="shared" si="83"/>
        <v>259.64106500000008</v>
      </c>
      <c r="BO46" s="52">
        <f t="shared" si="13"/>
        <v>2.6226370000000001</v>
      </c>
      <c r="BP46" s="45"/>
      <c r="BQ46" s="45"/>
      <c r="BT46" s="35">
        <f>BU46+BY46+Tabelle21268201025262729[[#This Row],[w]]/2+Tabelle21268201025262729[[#This Row],[poweradd]]</f>
        <v>41.858935000000038</v>
      </c>
      <c r="BU46" s="52">
        <f t="shared" si="59"/>
        <v>37.236298000000041</v>
      </c>
      <c r="BV46" s="35">
        <f t="shared" si="14"/>
        <v>4</v>
      </c>
      <c r="BW46" s="52">
        <f t="shared" si="40"/>
        <v>262.26370200000008</v>
      </c>
      <c r="BX46" s="52">
        <f t="shared" si="84"/>
        <v>259.64106500000008</v>
      </c>
      <c r="BY46" s="52">
        <f t="shared" si="15"/>
        <v>2.6226370000000001</v>
      </c>
      <c r="BZ46" s="45"/>
      <c r="CA46" s="45"/>
      <c r="CD46" s="35">
        <f>CE46+CI46+Tabelle2126820102526272934[[#This Row],[w]]/2+Tabelle2126820102526272934[[#This Row],[poweradd]]</f>
        <v>40.858935000000045</v>
      </c>
      <c r="CE46" s="52">
        <f t="shared" si="60"/>
        <v>36.236298000000048</v>
      </c>
      <c r="CF46" s="35">
        <f t="shared" si="16"/>
        <v>4</v>
      </c>
      <c r="CG46" s="52">
        <f t="shared" si="42"/>
        <v>262.26370200000008</v>
      </c>
      <c r="CH46" s="52">
        <f t="shared" si="85"/>
        <v>259.64106500000008</v>
      </c>
      <c r="CI46" s="52">
        <f t="shared" si="17"/>
        <v>2.6226370000000001</v>
      </c>
      <c r="CJ46" s="45"/>
      <c r="CK46" s="45"/>
      <c r="CN46" s="35">
        <f>CO46+CS46+Tabelle21268201025262729341135[[#This Row],[w]]/2+Tabelle21268201025262729341135[[#This Row],[poweradd]]</f>
        <v>40.858935000000045</v>
      </c>
      <c r="CO46" s="52">
        <f t="shared" si="61"/>
        <v>36.236298000000048</v>
      </c>
      <c r="CP46" s="35">
        <f t="shared" si="18"/>
        <v>4</v>
      </c>
      <c r="CQ46" s="52">
        <f t="shared" si="44"/>
        <v>262.26370200000008</v>
      </c>
      <c r="CR46" s="52">
        <f t="shared" si="86"/>
        <v>259.64106500000008</v>
      </c>
      <c r="CS46" s="52">
        <f t="shared" si="19"/>
        <v>2.6226370000000001</v>
      </c>
      <c r="CT46" s="45"/>
      <c r="CU46" s="45"/>
      <c r="CX46" s="35">
        <f>CY46+DC46+Tabelle2126820102526272934113536[[#This Row],[w]]/2+Tabelle2126820102526272934113536[[#This Row],[poweradd]]</f>
        <v>40.858935000000045</v>
      </c>
      <c r="CY46" s="52">
        <f t="shared" si="62"/>
        <v>36.236298000000048</v>
      </c>
      <c r="CZ46" s="35">
        <f t="shared" si="20"/>
        <v>4</v>
      </c>
      <c r="DA46" s="52">
        <f t="shared" si="46"/>
        <v>262.26370200000008</v>
      </c>
      <c r="DB46" s="52">
        <f t="shared" si="87"/>
        <v>259.64106500000008</v>
      </c>
      <c r="DC46" s="52">
        <f t="shared" si="21"/>
        <v>2.6226370000000001</v>
      </c>
      <c r="DD46" s="45"/>
      <c r="DE46" s="45"/>
      <c r="DH46" s="35">
        <f>DI46+DM46+Tabelle21268201025262729341135363731[[#This Row],[w]]/2+Tabelle21268201025262729341135363731[[#This Row],[poweradd]]</f>
        <v>40.858935000000045</v>
      </c>
      <c r="DI46" s="52">
        <f t="shared" si="63"/>
        <v>36.236298000000048</v>
      </c>
      <c r="DJ46" s="35">
        <f t="shared" si="22"/>
        <v>4</v>
      </c>
      <c r="DK46" s="52">
        <f t="shared" si="48"/>
        <v>262.26370200000008</v>
      </c>
      <c r="DL46" s="52">
        <f t="shared" si="88"/>
        <v>259.64106500000008</v>
      </c>
      <c r="DM46" s="52">
        <f t="shared" si="23"/>
        <v>2.6226370000000001</v>
      </c>
      <c r="DN46" s="45"/>
      <c r="DO46" s="45"/>
      <c r="DR46" s="35">
        <f>DS46+DW46+Tabelle212682010252627293411353637[[#This Row],[w]]/2+Tabelle212682010252627293411353637[[#This Row],[poweradd]]</f>
        <v>50.858935000000024</v>
      </c>
      <c r="DS46" s="52">
        <f t="shared" si="64"/>
        <v>46.236298000000026</v>
      </c>
      <c r="DT46" s="35">
        <f t="shared" si="24"/>
        <v>4</v>
      </c>
      <c r="DU46" s="52">
        <f t="shared" si="50"/>
        <v>262.26370200000008</v>
      </c>
      <c r="DV46" s="52">
        <f t="shared" si="89"/>
        <v>259.64106500000008</v>
      </c>
      <c r="DW46" s="52">
        <f t="shared" si="25"/>
        <v>2.6226370000000001</v>
      </c>
      <c r="DX46" s="45"/>
      <c r="DY46" s="45"/>
    </row>
    <row r="47" spans="1:130" x14ac:dyDescent="0.25">
      <c r="A47" s="55">
        <v>44</v>
      </c>
      <c r="B47" s="37">
        <f>C47+G47+Tabelle21268201025[[#This Row],[w]]/2+Tabelle21268201025[[#This Row],[poweradd]]</f>
        <v>46.455345000000037</v>
      </c>
      <c r="C47" s="52">
        <f t="shared" si="52"/>
        <v>41.858935000000038</v>
      </c>
      <c r="D47" s="35">
        <f t="shared" si="0"/>
        <v>4</v>
      </c>
      <c r="E47" s="52">
        <f t="shared" si="26"/>
        <v>259.64106500000008</v>
      </c>
      <c r="F47" s="52">
        <f t="shared" si="65"/>
        <v>257.04465500000009</v>
      </c>
      <c r="G47" s="52">
        <f t="shared" si="1"/>
        <v>2.5964100000000001</v>
      </c>
      <c r="H47" s="45"/>
      <c r="I47" s="45"/>
      <c r="L47" s="37">
        <f>M47+Q47+Tabelle212682010252632[[#This Row],[w]]/2+Tabelle212682010252632[[#This Row],[poweradd]]</f>
        <v>46.455345000000037</v>
      </c>
      <c r="M47" s="52">
        <f t="shared" si="53"/>
        <v>41.858935000000038</v>
      </c>
      <c r="N47" s="35">
        <f t="shared" si="2"/>
        <v>4</v>
      </c>
      <c r="O47" s="52">
        <f t="shared" si="28"/>
        <v>259.64106500000008</v>
      </c>
      <c r="P47" s="52">
        <f t="shared" si="78"/>
        <v>257.04465500000009</v>
      </c>
      <c r="Q47" s="52">
        <f t="shared" si="3"/>
        <v>2.5964100000000001</v>
      </c>
      <c r="R47" s="45"/>
      <c r="S47" s="45"/>
      <c r="V47" s="37">
        <f>W47+AA47+Tabelle2126820102526[[#This Row],[w]]/2+Tabelle2126820102526[[#This Row],[poweradd]]</f>
        <v>46.455345000000037</v>
      </c>
      <c r="W47" s="52">
        <f t="shared" si="54"/>
        <v>41.858935000000038</v>
      </c>
      <c r="X47" s="35">
        <f t="shared" si="4"/>
        <v>4</v>
      </c>
      <c r="Y47" s="52">
        <f t="shared" si="30"/>
        <v>259.64106500000008</v>
      </c>
      <c r="Z47" s="52">
        <f t="shared" si="79"/>
        <v>257.04465500000009</v>
      </c>
      <c r="AA47" s="52">
        <f t="shared" si="5"/>
        <v>2.5964100000000001</v>
      </c>
      <c r="AB47" s="45"/>
      <c r="AC47" s="45"/>
      <c r="AF47" s="37">
        <f>AG47+AK47+Tabelle212682010252630[[#This Row],[w]]/2+Tabelle212682010252630[[#This Row],[poweradd]]</f>
        <v>46.455345000000037</v>
      </c>
      <c r="AG47" s="52">
        <f t="shared" si="55"/>
        <v>41.858935000000038</v>
      </c>
      <c r="AH47" s="35">
        <f t="shared" si="6"/>
        <v>4</v>
      </c>
      <c r="AI47" s="52">
        <f t="shared" si="32"/>
        <v>259.64106500000008</v>
      </c>
      <c r="AJ47" s="52">
        <f t="shared" si="80"/>
        <v>257.04465500000009</v>
      </c>
      <c r="AK47" s="52">
        <f t="shared" si="7"/>
        <v>2.5964100000000001</v>
      </c>
      <c r="AL47" s="45"/>
      <c r="AM47" s="45"/>
      <c r="AP47" s="37">
        <f>AQ47+AU47+Tabelle212682010252627[[#This Row],[w]]/2+Tabelle212682010252627[[#This Row],[poweradd]]</f>
        <v>46.455345000000037</v>
      </c>
      <c r="AQ47" s="52">
        <f t="shared" si="56"/>
        <v>41.858935000000038</v>
      </c>
      <c r="AR47" s="35">
        <f t="shared" si="8"/>
        <v>4</v>
      </c>
      <c r="AS47" s="52">
        <f t="shared" si="34"/>
        <v>259.64106500000008</v>
      </c>
      <c r="AT47" s="52">
        <f t="shared" si="81"/>
        <v>257.04465500000009</v>
      </c>
      <c r="AU47" s="52">
        <f t="shared" si="9"/>
        <v>2.5964100000000001</v>
      </c>
      <c r="AV47" s="45"/>
      <c r="AW47" s="45"/>
      <c r="AZ47" s="37">
        <f>BA47+BE47+Tabelle2126820102526272933[[#This Row],[w]]/2+Tabelle2126820102526272933[[#This Row],[poweradd]]</f>
        <v>46.455345000000037</v>
      </c>
      <c r="BA47" s="52">
        <f t="shared" si="57"/>
        <v>41.858935000000038</v>
      </c>
      <c r="BB47" s="35">
        <f t="shared" si="10"/>
        <v>4</v>
      </c>
      <c r="BC47" s="52">
        <f t="shared" si="36"/>
        <v>259.64106500000008</v>
      </c>
      <c r="BD47" s="52">
        <f t="shared" si="82"/>
        <v>257.04465500000009</v>
      </c>
      <c r="BE47" s="52">
        <f t="shared" si="11"/>
        <v>2.5964100000000001</v>
      </c>
      <c r="BF47" s="45"/>
      <c r="BG47" s="45"/>
      <c r="BJ47" s="37">
        <f>BK47+BO47+Tabelle21268201025262728[[#This Row],[w]]/2+Tabelle21268201025262728[[#This Row],[poweradd]]</f>
        <v>46.455345000000037</v>
      </c>
      <c r="BK47" s="52">
        <f t="shared" si="58"/>
        <v>41.858935000000038</v>
      </c>
      <c r="BL47" s="35">
        <f t="shared" si="12"/>
        <v>4</v>
      </c>
      <c r="BM47" s="52">
        <f t="shared" si="38"/>
        <v>259.64106500000008</v>
      </c>
      <c r="BN47" s="52">
        <f t="shared" si="83"/>
        <v>257.04465500000009</v>
      </c>
      <c r="BO47" s="52">
        <f t="shared" si="13"/>
        <v>2.5964100000000001</v>
      </c>
      <c r="BP47" s="45"/>
      <c r="BQ47" s="45"/>
      <c r="BT47" s="37">
        <f>BU47+BY47+Tabelle21268201025262729[[#This Row],[w]]/2+Tabelle21268201025262729[[#This Row],[poweradd]]</f>
        <v>46.455345000000037</v>
      </c>
      <c r="BU47" s="52">
        <f t="shared" si="59"/>
        <v>41.858935000000038</v>
      </c>
      <c r="BV47" s="35">
        <f t="shared" si="14"/>
        <v>4</v>
      </c>
      <c r="BW47" s="52">
        <f t="shared" si="40"/>
        <v>259.64106500000008</v>
      </c>
      <c r="BX47" s="52">
        <f t="shared" si="84"/>
        <v>257.04465500000009</v>
      </c>
      <c r="BY47" s="52">
        <f t="shared" si="15"/>
        <v>2.5964100000000001</v>
      </c>
      <c r="BZ47" s="45"/>
      <c r="CA47" s="45"/>
      <c r="CD47" s="37">
        <f>CE47+CI47+Tabelle2126820102526272934[[#This Row],[w]]/2+Tabelle2126820102526272934[[#This Row],[poweradd]]</f>
        <v>45.455345000000044</v>
      </c>
      <c r="CE47" s="52">
        <f t="shared" si="60"/>
        <v>40.858935000000045</v>
      </c>
      <c r="CF47" s="35">
        <f t="shared" si="16"/>
        <v>4</v>
      </c>
      <c r="CG47" s="52">
        <f t="shared" si="42"/>
        <v>259.64106500000008</v>
      </c>
      <c r="CH47" s="52">
        <f t="shared" si="85"/>
        <v>257.04465500000009</v>
      </c>
      <c r="CI47" s="52">
        <f t="shared" si="17"/>
        <v>2.5964100000000001</v>
      </c>
      <c r="CJ47" s="45"/>
      <c r="CK47" s="45"/>
      <c r="CN47" s="37">
        <f>CO47+CS47+Tabelle21268201025262729341135[[#This Row],[w]]/2+Tabelle21268201025262729341135[[#This Row],[poweradd]]</f>
        <v>45.455345000000044</v>
      </c>
      <c r="CO47" s="52">
        <f t="shared" si="61"/>
        <v>40.858935000000045</v>
      </c>
      <c r="CP47" s="35">
        <f t="shared" si="18"/>
        <v>4</v>
      </c>
      <c r="CQ47" s="52">
        <f t="shared" si="44"/>
        <v>259.64106500000008</v>
      </c>
      <c r="CR47" s="52">
        <f t="shared" si="86"/>
        <v>257.04465500000009</v>
      </c>
      <c r="CS47" s="52">
        <f t="shared" si="19"/>
        <v>2.5964100000000001</v>
      </c>
      <c r="CT47" s="45"/>
      <c r="CU47" s="45"/>
      <c r="CX47" s="37">
        <f>CY47+DC47+Tabelle2126820102526272934113536[[#This Row],[w]]/2+Tabelle2126820102526272934113536[[#This Row],[poweradd]]</f>
        <v>45.455345000000044</v>
      </c>
      <c r="CY47" s="52">
        <f t="shared" si="62"/>
        <v>40.858935000000045</v>
      </c>
      <c r="CZ47" s="35">
        <f t="shared" si="20"/>
        <v>4</v>
      </c>
      <c r="DA47" s="52">
        <f t="shared" si="46"/>
        <v>259.64106500000008</v>
      </c>
      <c r="DB47" s="52">
        <f t="shared" si="87"/>
        <v>257.04465500000009</v>
      </c>
      <c r="DC47" s="52">
        <f t="shared" si="21"/>
        <v>2.5964100000000001</v>
      </c>
      <c r="DD47" s="45"/>
      <c r="DE47" s="45"/>
      <c r="DH47" s="37">
        <f>DI47+DM47+Tabelle21268201025262729341135363731[[#This Row],[w]]/2+Tabelle21268201025262729341135363731[[#This Row],[poweradd]]</f>
        <v>45.455345000000044</v>
      </c>
      <c r="DI47" s="52">
        <f t="shared" si="63"/>
        <v>40.858935000000045</v>
      </c>
      <c r="DJ47" s="35">
        <f t="shared" si="22"/>
        <v>4</v>
      </c>
      <c r="DK47" s="52">
        <f t="shared" si="48"/>
        <v>259.64106500000008</v>
      </c>
      <c r="DL47" s="52">
        <f t="shared" si="88"/>
        <v>257.04465500000009</v>
      </c>
      <c r="DM47" s="52">
        <f t="shared" si="23"/>
        <v>2.5964100000000001</v>
      </c>
      <c r="DN47" s="45"/>
      <c r="DO47" s="45"/>
      <c r="DR47" s="37">
        <f>DS47+DW47+Tabelle212682010252627293411353637[[#This Row],[w]]/2+Tabelle212682010252627293411353637[[#This Row],[poweradd]]</f>
        <v>55.455345000000023</v>
      </c>
      <c r="DS47" s="52">
        <f t="shared" si="64"/>
        <v>50.858935000000024</v>
      </c>
      <c r="DT47" s="35">
        <f t="shared" si="24"/>
        <v>4</v>
      </c>
      <c r="DU47" s="52">
        <f t="shared" si="50"/>
        <v>259.64106500000008</v>
      </c>
      <c r="DV47" s="52">
        <f t="shared" si="89"/>
        <v>257.04465500000009</v>
      </c>
      <c r="DW47" s="52">
        <f t="shared" si="25"/>
        <v>2.5964100000000001</v>
      </c>
      <c r="DX47" s="45"/>
      <c r="DY47" s="45"/>
    </row>
    <row r="48" spans="1:130" x14ac:dyDescent="0.25">
      <c r="A48" s="55">
        <v>45</v>
      </c>
      <c r="B48" s="35">
        <f>C48+G48+Tabelle21268201025[[#This Row],[w]]/2+Tabelle21268201025[[#This Row],[poweradd]]</f>
        <v>51.025791000000034</v>
      </c>
      <c r="C48" s="52">
        <f t="shared" si="52"/>
        <v>46.455345000000037</v>
      </c>
      <c r="D48" s="35">
        <f t="shared" si="0"/>
        <v>4</v>
      </c>
      <c r="E48" s="52">
        <f t="shared" si="26"/>
        <v>257.04465500000009</v>
      </c>
      <c r="F48" s="52">
        <f t="shared" si="65"/>
        <v>254.47420900000009</v>
      </c>
      <c r="G48" s="52">
        <f t="shared" si="1"/>
        <v>2.570446</v>
      </c>
      <c r="H48" s="45"/>
      <c r="I48" s="45"/>
      <c r="L48" s="35">
        <f>M48+Q48+Tabelle212682010252632[[#This Row],[w]]/2+Tabelle212682010252632[[#This Row],[poweradd]]</f>
        <v>51.025791000000034</v>
      </c>
      <c r="M48" s="52">
        <f t="shared" si="53"/>
        <v>46.455345000000037</v>
      </c>
      <c r="N48" s="35">
        <f t="shared" si="2"/>
        <v>4</v>
      </c>
      <c r="O48" s="52">
        <f t="shared" si="28"/>
        <v>257.04465500000009</v>
      </c>
      <c r="P48" s="52">
        <f t="shared" si="78"/>
        <v>254.47420900000009</v>
      </c>
      <c r="Q48" s="52">
        <f t="shared" si="3"/>
        <v>2.570446</v>
      </c>
      <c r="R48" s="45"/>
      <c r="S48" s="45"/>
      <c r="V48" s="35">
        <f>W48+AA48+Tabelle2126820102526[[#This Row],[w]]/2+Tabelle2126820102526[[#This Row],[poweradd]]</f>
        <v>51.025791000000034</v>
      </c>
      <c r="W48" s="52">
        <f t="shared" si="54"/>
        <v>46.455345000000037</v>
      </c>
      <c r="X48" s="35">
        <f t="shared" si="4"/>
        <v>4</v>
      </c>
      <c r="Y48" s="52">
        <f t="shared" si="30"/>
        <v>257.04465500000009</v>
      </c>
      <c r="Z48" s="52">
        <f t="shared" si="79"/>
        <v>254.47420900000009</v>
      </c>
      <c r="AA48" s="52">
        <f t="shared" si="5"/>
        <v>2.570446</v>
      </c>
      <c r="AB48" s="45"/>
      <c r="AC48" s="45"/>
      <c r="AF48" s="35">
        <f>AG48+AK48+Tabelle212682010252630[[#This Row],[w]]/2+Tabelle212682010252630[[#This Row],[poweradd]]</f>
        <v>51.025791000000034</v>
      </c>
      <c r="AG48" s="52">
        <f t="shared" si="55"/>
        <v>46.455345000000037</v>
      </c>
      <c r="AH48" s="35">
        <f t="shared" si="6"/>
        <v>4</v>
      </c>
      <c r="AI48" s="52">
        <f t="shared" si="32"/>
        <v>257.04465500000009</v>
      </c>
      <c r="AJ48" s="52">
        <f t="shared" si="80"/>
        <v>254.47420900000009</v>
      </c>
      <c r="AK48" s="52">
        <f t="shared" si="7"/>
        <v>2.570446</v>
      </c>
      <c r="AL48" s="45"/>
      <c r="AM48" s="45"/>
      <c r="AP48" s="35">
        <f>AQ48+AU48+Tabelle212682010252627[[#This Row],[w]]/2+Tabelle212682010252627[[#This Row],[poweradd]]</f>
        <v>51.025791000000034</v>
      </c>
      <c r="AQ48" s="52">
        <f t="shared" si="56"/>
        <v>46.455345000000037</v>
      </c>
      <c r="AR48" s="35">
        <f t="shared" si="8"/>
        <v>4</v>
      </c>
      <c r="AS48" s="52">
        <f t="shared" si="34"/>
        <v>257.04465500000009</v>
      </c>
      <c r="AT48" s="52">
        <f t="shared" si="81"/>
        <v>254.47420900000009</v>
      </c>
      <c r="AU48" s="52">
        <f t="shared" si="9"/>
        <v>2.570446</v>
      </c>
      <c r="AV48" s="45"/>
      <c r="AW48" s="45"/>
      <c r="AZ48" s="35">
        <f>BA48+BE48+Tabelle2126820102526272933[[#This Row],[w]]/2+Tabelle2126820102526272933[[#This Row],[poweradd]]</f>
        <v>51.025791000000034</v>
      </c>
      <c r="BA48" s="52">
        <f t="shared" si="57"/>
        <v>46.455345000000037</v>
      </c>
      <c r="BB48" s="35">
        <f t="shared" si="10"/>
        <v>4</v>
      </c>
      <c r="BC48" s="52">
        <f t="shared" si="36"/>
        <v>257.04465500000009</v>
      </c>
      <c r="BD48" s="52">
        <f t="shared" si="82"/>
        <v>254.47420900000009</v>
      </c>
      <c r="BE48" s="52">
        <f t="shared" si="11"/>
        <v>2.570446</v>
      </c>
      <c r="BF48" s="45"/>
      <c r="BG48" s="45"/>
      <c r="BJ48" s="35">
        <f>BK48+BO48+Tabelle21268201025262728[[#This Row],[w]]/2+Tabelle21268201025262728[[#This Row],[poweradd]]</f>
        <v>51.025791000000034</v>
      </c>
      <c r="BK48" s="52">
        <f t="shared" si="58"/>
        <v>46.455345000000037</v>
      </c>
      <c r="BL48" s="35">
        <f t="shared" si="12"/>
        <v>4</v>
      </c>
      <c r="BM48" s="52">
        <f t="shared" si="38"/>
        <v>257.04465500000009</v>
      </c>
      <c r="BN48" s="52">
        <f t="shared" si="83"/>
        <v>254.47420900000009</v>
      </c>
      <c r="BO48" s="52">
        <f t="shared" si="13"/>
        <v>2.570446</v>
      </c>
      <c r="BP48" s="45"/>
      <c r="BQ48" s="45"/>
      <c r="BT48" s="35">
        <f>BU48+BY48+Tabelle21268201025262729[[#This Row],[w]]/2+Tabelle21268201025262729[[#This Row],[poweradd]]</f>
        <v>51.025791000000034</v>
      </c>
      <c r="BU48" s="52">
        <f t="shared" si="59"/>
        <v>46.455345000000037</v>
      </c>
      <c r="BV48" s="35">
        <f t="shared" si="14"/>
        <v>4</v>
      </c>
      <c r="BW48" s="52">
        <f t="shared" si="40"/>
        <v>257.04465500000009</v>
      </c>
      <c r="BX48" s="52">
        <f t="shared" si="84"/>
        <v>254.47420900000009</v>
      </c>
      <c r="BY48" s="52">
        <f t="shared" si="15"/>
        <v>2.570446</v>
      </c>
      <c r="BZ48" s="45"/>
      <c r="CA48" s="45"/>
      <c r="CD48" s="35">
        <f>CE48+CI48+Tabelle2126820102526272934[[#This Row],[w]]/2+Tabelle2126820102526272934[[#This Row],[poweradd]]</f>
        <v>50.025791000000041</v>
      </c>
      <c r="CE48" s="52">
        <f t="shared" si="60"/>
        <v>45.455345000000044</v>
      </c>
      <c r="CF48" s="35">
        <f t="shared" si="16"/>
        <v>4</v>
      </c>
      <c r="CG48" s="52">
        <f t="shared" si="42"/>
        <v>257.04465500000009</v>
      </c>
      <c r="CH48" s="52">
        <f t="shared" si="85"/>
        <v>254.47420900000009</v>
      </c>
      <c r="CI48" s="52">
        <f t="shared" si="17"/>
        <v>2.570446</v>
      </c>
      <c r="CJ48" s="45"/>
      <c r="CK48" s="45"/>
      <c r="CN48" s="35">
        <f>CO48+CS48+Tabelle21268201025262729341135[[#This Row],[w]]/2+Tabelle21268201025262729341135[[#This Row],[poweradd]]</f>
        <v>50.025791000000041</v>
      </c>
      <c r="CO48" s="52">
        <f t="shared" si="61"/>
        <v>45.455345000000044</v>
      </c>
      <c r="CP48" s="35">
        <f t="shared" si="18"/>
        <v>4</v>
      </c>
      <c r="CQ48" s="52">
        <f t="shared" si="44"/>
        <v>257.04465500000009</v>
      </c>
      <c r="CR48" s="52">
        <f t="shared" si="86"/>
        <v>254.47420900000009</v>
      </c>
      <c r="CS48" s="52">
        <f t="shared" si="19"/>
        <v>2.570446</v>
      </c>
      <c r="CT48" s="45"/>
      <c r="CU48" s="45"/>
      <c r="CX48" s="35">
        <f>CY48+DC48+Tabelle2126820102526272934113536[[#This Row],[w]]/2+Tabelle2126820102526272934113536[[#This Row],[poweradd]]</f>
        <v>50.025791000000041</v>
      </c>
      <c r="CY48" s="52">
        <f t="shared" si="62"/>
        <v>45.455345000000044</v>
      </c>
      <c r="CZ48" s="35">
        <f t="shared" si="20"/>
        <v>4</v>
      </c>
      <c r="DA48" s="52">
        <f t="shared" si="46"/>
        <v>257.04465500000009</v>
      </c>
      <c r="DB48" s="52">
        <f t="shared" si="87"/>
        <v>254.47420900000009</v>
      </c>
      <c r="DC48" s="52">
        <f t="shared" si="21"/>
        <v>2.570446</v>
      </c>
      <c r="DD48" s="45"/>
      <c r="DE48" s="45"/>
      <c r="DH48" s="35">
        <f>DI48+DM48+Tabelle21268201025262729341135363731[[#This Row],[w]]/2+Tabelle21268201025262729341135363731[[#This Row],[poweradd]]</f>
        <v>50.025791000000041</v>
      </c>
      <c r="DI48" s="52">
        <f t="shared" si="63"/>
        <v>45.455345000000044</v>
      </c>
      <c r="DJ48" s="35">
        <f t="shared" si="22"/>
        <v>4</v>
      </c>
      <c r="DK48" s="52">
        <f t="shared" si="48"/>
        <v>257.04465500000009</v>
      </c>
      <c r="DL48" s="52">
        <f t="shared" si="88"/>
        <v>254.47420900000009</v>
      </c>
      <c r="DM48" s="52">
        <f t="shared" si="23"/>
        <v>2.570446</v>
      </c>
      <c r="DN48" s="45"/>
      <c r="DO48" s="45"/>
      <c r="DR48" s="35">
        <f>DS48+DW48+Tabelle212682010252627293411353637[[#This Row],[w]]/2+Tabelle212682010252627293411353637[[#This Row],[poweradd]]</f>
        <v>60.025791000000019</v>
      </c>
      <c r="DS48" s="52">
        <f t="shared" si="64"/>
        <v>55.455345000000023</v>
      </c>
      <c r="DT48" s="35">
        <f t="shared" si="24"/>
        <v>4</v>
      </c>
      <c r="DU48" s="52">
        <f t="shared" si="50"/>
        <v>257.04465500000009</v>
      </c>
      <c r="DV48" s="52">
        <f t="shared" si="89"/>
        <v>254.47420900000009</v>
      </c>
      <c r="DW48" s="52">
        <f t="shared" si="25"/>
        <v>2.570446</v>
      </c>
      <c r="DX48" s="45"/>
      <c r="DY48" s="45"/>
    </row>
    <row r="49" spans="1:130" x14ac:dyDescent="0.25">
      <c r="A49" s="55">
        <v>46</v>
      </c>
      <c r="B49" s="35">
        <f>C49+G49+Tabelle21268201025[[#This Row],[w]]/2+Tabelle21268201025[[#This Row],[poweradd]]</f>
        <v>55.570533000000033</v>
      </c>
      <c r="C49" s="52">
        <f t="shared" si="52"/>
        <v>51.025791000000034</v>
      </c>
      <c r="D49" s="35">
        <f t="shared" si="0"/>
        <v>4</v>
      </c>
      <c r="E49" s="52">
        <f t="shared" si="26"/>
        <v>254.47420900000009</v>
      </c>
      <c r="F49" s="52">
        <f t="shared" si="65"/>
        <v>251.92946700000007</v>
      </c>
      <c r="G49" s="52">
        <f t="shared" si="1"/>
        <v>2.5447419999999998</v>
      </c>
      <c r="H49" s="45"/>
      <c r="I49" s="45"/>
      <c r="L49" s="35">
        <f>M49+Q49+Tabelle212682010252632[[#This Row],[w]]/2+Tabelle212682010252632[[#This Row],[poweradd]]</f>
        <v>55.570533000000033</v>
      </c>
      <c r="M49" s="52">
        <f t="shared" si="53"/>
        <v>51.025791000000034</v>
      </c>
      <c r="N49" s="35">
        <f t="shared" si="2"/>
        <v>4</v>
      </c>
      <c r="O49" s="52">
        <f t="shared" si="28"/>
        <v>254.47420900000009</v>
      </c>
      <c r="P49" s="52">
        <f t="shared" si="78"/>
        <v>251.92946700000007</v>
      </c>
      <c r="Q49" s="52">
        <f t="shared" si="3"/>
        <v>2.5447419999999998</v>
      </c>
      <c r="R49" s="45"/>
      <c r="S49" s="45"/>
      <c r="V49" s="35">
        <f>W49+AA49+Tabelle2126820102526[[#This Row],[w]]/2+Tabelle2126820102526[[#This Row],[poweradd]]</f>
        <v>55.570533000000033</v>
      </c>
      <c r="W49" s="52">
        <f t="shared" si="54"/>
        <v>51.025791000000034</v>
      </c>
      <c r="X49" s="35">
        <f t="shared" si="4"/>
        <v>4</v>
      </c>
      <c r="Y49" s="52">
        <f t="shared" si="30"/>
        <v>254.47420900000009</v>
      </c>
      <c r="Z49" s="52">
        <f t="shared" si="79"/>
        <v>251.92946700000007</v>
      </c>
      <c r="AA49" s="52">
        <f t="shared" si="5"/>
        <v>2.5447419999999998</v>
      </c>
      <c r="AB49" s="45"/>
      <c r="AC49" s="45"/>
      <c r="AF49" s="35">
        <f>AG49+AK49+Tabelle212682010252630[[#This Row],[w]]/2+Tabelle212682010252630[[#This Row],[poweradd]]</f>
        <v>55.570533000000033</v>
      </c>
      <c r="AG49" s="52">
        <f t="shared" si="55"/>
        <v>51.025791000000034</v>
      </c>
      <c r="AH49" s="35">
        <f t="shared" si="6"/>
        <v>4</v>
      </c>
      <c r="AI49" s="52">
        <f t="shared" si="32"/>
        <v>254.47420900000009</v>
      </c>
      <c r="AJ49" s="52">
        <f t="shared" si="80"/>
        <v>251.92946700000007</v>
      </c>
      <c r="AK49" s="52">
        <f t="shared" si="7"/>
        <v>2.5447419999999998</v>
      </c>
      <c r="AL49" s="45"/>
      <c r="AM49" s="45"/>
      <c r="AP49" s="35">
        <f>AQ49+AU49+Tabelle212682010252627[[#This Row],[w]]/2+Tabelle212682010252627[[#This Row],[poweradd]]</f>
        <v>55.570533000000033</v>
      </c>
      <c r="AQ49" s="52">
        <f t="shared" si="56"/>
        <v>51.025791000000034</v>
      </c>
      <c r="AR49" s="35">
        <f t="shared" si="8"/>
        <v>4</v>
      </c>
      <c r="AS49" s="52">
        <f t="shared" si="34"/>
        <v>254.47420900000009</v>
      </c>
      <c r="AT49" s="52">
        <f t="shared" si="81"/>
        <v>251.92946700000007</v>
      </c>
      <c r="AU49" s="52">
        <f t="shared" si="9"/>
        <v>2.5447419999999998</v>
      </c>
      <c r="AV49" s="45"/>
      <c r="AW49" s="45"/>
      <c r="AZ49" s="35">
        <f>BA49+BE49+Tabelle2126820102526272933[[#This Row],[w]]/2+Tabelle2126820102526272933[[#This Row],[poweradd]]</f>
        <v>55.570533000000033</v>
      </c>
      <c r="BA49" s="52">
        <f t="shared" si="57"/>
        <v>51.025791000000034</v>
      </c>
      <c r="BB49" s="35">
        <f t="shared" si="10"/>
        <v>4</v>
      </c>
      <c r="BC49" s="52">
        <f t="shared" si="36"/>
        <v>254.47420900000009</v>
      </c>
      <c r="BD49" s="52">
        <f t="shared" si="82"/>
        <v>251.92946700000007</v>
      </c>
      <c r="BE49" s="52">
        <f t="shared" si="11"/>
        <v>2.5447419999999998</v>
      </c>
      <c r="BF49" s="45"/>
      <c r="BG49" s="45"/>
      <c r="BJ49" s="35">
        <f>BK49+BO49+Tabelle21268201025262728[[#This Row],[w]]/2+Tabelle21268201025262728[[#This Row],[poweradd]]</f>
        <v>55.570533000000033</v>
      </c>
      <c r="BK49" s="52">
        <f t="shared" si="58"/>
        <v>51.025791000000034</v>
      </c>
      <c r="BL49" s="35">
        <f t="shared" si="12"/>
        <v>4</v>
      </c>
      <c r="BM49" s="52">
        <f t="shared" si="38"/>
        <v>254.47420900000009</v>
      </c>
      <c r="BN49" s="52">
        <f t="shared" si="83"/>
        <v>251.92946700000007</v>
      </c>
      <c r="BO49" s="52">
        <f t="shared" si="13"/>
        <v>2.5447419999999998</v>
      </c>
      <c r="BP49" s="45"/>
      <c r="BQ49" s="45"/>
      <c r="BT49" s="35">
        <f>BU49+BY49+Tabelle21268201025262729[[#This Row],[w]]/2+Tabelle21268201025262729[[#This Row],[poweradd]]</f>
        <v>55.570533000000033</v>
      </c>
      <c r="BU49" s="52">
        <f t="shared" si="59"/>
        <v>51.025791000000034</v>
      </c>
      <c r="BV49" s="35">
        <f t="shared" si="14"/>
        <v>4</v>
      </c>
      <c r="BW49" s="52">
        <f t="shared" si="40"/>
        <v>254.47420900000009</v>
      </c>
      <c r="BX49" s="52">
        <f t="shared" si="84"/>
        <v>251.92946700000007</v>
      </c>
      <c r="BY49" s="52">
        <f t="shared" si="15"/>
        <v>2.5447419999999998</v>
      </c>
      <c r="BZ49" s="45"/>
      <c r="CA49" s="45"/>
      <c r="CD49" s="35">
        <f>CE49+CI49+Tabelle2126820102526272934[[#This Row],[w]]/2+Tabelle2126820102526272934[[#This Row],[poweradd]]</f>
        <v>54.57053300000004</v>
      </c>
      <c r="CE49" s="52">
        <f t="shared" si="60"/>
        <v>50.025791000000041</v>
      </c>
      <c r="CF49" s="35">
        <f t="shared" si="16"/>
        <v>4</v>
      </c>
      <c r="CG49" s="52">
        <f t="shared" si="42"/>
        <v>254.47420900000009</v>
      </c>
      <c r="CH49" s="52">
        <f t="shared" si="85"/>
        <v>251.92946700000007</v>
      </c>
      <c r="CI49" s="52">
        <f t="shared" si="17"/>
        <v>2.5447419999999998</v>
      </c>
      <c r="CJ49" s="45"/>
      <c r="CK49" s="45"/>
      <c r="CN49" s="35">
        <f>CO49+CS49+Tabelle21268201025262729341135[[#This Row],[w]]/2+Tabelle21268201025262729341135[[#This Row],[poweradd]]</f>
        <v>54.57053300000004</v>
      </c>
      <c r="CO49" s="52">
        <f t="shared" si="61"/>
        <v>50.025791000000041</v>
      </c>
      <c r="CP49" s="35">
        <f t="shared" si="18"/>
        <v>4</v>
      </c>
      <c r="CQ49" s="52">
        <f t="shared" si="44"/>
        <v>254.47420900000009</v>
      </c>
      <c r="CR49" s="52">
        <f t="shared" si="86"/>
        <v>251.92946700000007</v>
      </c>
      <c r="CS49" s="52">
        <f t="shared" si="19"/>
        <v>2.5447419999999998</v>
      </c>
      <c r="CT49" s="45"/>
      <c r="CU49" s="45"/>
      <c r="CX49" s="35">
        <f>CY49+DC49+Tabelle2126820102526272934113536[[#This Row],[w]]/2+Tabelle2126820102526272934113536[[#This Row],[poweradd]]</f>
        <v>54.57053300000004</v>
      </c>
      <c r="CY49" s="52">
        <f t="shared" si="62"/>
        <v>50.025791000000041</v>
      </c>
      <c r="CZ49" s="35">
        <f t="shared" si="20"/>
        <v>4</v>
      </c>
      <c r="DA49" s="52">
        <f t="shared" si="46"/>
        <v>254.47420900000009</v>
      </c>
      <c r="DB49" s="52">
        <f t="shared" si="87"/>
        <v>251.92946700000007</v>
      </c>
      <c r="DC49" s="52">
        <f t="shared" si="21"/>
        <v>2.5447419999999998</v>
      </c>
      <c r="DD49" s="45"/>
      <c r="DE49" s="45"/>
      <c r="DH49" s="35">
        <f>DI49+DM49+Tabelle21268201025262729341135363731[[#This Row],[w]]/2+Tabelle21268201025262729341135363731[[#This Row],[poweradd]]</f>
        <v>54.57053300000004</v>
      </c>
      <c r="DI49" s="52">
        <f t="shared" si="63"/>
        <v>50.025791000000041</v>
      </c>
      <c r="DJ49" s="35">
        <f t="shared" si="22"/>
        <v>4</v>
      </c>
      <c r="DK49" s="52">
        <f t="shared" si="48"/>
        <v>254.47420900000009</v>
      </c>
      <c r="DL49" s="52">
        <f t="shared" si="88"/>
        <v>251.92946700000007</v>
      </c>
      <c r="DM49" s="52">
        <f t="shared" si="23"/>
        <v>2.5447419999999998</v>
      </c>
      <c r="DN49" s="45"/>
      <c r="DO49" s="45"/>
      <c r="DR49" s="35">
        <f>DS49+DW49+Tabelle212682010252627293411353637[[#This Row],[w]]/2+Tabelle212682010252627293411353637[[#This Row],[poweradd]]</f>
        <v>64.570533000000012</v>
      </c>
      <c r="DS49" s="52">
        <f t="shared" si="64"/>
        <v>60.025791000000019</v>
      </c>
      <c r="DT49" s="35">
        <f t="shared" si="24"/>
        <v>4</v>
      </c>
      <c r="DU49" s="52">
        <f t="shared" si="50"/>
        <v>254.47420900000009</v>
      </c>
      <c r="DV49" s="52">
        <f t="shared" si="89"/>
        <v>251.92946700000007</v>
      </c>
      <c r="DW49" s="52">
        <f t="shared" si="25"/>
        <v>2.5447419999999998</v>
      </c>
      <c r="DX49" s="45"/>
      <c r="DY49" s="45"/>
    </row>
    <row r="50" spans="1:130" x14ac:dyDescent="0.25">
      <c r="A50" s="55">
        <v>47</v>
      </c>
      <c r="B50" s="35">
        <f>C50+G50+Tabelle21268201025[[#This Row],[w]]/2+Tabelle21268201025[[#This Row],[poweradd]]</f>
        <v>60.089827000000035</v>
      </c>
      <c r="C50" s="52">
        <f t="shared" si="52"/>
        <v>55.570533000000033</v>
      </c>
      <c r="D50" s="35">
        <f t="shared" si="0"/>
        <v>4</v>
      </c>
      <c r="E50" s="52">
        <f t="shared" si="26"/>
        <v>251.92946700000007</v>
      </c>
      <c r="F50" s="52">
        <f t="shared" si="65"/>
        <v>249.41017300000007</v>
      </c>
      <c r="G50" s="52">
        <f t="shared" si="1"/>
        <v>2.5192939999999999</v>
      </c>
      <c r="H50" s="43"/>
      <c r="I50" s="43"/>
      <c r="J50" s="38"/>
      <c r="L50" s="35">
        <f>M50+Q50+Tabelle212682010252632[[#This Row],[w]]/2+Tabelle212682010252632[[#This Row],[poweradd]]</f>
        <v>60.089827000000035</v>
      </c>
      <c r="M50" s="52">
        <f t="shared" si="53"/>
        <v>55.570533000000033</v>
      </c>
      <c r="N50" s="35">
        <f t="shared" si="2"/>
        <v>4</v>
      </c>
      <c r="O50" s="52">
        <f t="shared" si="28"/>
        <v>251.92946700000007</v>
      </c>
      <c r="P50" s="52">
        <f t="shared" si="78"/>
        <v>249.41017300000007</v>
      </c>
      <c r="Q50" s="52">
        <f t="shared" si="3"/>
        <v>2.5192939999999999</v>
      </c>
      <c r="R50" s="43"/>
      <c r="S50" s="43"/>
      <c r="T50" s="38"/>
      <c r="V50" s="35">
        <f>W50+AA50+Tabelle2126820102526[[#This Row],[w]]/2+Tabelle2126820102526[[#This Row],[poweradd]]</f>
        <v>60.089827000000035</v>
      </c>
      <c r="W50" s="52">
        <f t="shared" si="54"/>
        <v>55.570533000000033</v>
      </c>
      <c r="X50" s="35">
        <f t="shared" si="4"/>
        <v>4</v>
      </c>
      <c r="Y50" s="52">
        <f t="shared" si="30"/>
        <v>251.92946700000007</v>
      </c>
      <c r="Z50" s="52">
        <f t="shared" si="79"/>
        <v>249.41017300000007</v>
      </c>
      <c r="AA50" s="52">
        <f t="shared" si="5"/>
        <v>2.5192939999999999</v>
      </c>
      <c r="AB50" s="43"/>
      <c r="AC50" s="43"/>
      <c r="AD50" s="38"/>
      <c r="AF50" s="35">
        <f>AG50+AK50+Tabelle212682010252630[[#This Row],[w]]/2+Tabelle212682010252630[[#This Row],[poweradd]]</f>
        <v>60.089827000000035</v>
      </c>
      <c r="AG50" s="52">
        <f t="shared" si="55"/>
        <v>55.570533000000033</v>
      </c>
      <c r="AH50" s="35">
        <f t="shared" si="6"/>
        <v>4</v>
      </c>
      <c r="AI50" s="52">
        <f t="shared" si="32"/>
        <v>251.92946700000007</v>
      </c>
      <c r="AJ50" s="52">
        <f t="shared" si="80"/>
        <v>249.41017300000007</v>
      </c>
      <c r="AK50" s="52">
        <f t="shared" si="7"/>
        <v>2.5192939999999999</v>
      </c>
      <c r="AL50" s="43"/>
      <c r="AM50" s="43"/>
      <c r="AN50" s="38"/>
      <c r="AP50" s="35">
        <f>AQ50+AU50+Tabelle212682010252627[[#This Row],[w]]/2+Tabelle212682010252627[[#This Row],[poweradd]]</f>
        <v>60.089827000000035</v>
      </c>
      <c r="AQ50" s="52">
        <f t="shared" si="56"/>
        <v>55.570533000000033</v>
      </c>
      <c r="AR50" s="35">
        <f t="shared" si="8"/>
        <v>4</v>
      </c>
      <c r="AS50" s="52">
        <f t="shared" si="34"/>
        <v>251.92946700000007</v>
      </c>
      <c r="AT50" s="52">
        <f t="shared" si="81"/>
        <v>249.41017300000007</v>
      </c>
      <c r="AU50" s="52">
        <f t="shared" si="9"/>
        <v>2.5192939999999999</v>
      </c>
      <c r="AV50" s="43"/>
      <c r="AW50" s="43"/>
      <c r="AX50" s="38"/>
      <c r="AZ50" s="35">
        <f>BA50+BE50+Tabelle2126820102526272933[[#This Row],[w]]/2+Tabelle2126820102526272933[[#This Row],[poweradd]]</f>
        <v>60.089827000000035</v>
      </c>
      <c r="BA50" s="52">
        <f t="shared" si="57"/>
        <v>55.570533000000033</v>
      </c>
      <c r="BB50" s="35">
        <f t="shared" si="10"/>
        <v>4</v>
      </c>
      <c r="BC50" s="52">
        <f t="shared" si="36"/>
        <v>251.92946700000007</v>
      </c>
      <c r="BD50" s="52">
        <f t="shared" si="82"/>
        <v>249.41017300000007</v>
      </c>
      <c r="BE50" s="52">
        <f t="shared" si="11"/>
        <v>2.5192939999999999</v>
      </c>
      <c r="BF50" s="43"/>
      <c r="BG50" s="43"/>
      <c r="BH50" s="38"/>
      <c r="BJ50" s="35">
        <f>BK50+BO50+Tabelle21268201025262728[[#This Row],[w]]/2+Tabelle21268201025262728[[#This Row],[poweradd]]</f>
        <v>60.089827000000035</v>
      </c>
      <c r="BK50" s="52">
        <f t="shared" si="58"/>
        <v>55.570533000000033</v>
      </c>
      <c r="BL50" s="35">
        <f t="shared" si="12"/>
        <v>4</v>
      </c>
      <c r="BM50" s="52">
        <f t="shared" si="38"/>
        <v>251.92946700000007</v>
      </c>
      <c r="BN50" s="52">
        <f t="shared" si="83"/>
        <v>249.41017300000007</v>
      </c>
      <c r="BO50" s="52">
        <f t="shared" si="13"/>
        <v>2.5192939999999999</v>
      </c>
      <c r="BP50" s="43"/>
      <c r="BQ50" s="43"/>
      <c r="BR50" s="38"/>
      <c r="BT50" s="35">
        <f>BU50+BY50+Tabelle21268201025262729[[#This Row],[w]]/2+Tabelle21268201025262729[[#This Row],[poweradd]]</f>
        <v>60.089827000000035</v>
      </c>
      <c r="BU50" s="52">
        <f t="shared" si="59"/>
        <v>55.570533000000033</v>
      </c>
      <c r="BV50" s="35">
        <f t="shared" si="14"/>
        <v>4</v>
      </c>
      <c r="BW50" s="52">
        <f t="shared" si="40"/>
        <v>251.92946700000007</v>
      </c>
      <c r="BX50" s="52">
        <f t="shared" si="84"/>
        <v>249.41017300000007</v>
      </c>
      <c r="BY50" s="52">
        <f t="shared" si="15"/>
        <v>2.5192939999999999</v>
      </c>
      <c r="BZ50" s="43"/>
      <c r="CA50" s="43"/>
      <c r="CB50" s="38"/>
      <c r="CD50" s="35">
        <f>CE50+CI50+Tabelle2126820102526272934[[#This Row],[w]]/2+Tabelle2126820102526272934[[#This Row],[poweradd]]</f>
        <v>59.089827000000042</v>
      </c>
      <c r="CE50" s="52">
        <f t="shared" si="60"/>
        <v>54.57053300000004</v>
      </c>
      <c r="CF50" s="35">
        <f t="shared" si="16"/>
        <v>4</v>
      </c>
      <c r="CG50" s="52">
        <f t="shared" si="42"/>
        <v>251.92946700000007</v>
      </c>
      <c r="CH50" s="52">
        <f t="shared" si="85"/>
        <v>249.41017300000007</v>
      </c>
      <c r="CI50" s="52">
        <f t="shared" si="17"/>
        <v>2.5192939999999999</v>
      </c>
      <c r="CJ50" s="43"/>
      <c r="CK50" s="43"/>
      <c r="CL50" s="38"/>
      <c r="CN50" s="35">
        <f>CO50+CS50+Tabelle21268201025262729341135[[#This Row],[w]]/2+Tabelle21268201025262729341135[[#This Row],[poweradd]]</f>
        <v>59.089827000000042</v>
      </c>
      <c r="CO50" s="52">
        <f t="shared" si="61"/>
        <v>54.57053300000004</v>
      </c>
      <c r="CP50" s="35">
        <f t="shared" si="18"/>
        <v>4</v>
      </c>
      <c r="CQ50" s="52">
        <f t="shared" si="44"/>
        <v>251.92946700000007</v>
      </c>
      <c r="CR50" s="52">
        <f t="shared" si="86"/>
        <v>249.41017300000007</v>
      </c>
      <c r="CS50" s="52">
        <f t="shared" si="19"/>
        <v>2.5192939999999999</v>
      </c>
      <c r="CT50" s="43"/>
      <c r="CU50" s="43"/>
      <c r="CV50" s="38"/>
      <c r="CX50" s="35">
        <f>CY50+DC50+Tabelle2126820102526272934113536[[#This Row],[w]]/2+Tabelle2126820102526272934113536[[#This Row],[poweradd]]</f>
        <v>59.089827000000042</v>
      </c>
      <c r="CY50" s="52">
        <f t="shared" si="62"/>
        <v>54.57053300000004</v>
      </c>
      <c r="CZ50" s="35">
        <f t="shared" si="20"/>
        <v>4</v>
      </c>
      <c r="DA50" s="52">
        <f t="shared" si="46"/>
        <v>251.92946700000007</v>
      </c>
      <c r="DB50" s="52">
        <f t="shared" si="87"/>
        <v>249.41017300000007</v>
      </c>
      <c r="DC50" s="52">
        <f t="shared" si="21"/>
        <v>2.5192939999999999</v>
      </c>
      <c r="DD50" s="43"/>
      <c r="DE50" s="43"/>
      <c r="DF50" s="38"/>
      <c r="DH50" s="35">
        <f>DI50+DM50+Tabelle21268201025262729341135363731[[#This Row],[w]]/2+Tabelle21268201025262729341135363731[[#This Row],[poweradd]]</f>
        <v>59.089827000000042</v>
      </c>
      <c r="DI50" s="52">
        <f t="shared" si="63"/>
        <v>54.57053300000004</v>
      </c>
      <c r="DJ50" s="35">
        <f t="shared" si="22"/>
        <v>4</v>
      </c>
      <c r="DK50" s="52">
        <f t="shared" si="48"/>
        <v>251.92946700000007</v>
      </c>
      <c r="DL50" s="52">
        <f t="shared" si="88"/>
        <v>249.41017300000007</v>
      </c>
      <c r="DM50" s="52">
        <f t="shared" si="23"/>
        <v>2.5192939999999999</v>
      </c>
      <c r="DN50" s="43"/>
      <c r="DO50" s="43"/>
      <c r="DP50" s="38"/>
      <c r="DR50" s="35">
        <f>DS50+DW50+Tabelle212682010252627293411353637[[#This Row],[w]]/2+Tabelle212682010252627293411353637[[#This Row],[poweradd]]</f>
        <v>69.089827000000014</v>
      </c>
      <c r="DS50" s="52">
        <f t="shared" si="64"/>
        <v>64.570533000000012</v>
      </c>
      <c r="DT50" s="35">
        <f t="shared" si="24"/>
        <v>4</v>
      </c>
      <c r="DU50" s="52">
        <f t="shared" si="50"/>
        <v>251.92946700000007</v>
      </c>
      <c r="DV50" s="52">
        <f t="shared" si="89"/>
        <v>249.41017300000007</v>
      </c>
      <c r="DW50" s="52">
        <f t="shared" si="25"/>
        <v>2.5192939999999999</v>
      </c>
      <c r="DX50" s="43"/>
      <c r="DY50" s="43"/>
      <c r="DZ50" s="38"/>
    </row>
    <row r="51" spans="1:130" x14ac:dyDescent="0.25">
      <c r="A51" s="55">
        <v>48</v>
      </c>
      <c r="B51" s="35">
        <f>C51+G51+Tabelle21268201025[[#This Row],[w]]/2+Tabelle21268201025[[#This Row],[poweradd]]</f>
        <v>64.583928000000043</v>
      </c>
      <c r="C51" s="52">
        <f t="shared" si="52"/>
        <v>60.089827000000035</v>
      </c>
      <c r="D51" s="35">
        <f t="shared" si="0"/>
        <v>4</v>
      </c>
      <c r="E51" s="52">
        <f t="shared" si="26"/>
        <v>249.41017300000007</v>
      </c>
      <c r="F51" s="52">
        <f t="shared" si="65"/>
        <v>246.91607200000007</v>
      </c>
      <c r="G51" s="52">
        <f t="shared" si="1"/>
        <v>2.4941010000000001</v>
      </c>
      <c r="H51" s="43"/>
      <c r="I51" s="43"/>
      <c r="J51" s="38"/>
      <c r="L51" s="35">
        <f>M51+Q51+Tabelle212682010252632[[#This Row],[w]]/2+Tabelle212682010252632[[#This Row],[poweradd]]</f>
        <v>64.583928000000043</v>
      </c>
      <c r="M51" s="52">
        <f t="shared" si="53"/>
        <v>60.089827000000035</v>
      </c>
      <c r="N51" s="35">
        <f t="shared" si="2"/>
        <v>4</v>
      </c>
      <c r="O51" s="52">
        <f t="shared" si="28"/>
        <v>249.41017300000007</v>
      </c>
      <c r="P51" s="52">
        <f t="shared" si="78"/>
        <v>246.91607200000007</v>
      </c>
      <c r="Q51" s="52">
        <f t="shared" si="3"/>
        <v>2.4941010000000001</v>
      </c>
      <c r="R51" s="43"/>
      <c r="S51" s="43"/>
      <c r="T51" s="38"/>
      <c r="V51" s="35">
        <f>W51+AA51+Tabelle2126820102526[[#This Row],[w]]/2+Tabelle2126820102526[[#This Row],[poweradd]]</f>
        <v>64.583928000000043</v>
      </c>
      <c r="W51" s="52">
        <f t="shared" si="54"/>
        <v>60.089827000000035</v>
      </c>
      <c r="X51" s="35">
        <f t="shared" si="4"/>
        <v>4</v>
      </c>
      <c r="Y51" s="52">
        <f t="shared" si="30"/>
        <v>249.41017300000007</v>
      </c>
      <c r="Z51" s="52">
        <f t="shared" si="79"/>
        <v>246.91607200000007</v>
      </c>
      <c r="AA51" s="52">
        <f t="shared" si="5"/>
        <v>2.4941010000000001</v>
      </c>
      <c r="AB51" s="43"/>
      <c r="AC51" s="43"/>
      <c r="AD51" s="38"/>
      <c r="AF51" s="35">
        <f>AG51+AK51+Tabelle212682010252630[[#This Row],[w]]/2+Tabelle212682010252630[[#This Row],[poweradd]]</f>
        <v>64.583928000000043</v>
      </c>
      <c r="AG51" s="52">
        <f t="shared" si="55"/>
        <v>60.089827000000035</v>
      </c>
      <c r="AH51" s="35">
        <f t="shared" si="6"/>
        <v>4</v>
      </c>
      <c r="AI51" s="52">
        <f t="shared" si="32"/>
        <v>249.41017300000007</v>
      </c>
      <c r="AJ51" s="52">
        <f t="shared" si="80"/>
        <v>246.91607200000007</v>
      </c>
      <c r="AK51" s="52">
        <f t="shared" si="7"/>
        <v>2.4941010000000001</v>
      </c>
      <c r="AL51" s="43"/>
      <c r="AM51" s="43"/>
      <c r="AN51" s="38"/>
      <c r="AP51" s="35">
        <f>AQ51+AU51+Tabelle212682010252627[[#This Row],[w]]/2+Tabelle212682010252627[[#This Row],[poweradd]]</f>
        <v>64.583928000000043</v>
      </c>
      <c r="AQ51" s="52">
        <f t="shared" si="56"/>
        <v>60.089827000000035</v>
      </c>
      <c r="AR51" s="35">
        <f t="shared" si="8"/>
        <v>4</v>
      </c>
      <c r="AS51" s="52">
        <f t="shared" si="34"/>
        <v>249.41017300000007</v>
      </c>
      <c r="AT51" s="52">
        <f t="shared" si="81"/>
        <v>246.91607200000007</v>
      </c>
      <c r="AU51" s="52">
        <f t="shared" si="9"/>
        <v>2.4941010000000001</v>
      </c>
      <c r="AV51" s="43"/>
      <c r="AW51" s="43"/>
      <c r="AX51" s="38"/>
      <c r="AZ51" s="35">
        <f>BA51+BE51+Tabelle2126820102526272933[[#This Row],[w]]/2+Tabelle2126820102526272933[[#This Row],[poweradd]]</f>
        <v>64.583928000000043</v>
      </c>
      <c r="BA51" s="52">
        <f t="shared" si="57"/>
        <v>60.089827000000035</v>
      </c>
      <c r="BB51" s="35">
        <f t="shared" si="10"/>
        <v>4</v>
      </c>
      <c r="BC51" s="52">
        <f t="shared" si="36"/>
        <v>249.41017300000007</v>
      </c>
      <c r="BD51" s="52">
        <f t="shared" si="82"/>
        <v>246.91607200000007</v>
      </c>
      <c r="BE51" s="52">
        <f t="shared" si="11"/>
        <v>2.4941010000000001</v>
      </c>
      <c r="BF51" s="43"/>
      <c r="BG51" s="43"/>
      <c r="BH51" s="38"/>
      <c r="BJ51" s="35">
        <f>BK51+BO51+Tabelle21268201025262728[[#This Row],[w]]/2+Tabelle21268201025262728[[#This Row],[poweradd]]</f>
        <v>64.583928000000043</v>
      </c>
      <c r="BK51" s="52">
        <f t="shared" si="58"/>
        <v>60.089827000000035</v>
      </c>
      <c r="BL51" s="35">
        <f t="shared" si="12"/>
        <v>4</v>
      </c>
      <c r="BM51" s="52">
        <f t="shared" si="38"/>
        <v>249.41017300000007</v>
      </c>
      <c r="BN51" s="52">
        <f t="shared" si="83"/>
        <v>246.91607200000007</v>
      </c>
      <c r="BO51" s="52">
        <f t="shared" si="13"/>
        <v>2.4941010000000001</v>
      </c>
      <c r="BP51" s="43"/>
      <c r="BQ51" s="43"/>
      <c r="BR51" s="38"/>
      <c r="BT51" s="35">
        <f>BU51+BY51+Tabelle21268201025262729[[#This Row],[w]]/2+Tabelle21268201025262729[[#This Row],[poweradd]]</f>
        <v>64.583928000000043</v>
      </c>
      <c r="BU51" s="52">
        <f t="shared" si="59"/>
        <v>60.089827000000035</v>
      </c>
      <c r="BV51" s="35">
        <f t="shared" si="14"/>
        <v>4</v>
      </c>
      <c r="BW51" s="52">
        <f t="shared" si="40"/>
        <v>249.41017300000007</v>
      </c>
      <c r="BX51" s="52">
        <f t="shared" si="84"/>
        <v>246.91607200000007</v>
      </c>
      <c r="BY51" s="52">
        <f t="shared" si="15"/>
        <v>2.4941010000000001</v>
      </c>
      <c r="BZ51" s="43"/>
      <c r="CA51" s="43"/>
      <c r="CB51" s="38"/>
      <c r="CD51" s="35">
        <f>CE51+CI51+Tabelle2126820102526272934[[#This Row],[w]]/2+Tabelle2126820102526272934[[#This Row],[poweradd]]</f>
        <v>63.583928000000043</v>
      </c>
      <c r="CE51" s="52">
        <f t="shared" si="60"/>
        <v>59.089827000000042</v>
      </c>
      <c r="CF51" s="35">
        <f t="shared" si="16"/>
        <v>4</v>
      </c>
      <c r="CG51" s="52">
        <f t="shared" si="42"/>
        <v>249.41017300000007</v>
      </c>
      <c r="CH51" s="52">
        <f t="shared" si="85"/>
        <v>246.91607200000007</v>
      </c>
      <c r="CI51" s="52">
        <f t="shared" si="17"/>
        <v>2.4941010000000001</v>
      </c>
      <c r="CJ51" s="43"/>
      <c r="CK51" s="43"/>
      <c r="CL51" s="38"/>
      <c r="CN51" s="35">
        <f>CO51+CS51+Tabelle21268201025262729341135[[#This Row],[w]]/2+Tabelle21268201025262729341135[[#This Row],[poweradd]]</f>
        <v>63.583928000000043</v>
      </c>
      <c r="CO51" s="52">
        <f t="shared" si="61"/>
        <v>59.089827000000042</v>
      </c>
      <c r="CP51" s="35">
        <f t="shared" si="18"/>
        <v>4</v>
      </c>
      <c r="CQ51" s="52">
        <f t="shared" si="44"/>
        <v>249.41017300000007</v>
      </c>
      <c r="CR51" s="52">
        <f t="shared" si="86"/>
        <v>246.91607200000007</v>
      </c>
      <c r="CS51" s="52">
        <f t="shared" si="19"/>
        <v>2.4941010000000001</v>
      </c>
      <c r="CT51" s="43"/>
      <c r="CU51" s="43"/>
      <c r="CV51" s="38"/>
      <c r="CX51" s="35">
        <f>CY51+DC51+Tabelle2126820102526272934113536[[#This Row],[w]]/2+Tabelle2126820102526272934113536[[#This Row],[poweradd]]</f>
        <v>63.583928000000043</v>
      </c>
      <c r="CY51" s="52">
        <f t="shared" si="62"/>
        <v>59.089827000000042</v>
      </c>
      <c r="CZ51" s="35">
        <f t="shared" si="20"/>
        <v>4</v>
      </c>
      <c r="DA51" s="52">
        <f t="shared" si="46"/>
        <v>249.41017300000007</v>
      </c>
      <c r="DB51" s="52">
        <f t="shared" si="87"/>
        <v>246.91607200000007</v>
      </c>
      <c r="DC51" s="52">
        <f t="shared" si="21"/>
        <v>2.4941010000000001</v>
      </c>
      <c r="DD51" s="43"/>
      <c r="DE51" s="43"/>
      <c r="DF51" s="38"/>
      <c r="DH51" s="35">
        <f>DI51+DM51+Tabelle21268201025262729341135363731[[#This Row],[w]]/2+Tabelle21268201025262729341135363731[[#This Row],[poweradd]]</f>
        <v>63.583928000000043</v>
      </c>
      <c r="DI51" s="52">
        <f t="shared" si="63"/>
        <v>59.089827000000042</v>
      </c>
      <c r="DJ51" s="35">
        <f t="shared" si="22"/>
        <v>4</v>
      </c>
      <c r="DK51" s="52">
        <f t="shared" si="48"/>
        <v>249.41017300000007</v>
      </c>
      <c r="DL51" s="52">
        <f t="shared" si="88"/>
        <v>246.91607200000007</v>
      </c>
      <c r="DM51" s="52">
        <f t="shared" si="23"/>
        <v>2.4941010000000001</v>
      </c>
      <c r="DN51" s="43"/>
      <c r="DO51" s="43"/>
      <c r="DP51" s="38"/>
      <c r="DR51" s="35">
        <f>DS51+DW51+Tabelle212682010252627293411353637[[#This Row],[w]]/2+Tabelle212682010252627293411353637[[#This Row],[poweradd]]</f>
        <v>73.583928000000014</v>
      </c>
      <c r="DS51" s="52">
        <f t="shared" si="64"/>
        <v>69.089827000000014</v>
      </c>
      <c r="DT51" s="35">
        <f t="shared" si="24"/>
        <v>4</v>
      </c>
      <c r="DU51" s="52">
        <f t="shared" si="50"/>
        <v>249.41017300000007</v>
      </c>
      <c r="DV51" s="52">
        <f t="shared" si="89"/>
        <v>246.91607200000007</v>
      </c>
      <c r="DW51" s="52">
        <f t="shared" si="25"/>
        <v>2.4941010000000001</v>
      </c>
      <c r="DX51" s="43"/>
      <c r="DY51" s="43"/>
      <c r="DZ51" s="38"/>
    </row>
    <row r="52" spans="1:130" x14ac:dyDescent="0.25">
      <c r="A52" s="55">
        <v>49</v>
      </c>
      <c r="B52" s="35">
        <f>C52+G52+Tabelle21268201025[[#This Row],[w]]/2+Tabelle21268201025[[#This Row],[poweradd]]</f>
        <v>69.053088000000045</v>
      </c>
      <c r="C52" s="52">
        <f t="shared" si="52"/>
        <v>64.583928000000043</v>
      </c>
      <c r="D52" s="35">
        <f t="shared" si="0"/>
        <v>4</v>
      </c>
      <c r="E52" s="52">
        <f t="shared" si="26"/>
        <v>246.91607200000007</v>
      </c>
      <c r="F52" s="52">
        <f t="shared" si="65"/>
        <v>244.44691200000008</v>
      </c>
      <c r="G52" s="52">
        <f t="shared" si="1"/>
        <v>2.46916</v>
      </c>
      <c r="H52" s="45"/>
      <c r="I52" s="45"/>
      <c r="L52" s="35">
        <f>M52+Q52+Tabelle212682010252632[[#This Row],[w]]/2+Tabelle212682010252632[[#This Row],[poweradd]]</f>
        <v>69.053088000000045</v>
      </c>
      <c r="M52" s="52">
        <f t="shared" si="53"/>
        <v>64.583928000000043</v>
      </c>
      <c r="N52" s="35">
        <f t="shared" si="2"/>
        <v>4</v>
      </c>
      <c r="O52" s="52">
        <f t="shared" si="28"/>
        <v>246.91607200000007</v>
      </c>
      <c r="P52" s="52">
        <f t="shared" si="78"/>
        <v>244.44691200000008</v>
      </c>
      <c r="Q52" s="52">
        <f t="shared" si="3"/>
        <v>2.46916</v>
      </c>
      <c r="R52" s="45"/>
      <c r="S52" s="45"/>
      <c r="V52" s="35">
        <f>W52+AA52+Tabelle2126820102526[[#This Row],[w]]/2+Tabelle2126820102526[[#This Row],[poweradd]]</f>
        <v>69.053088000000045</v>
      </c>
      <c r="W52" s="52">
        <f t="shared" si="54"/>
        <v>64.583928000000043</v>
      </c>
      <c r="X52" s="35">
        <f t="shared" si="4"/>
        <v>4</v>
      </c>
      <c r="Y52" s="52">
        <f t="shared" si="30"/>
        <v>246.91607200000007</v>
      </c>
      <c r="Z52" s="52">
        <f t="shared" si="79"/>
        <v>244.44691200000008</v>
      </c>
      <c r="AA52" s="52">
        <f t="shared" si="5"/>
        <v>2.46916</v>
      </c>
      <c r="AB52" s="45"/>
      <c r="AC52" s="45"/>
      <c r="AF52" s="35">
        <f>AG52+AK52+Tabelle212682010252630[[#This Row],[w]]/2+Tabelle212682010252630[[#This Row],[poweradd]]</f>
        <v>69.053088000000045</v>
      </c>
      <c r="AG52" s="52">
        <f t="shared" si="55"/>
        <v>64.583928000000043</v>
      </c>
      <c r="AH52" s="35">
        <f t="shared" si="6"/>
        <v>4</v>
      </c>
      <c r="AI52" s="52">
        <f t="shared" si="32"/>
        <v>246.91607200000007</v>
      </c>
      <c r="AJ52" s="52">
        <f t="shared" si="80"/>
        <v>244.44691200000008</v>
      </c>
      <c r="AK52" s="52">
        <f t="shared" si="7"/>
        <v>2.46916</v>
      </c>
      <c r="AL52" s="45"/>
      <c r="AM52" s="45"/>
      <c r="AP52" s="35">
        <f>AQ52+AU52+Tabelle212682010252627[[#This Row],[w]]/2+Tabelle212682010252627[[#This Row],[poweradd]]</f>
        <v>69.053088000000045</v>
      </c>
      <c r="AQ52" s="52">
        <f t="shared" si="56"/>
        <v>64.583928000000043</v>
      </c>
      <c r="AR52" s="35">
        <f t="shared" si="8"/>
        <v>4</v>
      </c>
      <c r="AS52" s="52">
        <f t="shared" si="34"/>
        <v>246.91607200000007</v>
      </c>
      <c r="AT52" s="52">
        <f t="shared" si="81"/>
        <v>244.44691200000008</v>
      </c>
      <c r="AU52" s="52">
        <f t="shared" si="9"/>
        <v>2.46916</v>
      </c>
      <c r="AV52" s="45"/>
      <c r="AW52" s="45"/>
      <c r="AZ52" s="35">
        <f>BA52+BE52+Tabelle2126820102526272933[[#This Row],[w]]/2+Tabelle2126820102526272933[[#This Row],[poweradd]]</f>
        <v>69.053088000000045</v>
      </c>
      <c r="BA52" s="52">
        <f t="shared" si="57"/>
        <v>64.583928000000043</v>
      </c>
      <c r="BB52" s="35">
        <f t="shared" si="10"/>
        <v>4</v>
      </c>
      <c r="BC52" s="52">
        <f t="shared" si="36"/>
        <v>246.91607200000007</v>
      </c>
      <c r="BD52" s="52">
        <f t="shared" si="82"/>
        <v>244.44691200000008</v>
      </c>
      <c r="BE52" s="52">
        <f t="shared" si="11"/>
        <v>2.46916</v>
      </c>
      <c r="BF52" s="45"/>
      <c r="BG52" s="45"/>
      <c r="BJ52" s="35">
        <f>BK52+BO52+Tabelle21268201025262728[[#This Row],[w]]/2+Tabelle21268201025262728[[#This Row],[poweradd]]</f>
        <v>69.053088000000045</v>
      </c>
      <c r="BK52" s="52">
        <f t="shared" si="58"/>
        <v>64.583928000000043</v>
      </c>
      <c r="BL52" s="35">
        <f t="shared" si="12"/>
        <v>4</v>
      </c>
      <c r="BM52" s="52">
        <f t="shared" si="38"/>
        <v>246.91607200000007</v>
      </c>
      <c r="BN52" s="52">
        <f t="shared" si="83"/>
        <v>244.44691200000008</v>
      </c>
      <c r="BO52" s="52">
        <f t="shared" si="13"/>
        <v>2.46916</v>
      </c>
      <c r="BP52" s="45"/>
      <c r="BQ52" s="45"/>
      <c r="BT52" s="35">
        <f>BU52+BY52+Tabelle21268201025262729[[#This Row],[w]]/2+Tabelle21268201025262729[[#This Row],[poweradd]]</f>
        <v>69.053088000000045</v>
      </c>
      <c r="BU52" s="52">
        <f t="shared" si="59"/>
        <v>64.583928000000043</v>
      </c>
      <c r="BV52" s="35">
        <f t="shared" si="14"/>
        <v>4</v>
      </c>
      <c r="BW52" s="52">
        <f t="shared" si="40"/>
        <v>246.91607200000007</v>
      </c>
      <c r="BX52" s="52">
        <f t="shared" si="84"/>
        <v>244.44691200000008</v>
      </c>
      <c r="BY52" s="52">
        <f t="shared" si="15"/>
        <v>2.46916</v>
      </c>
      <c r="BZ52" s="45"/>
      <c r="CA52" s="45"/>
      <c r="CD52" s="35">
        <f>CE52+CI52+Tabelle2126820102526272934[[#This Row],[w]]/2+Tabelle2126820102526272934[[#This Row],[poweradd]]</f>
        <v>68.053088000000045</v>
      </c>
      <c r="CE52" s="52">
        <f t="shared" si="60"/>
        <v>63.583928000000043</v>
      </c>
      <c r="CF52" s="35">
        <f t="shared" si="16"/>
        <v>4</v>
      </c>
      <c r="CG52" s="52">
        <f t="shared" si="42"/>
        <v>246.91607200000007</v>
      </c>
      <c r="CH52" s="52">
        <f t="shared" si="85"/>
        <v>244.44691200000008</v>
      </c>
      <c r="CI52" s="52">
        <f t="shared" si="17"/>
        <v>2.46916</v>
      </c>
      <c r="CJ52" s="45"/>
      <c r="CK52" s="45"/>
      <c r="CN52" s="35">
        <f>CO52+CS52+Tabelle21268201025262729341135[[#This Row],[w]]/2+Tabelle21268201025262729341135[[#This Row],[poweradd]]</f>
        <v>68.053088000000045</v>
      </c>
      <c r="CO52" s="52">
        <f t="shared" si="61"/>
        <v>63.583928000000043</v>
      </c>
      <c r="CP52" s="35">
        <f t="shared" si="18"/>
        <v>4</v>
      </c>
      <c r="CQ52" s="52">
        <f t="shared" si="44"/>
        <v>246.91607200000007</v>
      </c>
      <c r="CR52" s="52">
        <f t="shared" si="86"/>
        <v>244.44691200000008</v>
      </c>
      <c r="CS52" s="52">
        <f t="shared" si="19"/>
        <v>2.46916</v>
      </c>
      <c r="CT52" s="45"/>
      <c r="CU52" s="45"/>
      <c r="CX52" s="35">
        <f>CY52+DC52+Tabelle2126820102526272934113536[[#This Row],[w]]/2+Tabelle2126820102526272934113536[[#This Row],[poweradd]]</f>
        <v>68.053088000000045</v>
      </c>
      <c r="CY52" s="52">
        <f t="shared" si="62"/>
        <v>63.583928000000043</v>
      </c>
      <c r="CZ52" s="35">
        <f t="shared" si="20"/>
        <v>4</v>
      </c>
      <c r="DA52" s="52">
        <f t="shared" si="46"/>
        <v>246.91607200000007</v>
      </c>
      <c r="DB52" s="52">
        <f t="shared" si="87"/>
        <v>244.44691200000008</v>
      </c>
      <c r="DC52" s="52">
        <f t="shared" si="21"/>
        <v>2.46916</v>
      </c>
      <c r="DD52" s="45"/>
      <c r="DE52" s="45"/>
      <c r="DH52" s="35">
        <f>DI52+DM52+Tabelle21268201025262729341135363731[[#This Row],[w]]/2+Tabelle21268201025262729341135363731[[#This Row],[poweradd]]</f>
        <v>68.053088000000045</v>
      </c>
      <c r="DI52" s="52">
        <f t="shared" si="63"/>
        <v>63.583928000000043</v>
      </c>
      <c r="DJ52" s="35">
        <f t="shared" si="22"/>
        <v>4</v>
      </c>
      <c r="DK52" s="52">
        <f t="shared" si="48"/>
        <v>246.91607200000007</v>
      </c>
      <c r="DL52" s="52">
        <f t="shared" si="88"/>
        <v>244.44691200000008</v>
      </c>
      <c r="DM52" s="52">
        <f t="shared" si="23"/>
        <v>2.46916</v>
      </c>
      <c r="DN52" s="45"/>
      <c r="DO52" s="45"/>
      <c r="DR52" s="35">
        <f>DS52+DW52+Tabelle212682010252627293411353637[[#This Row],[w]]/2+Tabelle212682010252627293411353637[[#This Row],[poweradd]]</f>
        <v>78.053088000000017</v>
      </c>
      <c r="DS52" s="52">
        <f t="shared" si="64"/>
        <v>73.583928000000014</v>
      </c>
      <c r="DT52" s="35">
        <f t="shared" si="24"/>
        <v>4</v>
      </c>
      <c r="DU52" s="52">
        <f t="shared" si="50"/>
        <v>246.91607200000007</v>
      </c>
      <c r="DV52" s="52">
        <f t="shared" si="89"/>
        <v>244.44691200000008</v>
      </c>
      <c r="DW52" s="52">
        <f t="shared" si="25"/>
        <v>2.46916</v>
      </c>
      <c r="DX52" s="45"/>
      <c r="DY52" s="45"/>
    </row>
    <row r="53" spans="1:130" x14ac:dyDescent="0.25">
      <c r="A53" s="55">
        <v>50</v>
      </c>
      <c r="B53" s="35">
        <f>C53+G53+Tabelle21268201025[[#This Row],[w]]/2+Tabelle21268201025[[#This Row],[poweradd]]</f>
        <v>73.497557000000043</v>
      </c>
      <c r="C53" s="52">
        <f t="shared" si="52"/>
        <v>69.053088000000045</v>
      </c>
      <c r="D53" s="35">
        <f t="shared" si="0"/>
        <v>4</v>
      </c>
      <c r="E53" s="52">
        <f t="shared" si="26"/>
        <v>244.44691200000008</v>
      </c>
      <c r="F53" s="52">
        <f t="shared" si="65"/>
        <v>242.00244300000008</v>
      </c>
      <c r="G53" s="52">
        <f t="shared" si="1"/>
        <v>2.4444689999999998</v>
      </c>
      <c r="H53" s="45"/>
      <c r="I53" s="45"/>
      <c r="L53" s="35">
        <f>M53+Q53+Tabelle212682010252632[[#This Row],[w]]/2+Tabelle212682010252632[[#This Row],[poweradd]]</f>
        <v>73.497557000000043</v>
      </c>
      <c r="M53" s="52">
        <f t="shared" si="53"/>
        <v>69.053088000000045</v>
      </c>
      <c r="N53" s="35">
        <f t="shared" si="2"/>
        <v>4</v>
      </c>
      <c r="O53" s="52">
        <f t="shared" si="28"/>
        <v>244.44691200000008</v>
      </c>
      <c r="P53" s="52">
        <f t="shared" si="78"/>
        <v>242.00244300000008</v>
      </c>
      <c r="Q53" s="52">
        <f t="shared" si="3"/>
        <v>2.4444689999999998</v>
      </c>
      <c r="R53" s="45"/>
      <c r="S53" s="45"/>
      <c r="V53" s="35">
        <f>W53+AA53+Tabelle2126820102526[[#This Row],[w]]/2+Tabelle2126820102526[[#This Row],[poweradd]]</f>
        <v>73.497557000000043</v>
      </c>
      <c r="W53" s="52">
        <f t="shared" si="54"/>
        <v>69.053088000000045</v>
      </c>
      <c r="X53" s="35">
        <f t="shared" si="4"/>
        <v>4</v>
      </c>
      <c r="Y53" s="52">
        <f t="shared" si="30"/>
        <v>244.44691200000008</v>
      </c>
      <c r="Z53" s="52">
        <f t="shared" si="79"/>
        <v>242.00244300000008</v>
      </c>
      <c r="AA53" s="52">
        <f t="shared" si="5"/>
        <v>2.4444689999999998</v>
      </c>
      <c r="AB53" s="45"/>
      <c r="AC53" s="45"/>
      <c r="AF53" s="35">
        <f>AG53+AK53+Tabelle212682010252630[[#This Row],[w]]/2+Tabelle212682010252630[[#This Row],[poweradd]]</f>
        <v>73.497557000000043</v>
      </c>
      <c r="AG53" s="52">
        <f t="shared" si="55"/>
        <v>69.053088000000045</v>
      </c>
      <c r="AH53" s="35">
        <f t="shared" si="6"/>
        <v>4</v>
      </c>
      <c r="AI53" s="52">
        <f t="shared" si="32"/>
        <v>244.44691200000008</v>
      </c>
      <c r="AJ53" s="52">
        <f t="shared" si="80"/>
        <v>242.00244300000008</v>
      </c>
      <c r="AK53" s="52">
        <f t="shared" si="7"/>
        <v>2.4444689999999998</v>
      </c>
      <c r="AL53" s="45"/>
      <c r="AM53" s="45"/>
      <c r="AP53" s="35">
        <f>AQ53+AU53+Tabelle212682010252627[[#This Row],[w]]/2+Tabelle212682010252627[[#This Row],[poweradd]]</f>
        <v>73.497557000000043</v>
      </c>
      <c r="AQ53" s="52">
        <f t="shared" si="56"/>
        <v>69.053088000000045</v>
      </c>
      <c r="AR53" s="35">
        <f t="shared" si="8"/>
        <v>4</v>
      </c>
      <c r="AS53" s="52">
        <f t="shared" si="34"/>
        <v>244.44691200000008</v>
      </c>
      <c r="AT53" s="52">
        <f t="shared" si="81"/>
        <v>242.00244300000008</v>
      </c>
      <c r="AU53" s="52">
        <f t="shared" si="9"/>
        <v>2.4444689999999998</v>
      </c>
      <c r="AV53" s="45"/>
      <c r="AW53" s="45"/>
      <c r="AZ53" s="35">
        <f>BA53+BE53+Tabelle2126820102526272933[[#This Row],[w]]/2+Tabelle2126820102526272933[[#This Row],[poweradd]]</f>
        <v>73.497557000000043</v>
      </c>
      <c r="BA53" s="52">
        <f t="shared" si="57"/>
        <v>69.053088000000045</v>
      </c>
      <c r="BB53" s="35">
        <f t="shared" si="10"/>
        <v>4</v>
      </c>
      <c r="BC53" s="52">
        <f t="shared" si="36"/>
        <v>244.44691200000008</v>
      </c>
      <c r="BD53" s="52">
        <f t="shared" si="82"/>
        <v>242.00244300000008</v>
      </c>
      <c r="BE53" s="52">
        <f t="shared" si="11"/>
        <v>2.4444689999999998</v>
      </c>
      <c r="BF53" s="45"/>
      <c r="BG53" s="45"/>
      <c r="BJ53" s="35">
        <f>BK53+BO53+Tabelle21268201025262728[[#This Row],[w]]/2+Tabelle21268201025262728[[#This Row],[poweradd]]</f>
        <v>73.497557000000043</v>
      </c>
      <c r="BK53" s="52">
        <f t="shared" si="58"/>
        <v>69.053088000000045</v>
      </c>
      <c r="BL53" s="35">
        <f t="shared" si="12"/>
        <v>4</v>
      </c>
      <c r="BM53" s="52">
        <f t="shared" si="38"/>
        <v>244.44691200000008</v>
      </c>
      <c r="BN53" s="52">
        <f t="shared" si="83"/>
        <v>242.00244300000008</v>
      </c>
      <c r="BO53" s="52">
        <f t="shared" si="13"/>
        <v>2.4444689999999998</v>
      </c>
      <c r="BP53" s="45"/>
      <c r="BQ53" s="45"/>
      <c r="BT53" s="35">
        <f>BU53+BY53+Tabelle21268201025262729[[#This Row],[w]]/2+Tabelle21268201025262729[[#This Row],[poweradd]]</f>
        <v>73.497557000000043</v>
      </c>
      <c r="BU53" s="52">
        <f t="shared" si="59"/>
        <v>69.053088000000045</v>
      </c>
      <c r="BV53" s="35">
        <f t="shared" si="14"/>
        <v>4</v>
      </c>
      <c r="BW53" s="52">
        <f t="shared" si="40"/>
        <v>244.44691200000008</v>
      </c>
      <c r="BX53" s="52">
        <f t="shared" si="84"/>
        <v>242.00244300000008</v>
      </c>
      <c r="BY53" s="52">
        <f t="shared" si="15"/>
        <v>2.4444689999999998</v>
      </c>
      <c r="BZ53" s="45"/>
      <c r="CA53" s="45"/>
      <c r="CD53" s="35">
        <f>CE53+CI53+Tabelle2126820102526272934[[#This Row],[w]]/2+Tabelle2126820102526272934[[#This Row],[poweradd]]</f>
        <v>72.497557000000043</v>
      </c>
      <c r="CE53" s="52">
        <f t="shared" si="60"/>
        <v>68.053088000000045</v>
      </c>
      <c r="CF53" s="35">
        <f t="shared" si="16"/>
        <v>4</v>
      </c>
      <c r="CG53" s="52">
        <f t="shared" si="42"/>
        <v>244.44691200000008</v>
      </c>
      <c r="CH53" s="52">
        <f t="shared" si="85"/>
        <v>242.00244300000008</v>
      </c>
      <c r="CI53" s="52">
        <f t="shared" si="17"/>
        <v>2.4444689999999998</v>
      </c>
      <c r="CJ53" s="45"/>
      <c r="CK53" s="45"/>
      <c r="CN53" s="35">
        <f>CO53+CS53+Tabelle21268201025262729341135[[#This Row],[w]]/2+Tabelle21268201025262729341135[[#This Row],[poweradd]]</f>
        <v>72.497557000000043</v>
      </c>
      <c r="CO53" s="52">
        <f t="shared" si="61"/>
        <v>68.053088000000045</v>
      </c>
      <c r="CP53" s="35">
        <f t="shared" si="18"/>
        <v>4</v>
      </c>
      <c r="CQ53" s="52">
        <f t="shared" si="44"/>
        <v>244.44691200000008</v>
      </c>
      <c r="CR53" s="52">
        <f t="shared" si="86"/>
        <v>242.00244300000008</v>
      </c>
      <c r="CS53" s="52">
        <f t="shared" si="19"/>
        <v>2.4444689999999998</v>
      </c>
      <c r="CT53" s="45"/>
      <c r="CU53" s="45"/>
      <c r="CX53" s="35">
        <f>CY53+DC53+Tabelle2126820102526272934113536[[#This Row],[w]]/2+Tabelle2126820102526272934113536[[#This Row],[poweradd]]</f>
        <v>72.497557000000043</v>
      </c>
      <c r="CY53" s="52">
        <f t="shared" si="62"/>
        <v>68.053088000000045</v>
      </c>
      <c r="CZ53" s="35">
        <f t="shared" si="20"/>
        <v>4</v>
      </c>
      <c r="DA53" s="52">
        <f t="shared" si="46"/>
        <v>244.44691200000008</v>
      </c>
      <c r="DB53" s="52">
        <f t="shared" si="87"/>
        <v>242.00244300000008</v>
      </c>
      <c r="DC53" s="52">
        <f t="shared" si="21"/>
        <v>2.4444689999999998</v>
      </c>
      <c r="DD53" s="45"/>
      <c r="DE53" s="45"/>
      <c r="DH53" s="35">
        <f>DI53+DM53+Tabelle21268201025262729341135363731[[#This Row],[w]]/2+Tabelle21268201025262729341135363731[[#This Row],[poweradd]]</f>
        <v>72.497557000000043</v>
      </c>
      <c r="DI53" s="52">
        <f t="shared" si="63"/>
        <v>68.053088000000045</v>
      </c>
      <c r="DJ53" s="35">
        <f t="shared" si="22"/>
        <v>4</v>
      </c>
      <c r="DK53" s="52">
        <f t="shared" si="48"/>
        <v>244.44691200000008</v>
      </c>
      <c r="DL53" s="52">
        <f t="shared" si="88"/>
        <v>242.00244300000008</v>
      </c>
      <c r="DM53" s="52">
        <f t="shared" si="23"/>
        <v>2.4444689999999998</v>
      </c>
      <c r="DN53" s="45"/>
      <c r="DO53" s="45"/>
      <c r="DR53" s="35">
        <f>DS53+DW53+Tabelle212682010252627293411353637[[#This Row],[w]]/2+Tabelle212682010252627293411353637[[#This Row],[poweradd]]</f>
        <v>82.497557000000015</v>
      </c>
      <c r="DS53" s="52">
        <f t="shared" si="64"/>
        <v>78.053088000000017</v>
      </c>
      <c r="DT53" s="35">
        <f t="shared" si="24"/>
        <v>4</v>
      </c>
      <c r="DU53" s="52">
        <f t="shared" si="50"/>
        <v>244.44691200000008</v>
      </c>
      <c r="DV53" s="52">
        <f t="shared" si="89"/>
        <v>242.00244300000008</v>
      </c>
      <c r="DW53" s="52">
        <f t="shared" si="25"/>
        <v>2.4444689999999998</v>
      </c>
      <c r="DX53" s="45"/>
      <c r="DY53" s="45"/>
    </row>
    <row r="54" spans="1:130" x14ac:dyDescent="0.25">
      <c r="A54" s="55">
        <v>51</v>
      </c>
      <c r="B54" s="35">
        <f>C54+G54+Tabelle21268201025[[#This Row],[w]]/2+Tabelle21268201025[[#This Row],[poweradd]]</f>
        <v>77.917581000000041</v>
      </c>
      <c r="C54" s="52">
        <f t="shared" si="52"/>
        <v>73.497557000000043</v>
      </c>
      <c r="D54" s="35">
        <f t="shared" si="0"/>
        <v>4</v>
      </c>
      <c r="E54" s="52">
        <f t="shared" si="26"/>
        <v>242.00244300000008</v>
      </c>
      <c r="F54" s="52">
        <f t="shared" si="65"/>
        <v>239.58241900000007</v>
      </c>
      <c r="G54" s="52">
        <f t="shared" si="1"/>
        <v>2.4200240000000002</v>
      </c>
      <c r="H54" s="45"/>
      <c r="I54" s="45"/>
      <c r="L54" s="35">
        <f>M54+Q54+Tabelle212682010252632[[#This Row],[w]]/2+Tabelle212682010252632[[#This Row],[poweradd]]</f>
        <v>77.917581000000041</v>
      </c>
      <c r="M54" s="52">
        <f t="shared" si="53"/>
        <v>73.497557000000043</v>
      </c>
      <c r="N54" s="35">
        <f t="shared" si="2"/>
        <v>4</v>
      </c>
      <c r="O54" s="52">
        <f t="shared" si="28"/>
        <v>242.00244300000008</v>
      </c>
      <c r="P54" s="52">
        <f t="shared" si="78"/>
        <v>239.58241900000007</v>
      </c>
      <c r="Q54" s="52">
        <f t="shared" si="3"/>
        <v>2.4200240000000002</v>
      </c>
      <c r="R54" s="45"/>
      <c r="S54" s="45"/>
      <c r="V54" s="35">
        <f>W54+AA54+Tabelle2126820102526[[#This Row],[w]]/2+Tabelle2126820102526[[#This Row],[poweradd]]</f>
        <v>77.917581000000041</v>
      </c>
      <c r="W54" s="52">
        <f t="shared" si="54"/>
        <v>73.497557000000043</v>
      </c>
      <c r="X54" s="35">
        <f t="shared" si="4"/>
        <v>4</v>
      </c>
      <c r="Y54" s="52">
        <f t="shared" si="30"/>
        <v>242.00244300000008</v>
      </c>
      <c r="Z54" s="52">
        <f t="shared" si="79"/>
        <v>239.58241900000007</v>
      </c>
      <c r="AA54" s="52">
        <f t="shared" si="5"/>
        <v>2.4200240000000002</v>
      </c>
      <c r="AB54" s="45"/>
      <c r="AC54" s="45"/>
      <c r="AF54" s="35">
        <f>AG54+AK54+Tabelle212682010252630[[#This Row],[w]]/2+Tabelle212682010252630[[#This Row],[poweradd]]</f>
        <v>77.917581000000041</v>
      </c>
      <c r="AG54" s="52">
        <f t="shared" si="55"/>
        <v>73.497557000000043</v>
      </c>
      <c r="AH54" s="35">
        <f t="shared" si="6"/>
        <v>4</v>
      </c>
      <c r="AI54" s="52">
        <f t="shared" si="32"/>
        <v>242.00244300000008</v>
      </c>
      <c r="AJ54" s="52">
        <f t="shared" si="80"/>
        <v>239.58241900000007</v>
      </c>
      <c r="AK54" s="52">
        <f t="shared" si="7"/>
        <v>2.4200240000000002</v>
      </c>
      <c r="AL54" s="45"/>
      <c r="AM54" s="45"/>
      <c r="AP54" s="35">
        <f>AQ54+AU54+Tabelle212682010252627[[#This Row],[w]]/2+Tabelle212682010252627[[#This Row],[poweradd]]</f>
        <v>77.917581000000041</v>
      </c>
      <c r="AQ54" s="52">
        <f t="shared" si="56"/>
        <v>73.497557000000043</v>
      </c>
      <c r="AR54" s="35">
        <f t="shared" si="8"/>
        <v>4</v>
      </c>
      <c r="AS54" s="52">
        <f t="shared" si="34"/>
        <v>242.00244300000008</v>
      </c>
      <c r="AT54" s="52">
        <f t="shared" si="81"/>
        <v>239.58241900000007</v>
      </c>
      <c r="AU54" s="52">
        <f t="shared" si="9"/>
        <v>2.4200240000000002</v>
      </c>
      <c r="AV54" s="45"/>
      <c r="AW54" s="45"/>
      <c r="AZ54" s="35">
        <f>BA54+BE54+Tabelle2126820102526272933[[#This Row],[w]]/2+Tabelle2126820102526272933[[#This Row],[poweradd]]</f>
        <v>77.917581000000041</v>
      </c>
      <c r="BA54" s="52">
        <f t="shared" si="57"/>
        <v>73.497557000000043</v>
      </c>
      <c r="BB54" s="35">
        <f t="shared" si="10"/>
        <v>4</v>
      </c>
      <c r="BC54" s="52">
        <f t="shared" si="36"/>
        <v>242.00244300000008</v>
      </c>
      <c r="BD54" s="52">
        <f t="shared" si="82"/>
        <v>239.58241900000007</v>
      </c>
      <c r="BE54" s="52">
        <f t="shared" si="11"/>
        <v>2.4200240000000002</v>
      </c>
      <c r="BF54" s="45"/>
      <c r="BG54" s="45"/>
      <c r="BJ54" s="35">
        <f>BK54+BO54+Tabelle21268201025262728[[#This Row],[w]]/2+Tabelle21268201025262728[[#This Row],[poweradd]]</f>
        <v>77.917581000000041</v>
      </c>
      <c r="BK54" s="52">
        <f t="shared" si="58"/>
        <v>73.497557000000043</v>
      </c>
      <c r="BL54" s="35">
        <f t="shared" si="12"/>
        <v>4</v>
      </c>
      <c r="BM54" s="52">
        <f t="shared" si="38"/>
        <v>242.00244300000008</v>
      </c>
      <c r="BN54" s="52">
        <f t="shared" si="83"/>
        <v>239.58241900000007</v>
      </c>
      <c r="BO54" s="52">
        <f t="shared" si="13"/>
        <v>2.4200240000000002</v>
      </c>
      <c r="BP54" s="45"/>
      <c r="BQ54" s="45"/>
      <c r="BT54" s="35">
        <f>BU54+BY54+Tabelle21268201025262729[[#This Row],[w]]/2+Tabelle21268201025262729[[#This Row],[poweradd]]</f>
        <v>77.917581000000041</v>
      </c>
      <c r="BU54" s="52">
        <f t="shared" si="59"/>
        <v>73.497557000000043</v>
      </c>
      <c r="BV54" s="35">
        <f t="shared" si="14"/>
        <v>4</v>
      </c>
      <c r="BW54" s="52">
        <f t="shared" si="40"/>
        <v>242.00244300000008</v>
      </c>
      <c r="BX54" s="52">
        <f t="shared" si="84"/>
        <v>239.58241900000007</v>
      </c>
      <c r="BY54" s="52">
        <f t="shared" si="15"/>
        <v>2.4200240000000002</v>
      </c>
      <c r="BZ54" s="45"/>
      <c r="CA54" s="45"/>
      <c r="CD54" s="35">
        <f>CE54+CI54+Tabelle2126820102526272934[[#This Row],[w]]/2+Tabelle2126820102526272934[[#This Row],[poweradd]]</f>
        <v>76.917581000000041</v>
      </c>
      <c r="CE54" s="52">
        <f t="shared" si="60"/>
        <v>72.497557000000043</v>
      </c>
      <c r="CF54" s="35">
        <f t="shared" si="16"/>
        <v>4</v>
      </c>
      <c r="CG54" s="52">
        <f t="shared" si="42"/>
        <v>242.00244300000008</v>
      </c>
      <c r="CH54" s="52">
        <f t="shared" si="85"/>
        <v>239.58241900000007</v>
      </c>
      <c r="CI54" s="52">
        <f t="shared" si="17"/>
        <v>2.4200240000000002</v>
      </c>
      <c r="CJ54" s="45"/>
      <c r="CK54" s="45"/>
      <c r="CN54" s="35">
        <f>CO54+CS54+Tabelle21268201025262729341135[[#This Row],[w]]/2+Tabelle21268201025262729341135[[#This Row],[poweradd]]</f>
        <v>76.917581000000041</v>
      </c>
      <c r="CO54" s="52">
        <f t="shared" si="61"/>
        <v>72.497557000000043</v>
      </c>
      <c r="CP54" s="35">
        <f t="shared" si="18"/>
        <v>4</v>
      </c>
      <c r="CQ54" s="52">
        <f t="shared" si="44"/>
        <v>242.00244300000008</v>
      </c>
      <c r="CR54" s="52">
        <f t="shared" si="86"/>
        <v>239.58241900000007</v>
      </c>
      <c r="CS54" s="52">
        <f t="shared" si="19"/>
        <v>2.4200240000000002</v>
      </c>
      <c r="CT54" s="45"/>
      <c r="CU54" s="45"/>
      <c r="CX54" s="35">
        <f>CY54+DC54+Tabelle2126820102526272934113536[[#This Row],[w]]/2+Tabelle2126820102526272934113536[[#This Row],[poweradd]]</f>
        <v>76.917581000000041</v>
      </c>
      <c r="CY54" s="52">
        <f t="shared" si="62"/>
        <v>72.497557000000043</v>
      </c>
      <c r="CZ54" s="35">
        <f t="shared" si="20"/>
        <v>4</v>
      </c>
      <c r="DA54" s="52">
        <f t="shared" si="46"/>
        <v>242.00244300000008</v>
      </c>
      <c r="DB54" s="52">
        <f t="shared" si="87"/>
        <v>239.58241900000007</v>
      </c>
      <c r="DC54" s="52">
        <f t="shared" si="21"/>
        <v>2.4200240000000002</v>
      </c>
      <c r="DD54" s="45"/>
      <c r="DE54" s="45"/>
      <c r="DH54" s="35">
        <f>DI54+DM54+Tabelle21268201025262729341135363731[[#This Row],[w]]/2+Tabelle21268201025262729341135363731[[#This Row],[poweradd]]</f>
        <v>76.917581000000041</v>
      </c>
      <c r="DI54" s="52">
        <f t="shared" si="63"/>
        <v>72.497557000000043</v>
      </c>
      <c r="DJ54" s="35">
        <f t="shared" si="22"/>
        <v>4</v>
      </c>
      <c r="DK54" s="52">
        <f t="shared" si="48"/>
        <v>242.00244300000008</v>
      </c>
      <c r="DL54" s="52">
        <f t="shared" si="88"/>
        <v>239.58241900000007</v>
      </c>
      <c r="DM54" s="52">
        <f t="shared" si="23"/>
        <v>2.4200240000000002</v>
      </c>
      <c r="DN54" s="45"/>
      <c r="DO54" s="45"/>
      <c r="DR54" s="35">
        <f>DS54+DW54+Tabelle212682010252627293411353637[[#This Row],[w]]/2+Tabelle212682010252627293411353637[[#This Row],[poweradd]]</f>
        <v>86.917581000000013</v>
      </c>
      <c r="DS54" s="52">
        <f t="shared" si="64"/>
        <v>82.497557000000015</v>
      </c>
      <c r="DT54" s="35">
        <f t="shared" si="24"/>
        <v>4</v>
      </c>
      <c r="DU54" s="52">
        <f t="shared" si="50"/>
        <v>242.00244300000008</v>
      </c>
      <c r="DV54" s="52">
        <f t="shared" si="89"/>
        <v>239.58241900000007</v>
      </c>
      <c r="DW54" s="52">
        <f t="shared" si="25"/>
        <v>2.4200240000000002</v>
      </c>
      <c r="DX54" s="45"/>
      <c r="DY54" s="45"/>
    </row>
    <row r="55" spans="1:130" x14ac:dyDescent="0.25">
      <c r="A55" s="55">
        <v>52</v>
      </c>
      <c r="B55" s="35">
        <f>C55+G55+Tabelle21268201025[[#This Row],[w]]/2+Tabelle21268201025[[#This Row],[poweradd]]</f>
        <v>82.313405000000046</v>
      </c>
      <c r="C55" s="52">
        <f t="shared" si="52"/>
        <v>77.917581000000041</v>
      </c>
      <c r="D55" s="35">
        <f t="shared" si="0"/>
        <v>4</v>
      </c>
      <c r="E55" s="52">
        <f t="shared" si="26"/>
        <v>239.58241900000007</v>
      </c>
      <c r="F55" s="52">
        <f t="shared" si="65"/>
        <v>237.18659500000007</v>
      </c>
      <c r="G55" s="52">
        <f t="shared" si="1"/>
        <v>2.3958240000000002</v>
      </c>
      <c r="H55" s="45"/>
      <c r="I55" s="45"/>
      <c r="L55" s="35">
        <f>M55+Q55+Tabelle212682010252632[[#This Row],[w]]/2+Tabelle212682010252632[[#This Row],[poweradd]]</f>
        <v>82.313405000000046</v>
      </c>
      <c r="M55" s="52">
        <f t="shared" si="53"/>
        <v>77.917581000000041</v>
      </c>
      <c r="N55" s="35">
        <f t="shared" si="2"/>
        <v>4</v>
      </c>
      <c r="O55" s="52">
        <f t="shared" si="28"/>
        <v>239.58241900000007</v>
      </c>
      <c r="P55" s="52">
        <f t="shared" si="78"/>
        <v>237.18659500000007</v>
      </c>
      <c r="Q55" s="52">
        <f t="shared" si="3"/>
        <v>2.3958240000000002</v>
      </c>
      <c r="R55" s="45"/>
      <c r="S55" s="45"/>
      <c r="V55" s="35">
        <f>W55+AA55+Tabelle2126820102526[[#This Row],[w]]/2+Tabelle2126820102526[[#This Row],[poweradd]]</f>
        <v>82.313405000000046</v>
      </c>
      <c r="W55" s="52">
        <f t="shared" si="54"/>
        <v>77.917581000000041</v>
      </c>
      <c r="X55" s="35">
        <f t="shared" si="4"/>
        <v>4</v>
      </c>
      <c r="Y55" s="52">
        <f t="shared" si="30"/>
        <v>239.58241900000007</v>
      </c>
      <c r="Z55" s="52">
        <f t="shared" si="79"/>
        <v>237.18659500000007</v>
      </c>
      <c r="AA55" s="52">
        <f t="shared" si="5"/>
        <v>2.3958240000000002</v>
      </c>
      <c r="AB55" s="45"/>
      <c r="AC55" s="45"/>
      <c r="AF55" s="35">
        <f>AG55+AK55+Tabelle212682010252630[[#This Row],[w]]/2+Tabelle212682010252630[[#This Row],[poweradd]]</f>
        <v>82.313405000000046</v>
      </c>
      <c r="AG55" s="52">
        <f t="shared" si="55"/>
        <v>77.917581000000041</v>
      </c>
      <c r="AH55" s="35">
        <f t="shared" si="6"/>
        <v>4</v>
      </c>
      <c r="AI55" s="52">
        <f t="shared" si="32"/>
        <v>239.58241900000007</v>
      </c>
      <c r="AJ55" s="52">
        <f t="shared" si="80"/>
        <v>237.18659500000007</v>
      </c>
      <c r="AK55" s="52">
        <f t="shared" si="7"/>
        <v>2.3958240000000002</v>
      </c>
      <c r="AL55" s="45"/>
      <c r="AM55" s="45"/>
      <c r="AP55" s="35">
        <f>AQ55+AU55+Tabelle212682010252627[[#This Row],[w]]/2+Tabelle212682010252627[[#This Row],[poweradd]]</f>
        <v>82.313405000000046</v>
      </c>
      <c r="AQ55" s="52">
        <f t="shared" si="56"/>
        <v>77.917581000000041</v>
      </c>
      <c r="AR55" s="35">
        <f t="shared" si="8"/>
        <v>4</v>
      </c>
      <c r="AS55" s="52">
        <f t="shared" si="34"/>
        <v>239.58241900000007</v>
      </c>
      <c r="AT55" s="52">
        <f t="shared" si="81"/>
        <v>237.18659500000007</v>
      </c>
      <c r="AU55" s="52">
        <f t="shared" si="9"/>
        <v>2.3958240000000002</v>
      </c>
      <c r="AV55" s="45"/>
      <c r="AW55" s="45"/>
      <c r="AZ55" s="35">
        <f>BA55+BE55+Tabelle2126820102526272933[[#This Row],[w]]/2+Tabelle2126820102526272933[[#This Row],[poweradd]]</f>
        <v>82.313405000000046</v>
      </c>
      <c r="BA55" s="52">
        <f t="shared" si="57"/>
        <v>77.917581000000041</v>
      </c>
      <c r="BB55" s="35">
        <f t="shared" si="10"/>
        <v>4</v>
      </c>
      <c r="BC55" s="52">
        <f t="shared" si="36"/>
        <v>239.58241900000007</v>
      </c>
      <c r="BD55" s="52">
        <f t="shared" si="82"/>
        <v>237.18659500000007</v>
      </c>
      <c r="BE55" s="52">
        <f t="shared" si="11"/>
        <v>2.3958240000000002</v>
      </c>
      <c r="BF55" s="45"/>
      <c r="BG55" s="45"/>
      <c r="BJ55" s="35">
        <f>BK55+BO55+Tabelle21268201025262728[[#This Row],[w]]/2+Tabelle21268201025262728[[#This Row],[poweradd]]</f>
        <v>82.313405000000046</v>
      </c>
      <c r="BK55" s="52">
        <f t="shared" si="58"/>
        <v>77.917581000000041</v>
      </c>
      <c r="BL55" s="35">
        <f t="shared" si="12"/>
        <v>4</v>
      </c>
      <c r="BM55" s="52">
        <f t="shared" si="38"/>
        <v>239.58241900000007</v>
      </c>
      <c r="BN55" s="52">
        <f t="shared" si="83"/>
        <v>237.18659500000007</v>
      </c>
      <c r="BO55" s="52">
        <f t="shared" si="13"/>
        <v>2.3958240000000002</v>
      </c>
      <c r="BP55" s="45"/>
      <c r="BQ55" s="45"/>
      <c r="BT55" s="35">
        <f>BU55+BY55+Tabelle21268201025262729[[#This Row],[w]]/2+Tabelle21268201025262729[[#This Row],[poweradd]]</f>
        <v>82.313405000000046</v>
      </c>
      <c r="BU55" s="52">
        <f t="shared" si="59"/>
        <v>77.917581000000041</v>
      </c>
      <c r="BV55" s="35">
        <f t="shared" si="14"/>
        <v>4</v>
      </c>
      <c r="BW55" s="52">
        <f t="shared" si="40"/>
        <v>239.58241900000007</v>
      </c>
      <c r="BX55" s="52">
        <f t="shared" si="84"/>
        <v>237.18659500000007</v>
      </c>
      <c r="BY55" s="52">
        <f t="shared" si="15"/>
        <v>2.3958240000000002</v>
      </c>
      <c r="BZ55" s="45"/>
      <c r="CA55" s="45"/>
      <c r="CD55" s="35">
        <f>CE55+CI55+Tabelle2126820102526272934[[#This Row],[w]]/2+Tabelle2126820102526272934[[#This Row],[poweradd]]</f>
        <v>81.313405000000046</v>
      </c>
      <c r="CE55" s="52">
        <f t="shared" si="60"/>
        <v>76.917581000000041</v>
      </c>
      <c r="CF55" s="35">
        <f t="shared" si="16"/>
        <v>4</v>
      </c>
      <c r="CG55" s="52">
        <f t="shared" si="42"/>
        <v>239.58241900000007</v>
      </c>
      <c r="CH55" s="52">
        <f t="shared" si="85"/>
        <v>237.18659500000007</v>
      </c>
      <c r="CI55" s="52">
        <f t="shared" si="17"/>
        <v>2.3958240000000002</v>
      </c>
      <c r="CJ55" s="45"/>
      <c r="CK55" s="45"/>
      <c r="CN55" s="35">
        <f>CO55+CS55+Tabelle21268201025262729341135[[#This Row],[w]]/2+Tabelle21268201025262729341135[[#This Row],[poweradd]]</f>
        <v>81.313405000000046</v>
      </c>
      <c r="CO55" s="52">
        <f t="shared" si="61"/>
        <v>76.917581000000041</v>
      </c>
      <c r="CP55" s="35">
        <f t="shared" si="18"/>
        <v>4</v>
      </c>
      <c r="CQ55" s="52">
        <f t="shared" si="44"/>
        <v>239.58241900000007</v>
      </c>
      <c r="CR55" s="52">
        <f t="shared" si="86"/>
        <v>237.18659500000007</v>
      </c>
      <c r="CS55" s="52">
        <f t="shared" si="19"/>
        <v>2.3958240000000002</v>
      </c>
      <c r="CT55" s="45"/>
      <c r="CU55" s="45"/>
      <c r="CX55" s="35">
        <f>CY55+DC55+Tabelle2126820102526272934113536[[#This Row],[w]]/2+Tabelle2126820102526272934113536[[#This Row],[poweradd]]</f>
        <v>81.313405000000046</v>
      </c>
      <c r="CY55" s="52">
        <f t="shared" si="62"/>
        <v>76.917581000000041</v>
      </c>
      <c r="CZ55" s="35">
        <f t="shared" si="20"/>
        <v>4</v>
      </c>
      <c r="DA55" s="52">
        <f t="shared" si="46"/>
        <v>239.58241900000007</v>
      </c>
      <c r="DB55" s="52">
        <f t="shared" si="87"/>
        <v>237.18659500000007</v>
      </c>
      <c r="DC55" s="52">
        <f t="shared" si="21"/>
        <v>2.3958240000000002</v>
      </c>
      <c r="DD55" s="45"/>
      <c r="DE55" s="45"/>
      <c r="DH55" s="35">
        <f>DI55+DM55+Tabelle21268201025262729341135363731[[#This Row],[w]]/2+Tabelle21268201025262729341135363731[[#This Row],[poweradd]]</f>
        <v>81.313405000000046</v>
      </c>
      <c r="DI55" s="52">
        <f t="shared" si="63"/>
        <v>76.917581000000041</v>
      </c>
      <c r="DJ55" s="35">
        <f t="shared" si="22"/>
        <v>4</v>
      </c>
      <c r="DK55" s="52">
        <f t="shared" si="48"/>
        <v>239.58241900000007</v>
      </c>
      <c r="DL55" s="52">
        <f t="shared" si="88"/>
        <v>237.18659500000007</v>
      </c>
      <c r="DM55" s="52">
        <f t="shared" si="23"/>
        <v>2.3958240000000002</v>
      </c>
      <c r="DN55" s="45"/>
      <c r="DO55" s="45"/>
      <c r="DR55" s="35">
        <f>DS55+DW55+Tabelle212682010252627293411353637[[#This Row],[w]]/2+Tabelle212682010252627293411353637[[#This Row],[poweradd]]</f>
        <v>91.313405000000017</v>
      </c>
      <c r="DS55" s="52">
        <f t="shared" si="64"/>
        <v>86.917581000000013</v>
      </c>
      <c r="DT55" s="35">
        <f t="shared" si="24"/>
        <v>4</v>
      </c>
      <c r="DU55" s="52">
        <f t="shared" si="50"/>
        <v>239.58241900000007</v>
      </c>
      <c r="DV55" s="52">
        <f t="shared" si="89"/>
        <v>237.18659500000007</v>
      </c>
      <c r="DW55" s="52">
        <f t="shared" si="25"/>
        <v>2.3958240000000002</v>
      </c>
      <c r="DX55" s="45"/>
      <c r="DY55" s="45"/>
    </row>
    <row r="56" spans="1:130" x14ac:dyDescent="0.25">
      <c r="A56" s="55">
        <v>53</v>
      </c>
      <c r="B56" s="37">
        <f>C56+G56+Tabelle21268201025[[#This Row],[w]]/2+Tabelle21268201025[[#This Row],[poweradd]]</f>
        <v>86.685270000000045</v>
      </c>
      <c r="C56" s="52">
        <f t="shared" si="52"/>
        <v>82.313405000000046</v>
      </c>
      <c r="D56" s="35">
        <f t="shared" si="0"/>
        <v>4</v>
      </c>
      <c r="E56" s="52">
        <f t="shared" si="26"/>
        <v>237.18659500000007</v>
      </c>
      <c r="F56" s="52">
        <f t="shared" si="65"/>
        <v>234.81473000000005</v>
      </c>
      <c r="G56" s="52">
        <f t="shared" si="1"/>
        <v>2.3718650000000001</v>
      </c>
      <c r="H56" s="45"/>
      <c r="I56" s="45"/>
      <c r="L56" s="37">
        <f>M56+Q56+Tabelle212682010252632[[#This Row],[w]]/2+Tabelle212682010252632[[#This Row],[poweradd]]</f>
        <v>86.685270000000045</v>
      </c>
      <c r="M56" s="52">
        <f t="shared" si="53"/>
        <v>82.313405000000046</v>
      </c>
      <c r="N56" s="35">
        <f t="shared" si="2"/>
        <v>4</v>
      </c>
      <c r="O56" s="52">
        <f t="shared" si="28"/>
        <v>237.18659500000007</v>
      </c>
      <c r="P56" s="52">
        <f t="shared" si="78"/>
        <v>234.81473000000005</v>
      </c>
      <c r="Q56" s="52">
        <f t="shared" si="3"/>
        <v>2.3718650000000001</v>
      </c>
      <c r="R56" s="45"/>
      <c r="S56" s="45"/>
      <c r="V56" s="37">
        <f>W56+AA56+Tabelle2126820102526[[#This Row],[w]]/2+Tabelle2126820102526[[#This Row],[poweradd]]</f>
        <v>86.685270000000045</v>
      </c>
      <c r="W56" s="52">
        <f t="shared" si="54"/>
        <v>82.313405000000046</v>
      </c>
      <c r="X56" s="35">
        <f t="shared" si="4"/>
        <v>4</v>
      </c>
      <c r="Y56" s="52">
        <f t="shared" si="30"/>
        <v>237.18659500000007</v>
      </c>
      <c r="Z56" s="52">
        <f t="shared" si="79"/>
        <v>234.81473000000005</v>
      </c>
      <c r="AA56" s="52">
        <f t="shared" si="5"/>
        <v>2.3718650000000001</v>
      </c>
      <c r="AB56" s="45"/>
      <c r="AC56" s="45"/>
      <c r="AF56" s="37">
        <f>AG56+AK56+Tabelle212682010252630[[#This Row],[w]]/2+Tabelle212682010252630[[#This Row],[poweradd]]</f>
        <v>86.685270000000045</v>
      </c>
      <c r="AG56" s="52">
        <f t="shared" si="55"/>
        <v>82.313405000000046</v>
      </c>
      <c r="AH56" s="35">
        <f t="shared" si="6"/>
        <v>4</v>
      </c>
      <c r="AI56" s="52">
        <f t="shared" si="32"/>
        <v>237.18659500000007</v>
      </c>
      <c r="AJ56" s="52">
        <f t="shared" si="80"/>
        <v>234.81473000000005</v>
      </c>
      <c r="AK56" s="52">
        <f t="shared" si="7"/>
        <v>2.3718650000000001</v>
      </c>
      <c r="AL56" s="45"/>
      <c r="AM56" s="45"/>
      <c r="AP56" s="37">
        <f>AQ56+AU56+Tabelle212682010252627[[#This Row],[w]]/2+Tabelle212682010252627[[#This Row],[poweradd]]</f>
        <v>86.685270000000045</v>
      </c>
      <c r="AQ56" s="52">
        <f t="shared" si="56"/>
        <v>82.313405000000046</v>
      </c>
      <c r="AR56" s="35">
        <f t="shared" si="8"/>
        <v>4</v>
      </c>
      <c r="AS56" s="52">
        <f t="shared" si="34"/>
        <v>237.18659500000007</v>
      </c>
      <c r="AT56" s="52">
        <f t="shared" si="81"/>
        <v>234.81473000000005</v>
      </c>
      <c r="AU56" s="52">
        <f t="shared" si="9"/>
        <v>2.3718650000000001</v>
      </c>
      <c r="AV56" s="45"/>
      <c r="AW56" s="45"/>
      <c r="AZ56" s="37">
        <f>BA56+BE56+Tabelle2126820102526272933[[#This Row],[w]]/2+Tabelle2126820102526272933[[#This Row],[poweradd]]</f>
        <v>86.685270000000045</v>
      </c>
      <c r="BA56" s="52">
        <f t="shared" si="57"/>
        <v>82.313405000000046</v>
      </c>
      <c r="BB56" s="35">
        <f t="shared" si="10"/>
        <v>4</v>
      </c>
      <c r="BC56" s="52">
        <f t="shared" si="36"/>
        <v>237.18659500000007</v>
      </c>
      <c r="BD56" s="52">
        <f t="shared" si="82"/>
        <v>234.81473000000005</v>
      </c>
      <c r="BE56" s="52">
        <f t="shared" si="11"/>
        <v>2.3718650000000001</v>
      </c>
      <c r="BF56" s="45"/>
      <c r="BG56" s="45"/>
      <c r="BJ56" s="37">
        <f>BK56+BO56+Tabelle21268201025262728[[#This Row],[w]]/2+Tabelle21268201025262728[[#This Row],[poweradd]]</f>
        <v>86.685270000000045</v>
      </c>
      <c r="BK56" s="52">
        <f t="shared" si="58"/>
        <v>82.313405000000046</v>
      </c>
      <c r="BL56" s="35">
        <f t="shared" si="12"/>
        <v>4</v>
      </c>
      <c r="BM56" s="52">
        <f t="shared" si="38"/>
        <v>237.18659500000007</v>
      </c>
      <c r="BN56" s="52">
        <f t="shared" si="83"/>
        <v>234.81473000000005</v>
      </c>
      <c r="BO56" s="52">
        <f t="shared" si="13"/>
        <v>2.3718650000000001</v>
      </c>
      <c r="BP56" s="45"/>
      <c r="BQ56" s="45"/>
      <c r="BT56" s="37">
        <f>BU56+BY56+Tabelle21268201025262729[[#This Row],[w]]/2+Tabelle21268201025262729[[#This Row],[poweradd]]</f>
        <v>86.685270000000045</v>
      </c>
      <c r="BU56" s="52">
        <f t="shared" si="59"/>
        <v>82.313405000000046</v>
      </c>
      <c r="BV56" s="35">
        <f t="shared" si="14"/>
        <v>4</v>
      </c>
      <c r="BW56" s="52">
        <f t="shared" si="40"/>
        <v>237.18659500000007</v>
      </c>
      <c r="BX56" s="52">
        <f t="shared" si="84"/>
        <v>234.81473000000005</v>
      </c>
      <c r="BY56" s="52">
        <f t="shared" si="15"/>
        <v>2.3718650000000001</v>
      </c>
      <c r="BZ56" s="45"/>
      <c r="CA56" s="45"/>
      <c r="CD56" s="37">
        <f>CE56+CI56+Tabelle2126820102526272934[[#This Row],[w]]/2+Tabelle2126820102526272934[[#This Row],[poweradd]]</f>
        <v>85.685270000000045</v>
      </c>
      <c r="CE56" s="52">
        <f t="shared" si="60"/>
        <v>81.313405000000046</v>
      </c>
      <c r="CF56" s="35">
        <f t="shared" si="16"/>
        <v>4</v>
      </c>
      <c r="CG56" s="52">
        <f t="shared" si="42"/>
        <v>237.18659500000007</v>
      </c>
      <c r="CH56" s="52">
        <f t="shared" si="85"/>
        <v>234.81473000000005</v>
      </c>
      <c r="CI56" s="52">
        <f t="shared" si="17"/>
        <v>2.3718650000000001</v>
      </c>
      <c r="CJ56" s="45"/>
      <c r="CK56" s="45"/>
      <c r="CN56" s="37">
        <f>CO56+CS56+Tabelle21268201025262729341135[[#This Row],[w]]/2+Tabelle21268201025262729341135[[#This Row],[poweradd]]</f>
        <v>85.685270000000045</v>
      </c>
      <c r="CO56" s="52">
        <f t="shared" si="61"/>
        <v>81.313405000000046</v>
      </c>
      <c r="CP56" s="35">
        <f t="shared" si="18"/>
        <v>4</v>
      </c>
      <c r="CQ56" s="52">
        <f t="shared" si="44"/>
        <v>237.18659500000007</v>
      </c>
      <c r="CR56" s="52">
        <f t="shared" si="86"/>
        <v>234.81473000000005</v>
      </c>
      <c r="CS56" s="52">
        <f t="shared" si="19"/>
        <v>2.3718650000000001</v>
      </c>
      <c r="CT56" s="45"/>
      <c r="CU56" s="45"/>
      <c r="CX56" s="37">
        <f>CY56+DC56+Tabelle2126820102526272934113536[[#This Row],[w]]/2+Tabelle2126820102526272934113536[[#This Row],[poweradd]]</f>
        <v>85.685270000000045</v>
      </c>
      <c r="CY56" s="52">
        <f t="shared" si="62"/>
        <v>81.313405000000046</v>
      </c>
      <c r="CZ56" s="35">
        <f t="shared" si="20"/>
        <v>4</v>
      </c>
      <c r="DA56" s="52">
        <f t="shared" si="46"/>
        <v>237.18659500000007</v>
      </c>
      <c r="DB56" s="52">
        <f t="shared" si="87"/>
        <v>234.81473000000005</v>
      </c>
      <c r="DC56" s="52">
        <f t="shared" si="21"/>
        <v>2.3718650000000001</v>
      </c>
      <c r="DD56" s="45"/>
      <c r="DE56" s="45"/>
      <c r="DH56" s="37">
        <f>DI56+DM56+Tabelle21268201025262729341135363731[[#This Row],[w]]/2+Tabelle21268201025262729341135363731[[#This Row],[poweradd]]</f>
        <v>85.685270000000045</v>
      </c>
      <c r="DI56" s="52">
        <f t="shared" si="63"/>
        <v>81.313405000000046</v>
      </c>
      <c r="DJ56" s="35">
        <f t="shared" si="22"/>
        <v>4</v>
      </c>
      <c r="DK56" s="52">
        <f t="shared" si="48"/>
        <v>237.18659500000007</v>
      </c>
      <c r="DL56" s="52">
        <f t="shared" si="88"/>
        <v>234.81473000000005</v>
      </c>
      <c r="DM56" s="52">
        <f t="shared" si="23"/>
        <v>2.3718650000000001</v>
      </c>
      <c r="DN56" s="45"/>
      <c r="DO56" s="45"/>
      <c r="DR56" s="37">
        <f>DS56+DW56+Tabelle212682010252627293411353637[[#This Row],[w]]/2+Tabelle212682010252627293411353637[[#This Row],[poweradd]]</f>
        <v>95.685270000000017</v>
      </c>
      <c r="DS56" s="52">
        <f t="shared" si="64"/>
        <v>91.313405000000017</v>
      </c>
      <c r="DT56" s="35">
        <f t="shared" si="24"/>
        <v>4</v>
      </c>
      <c r="DU56" s="52">
        <f t="shared" si="50"/>
        <v>237.18659500000007</v>
      </c>
      <c r="DV56" s="52">
        <f t="shared" si="89"/>
        <v>234.81473000000005</v>
      </c>
      <c r="DW56" s="52">
        <f t="shared" si="25"/>
        <v>2.3718650000000001</v>
      </c>
      <c r="DX56" s="45"/>
      <c r="DY56" s="45"/>
    </row>
    <row r="57" spans="1:130" x14ac:dyDescent="0.25">
      <c r="A57" s="55">
        <v>54</v>
      </c>
      <c r="B57" s="35">
        <f>C57+G57+Tabelle21268201025[[#This Row],[w]]/2+Tabelle21268201025[[#This Row],[poweradd]]</f>
        <v>91.033417000000043</v>
      </c>
      <c r="C57" s="52">
        <f t="shared" si="52"/>
        <v>86.685270000000045</v>
      </c>
      <c r="D57" s="35">
        <f t="shared" si="0"/>
        <v>4</v>
      </c>
      <c r="E57" s="52">
        <f t="shared" si="26"/>
        <v>234.81473000000005</v>
      </c>
      <c r="F57" s="52">
        <f t="shared" si="65"/>
        <v>232.46658300000004</v>
      </c>
      <c r="G57" s="52">
        <f t="shared" si="1"/>
        <v>2.348147</v>
      </c>
      <c r="H57" s="43"/>
      <c r="I57" s="43"/>
      <c r="J57" s="38"/>
      <c r="L57" s="35">
        <f>M57+Q57+Tabelle212682010252632[[#This Row],[w]]/2+Tabelle212682010252632[[#This Row],[poweradd]]</f>
        <v>91.033417000000043</v>
      </c>
      <c r="M57" s="52">
        <f t="shared" si="53"/>
        <v>86.685270000000045</v>
      </c>
      <c r="N57" s="35">
        <f t="shared" si="2"/>
        <v>4</v>
      </c>
      <c r="O57" s="52">
        <f t="shared" si="28"/>
        <v>234.81473000000005</v>
      </c>
      <c r="P57" s="52">
        <f t="shared" si="78"/>
        <v>232.46658300000004</v>
      </c>
      <c r="Q57" s="52">
        <f t="shared" si="3"/>
        <v>2.348147</v>
      </c>
      <c r="R57" s="43"/>
      <c r="S57" s="43"/>
      <c r="T57" s="38"/>
      <c r="V57" s="35">
        <f>W57+AA57+Tabelle2126820102526[[#This Row],[w]]/2+Tabelle2126820102526[[#This Row],[poweradd]]</f>
        <v>91.033417000000043</v>
      </c>
      <c r="W57" s="52">
        <f t="shared" si="54"/>
        <v>86.685270000000045</v>
      </c>
      <c r="X57" s="35">
        <f t="shared" si="4"/>
        <v>4</v>
      </c>
      <c r="Y57" s="52">
        <f t="shared" si="30"/>
        <v>234.81473000000005</v>
      </c>
      <c r="Z57" s="52">
        <f t="shared" si="79"/>
        <v>232.46658300000004</v>
      </c>
      <c r="AA57" s="52">
        <f t="shared" si="5"/>
        <v>2.348147</v>
      </c>
      <c r="AB57" s="43"/>
      <c r="AC57" s="43"/>
      <c r="AD57" s="38"/>
      <c r="AF57" s="35">
        <f>AG57+AK57+Tabelle212682010252630[[#This Row],[w]]/2+Tabelle212682010252630[[#This Row],[poweradd]]</f>
        <v>91.033417000000043</v>
      </c>
      <c r="AG57" s="52">
        <f t="shared" si="55"/>
        <v>86.685270000000045</v>
      </c>
      <c r="AH57" s="35">
        <f t="shared" si="6"/>
        <v>4</v>
      </c>
      <c r="AI57" s="52">
        <f t="shared" si="32"/>
        <v>234.81473000000005</v>
      </c>
      <c r="AJ57" s="52">
        <f t="shared" si="80"/>
        <v>232.46658300000004</v>
      </c>
      <c r="AK57" s="52">
        <f t="shared" si="7"/>
        <v>2.348147</v>
      </c>
      <c r="AL57" s="43"/>
      <c r="AM57" s="43"/>
      <c r="AN57" s="38"/>
      <c r="AP57" s="35">
        <f>AQ57+AU57+Tabelle212682010252627[[#This Row],[w]]/2+Tabelle212682010252627[[#This Row],[poweradd]]</f>
        <v>91.033417000000043</v>
      </c>
      <c r="AQ57" s="52">
        <f t="shared" si="56"/>
        <v>86.685270000000045</v>
      </c>
      <c r="AR57" s="35">
        <f t="shared" si="8"/>
        <v>4</v>
      </c>
      <c r="AS57" s="52">
        <f t="shared" si="34"/>
        <v>234.81473000000005</v>
      </c>
      <c r="AT57" s="52">
        <f t="shared" si="81"/>
        <v>232.46658300000004</v>
      </c>
      <c r="AU57" s="52">
        <f t="shared" si="9"/>
        <v>2.348147</v>
      </c>
      <c r="AV57" s="43"/>
      <c r="AW57" s="43"/>
      <c r="AX57" s="38"/>
      <c r="AZ57" s="35">
        <f>BA57+BE57+Tabelle2126820102526272933[[#This Row],[w]]/2+Tabelle2126820102526272933[[#This Row],[poweradd]]</f>
        <v>91.033417000000043</v>
      </c>
      <c r="BA57" s="52">
        <f t="shared" si="57"/>
        <v>86.685270000000045</v>
      </c>
      <c r="BB57" s="35">
        <f t="shared" si="10"/>
        <v>4</v>
      </c>
      <c r="BC57" s="52">
        <f t="shared" si="36"/>
        <v>234.81473000000005</v>
      </c>
      <c r="BD57" s="52">
        <f t="shared" si="82"/>
        <v>232.46658300000004</v>
      </c>
      <c r="BE57" s="52">
        <f t="shared" si="11"/>
        <v>2.348147</v>
      </c>
      <c r="BF57" s="43"/>
      <c r="BG57" s="43"/>
      <c r="BH57" s="38"/>
      <c r="BJ57" s="35">
        <f>BK57+BO57+Tabelle21268201025262728[[#This Row],[w]]/2+Tabelle21268201025262728[[#This Row],[poweradd]]</f>
        <v>91.033417000000043</v>
      </c>
      <c r="BK57" s="52">
        <f t="shared" si="58"/>
        <v>86.685270000000045</v>
      </c>
      <c r="BL57" s="35">
        <f t="shared" si="12"/>
        <v>4</v>
      </c>
      <c r="BM57" s="52">
        <f t="shared" si="38"/>
        <v>234.81473000000005</v>
      </c>
      <c r="BN57" s="52">
        <f t="shared" si="83"/>
        <v>232.46658300000004</v>
      </c>
      <c r="BO57" s="52">
        <f t="shared" si="13"/>
        <v>2.348147</v>
      </c>
      <c r="BP57" s="43"/>
      <c r="BQ57" s="43"/>
      <c r="BR57" s="38"/>
      <c r="BT57" s="35">
        <f>BU57+BY57+Tabelle21268201025262729[[#This Row],[w]]/2+Tabelle21268201025262729[[#This Row],[poweradd]]</f>
        <v>91.033417000000043</v>
      </c>
      <c r="BU57" s="52">
        <f t="shared" si="59"/>
        <v>86.685270000000045</v>
      </c>
      <c r="BV57" s="35">
        <f t="shared" si="14"/>
        <v>4</v>
      </c>
      <c r="BW57" s="52">
        <f t="shared" si="40"/>
        <v>234.81473000000005</v>
      </c>
      <c r="BX57" s="52">
        <f t="shared" si="84"/>
        <v>232.46658300000004</v>
      </c>
      <c r="BY57" s="52">
        <f t="shared" si="15"/>
        <v>2.348147</v>
      </c>
      <c r="BZ57" s="43"/>
      <c r="CA57" s="43"/>
      <c r="CB57" s="38"/>
      <c r="CD57" s="35">
        <f>CE57+CI57+Tabelle2126820102526272934[[#This Row],[w]]/2+Tabelle2126820102526272934[[#This Row],[poweradd]]</f>
        <v>90.033417000000043</v>
      </c>
      <c r="CE57" s="52">
        <f t="shared" si="60"/>
        <v>85.685270000000045</v>
      </c>
      <c r="CF57" s="35">
        <f t="shared" si="16"/>
        <v>4</v>
      </c>
      <c r="CG57" s="52">
        <f t="shared" si="42"/>
        <v>234.81473000000005</v>
      </c>
      <c r="CH57" s="52">
        <f t="shared" si="85"/>
        <v>232.46658300000004</v>
      </c>
      <c r="CI57" s="52">
        <f t="shared" si="17"/>
        <v>2.348147</v>
      </c>
      <c r="CJ57" s="43"/>
      <c r="CK57" s="43"/>
      <c r="CL57" s="38"/>
      <c r="CN57" s="35">
        <f>CO57+CS57+Tabelle21268201025262729341135[[#This Row],[w]]/2+Tabelle21268201025262729341135[[#This Row],[poweradd]]</f>
        <v>90.033417000000043</v>
      </c>
      <c r="CO57" s="52">
        <f t="shared" si="61"/>
        <v>85.685270000000045</v>
      </c>
      <c r="CP57" s="35">
        <f t="shared" si="18"/>
        <v>4</v>
      </c>
      <c r="CQ57" s="52">
        <f t="shared" si="44"/>
        <v>234.81473000000005</v>
      </c>
      <c r="CR57" s="52">
        <f t="shared" si="86"/>
        <v>232.46658300000004</v>
      </c>
      <c r="CS57" s="52">
        <f t="shared" si="19"/>
        <v>2.348147</v>
      </c>
      <c r="CT57" s="43"/>
      <c r="CU57" s="43"/>
      <c r="CV57" s="38"/>
      <c r="CX57" s="35">
        <f>CY57+DC57+Tabelle2126820102526272934113536[[#This Row],[w]]/2+Tabelle2126820102526272934113536[[#This Row],[poweradd]]</f>
        <v>90.033417000000043</v>
      </c>
      <c r="CY57" s="52">
        <f t="shared" si="62"/>
        <v>85.685270000000045</v>
      </c>
      <c r="CZ57" s="35">
        <f t="shared" si="20"/>
        <v>4</v>
      </c>
      <c r="DA57" s="52">
        <f t="shared" si="46"/>
        <v>234.81473000000005</v>
      </c>
      <c r="DB57" s="52">
        <f t="shared" si="87"/>
        <v>232.46658300000004</v>
      </c>
      <c r="DC57" s="52">
        <f t="shared" si="21"/>
        <v>2.348147</v>
      </c>
      <c r="DD57" s="43"/>
      <c r="DE57" s="43"/>
      <c r="DF57" s="38"/>
      <c r="DH57" s="35">
        <f>DI57+DM57+Tabelle21268201025262729341135363731[[#This Row],[w]]/2+Tabelle21268201025262729341135363731[[#This Row],[poweradd]]</f>
        <v>90.033417000000043</v>
      </c>
      <c r="DI57" s="52">
        <f t="shared" si="63"/>
        <v>85.685270000000045</v>
      </c>
      <c r="DJ57" s="35">
        <f t="shared" si="22"/>
        <v>4</v>
      </c>
      <c r="DK57" s="52">
        <f t="shared" si="48"/>
        <v>234.81473000000005</v>
      </c>
      <c r="DL57" s="52">
        <f t="shared" si="88"/>
        <v>232.46658300000004</v>
      </c>
      <c r="DM57" s="52">
        <f t="shared" si="23"/>
        <v>2.348147</v>
      </c>
      <c r="DN57" s="43"/>
      <c r="DO57" s="43"/>
      <c r="DP57" s="38"/>
      <c r="DR57" s="35">
        <f>DS57+DW57+Tabelle212682010252627293411353637[[#This Row],[w]]/2+Tabelle212682010252627293411353637[[#This Row],[poweradd]]</f>
        <v>100.03341700000001</v>
      </c>
      <c r="DS57" s="52">
        <f t="shared" si="64"/>
        <v>95.685270000000017</v>
      </c>
      <c r="DT57" s="35">
        <f t="shared" si="24"/>
        <v>4</v>
      </c>
      <c r="DU57" s="52">
        <f t="shared" si="50"/>
        <v>234.81473000000005</v>
      </c>
      <c r="DV57" s="52">
        <f t="shared" si="89"/>
        <v>232.46658300000004</v>
      </c>
      <c r="DW57" s="52">
        <f t="shared" si="25"/>
        <v>2.348147</v>
      </c>
      <c r="DX57" s="43"/>
      <c r="DY57" s="43"/>
      <c r="DZ57" s="38"/>
    </row>
    <row r="58" spans="1:130" x14ac:dyDescent="0.25">
      <c r="A58" s="55">
        <v>55</v>
      </c>
      <c r="B58" s="35">
        <f>C58+G58+Tabelle21268201025[[#This Row],[w]]/2+Tabelle21268201025[[#This Row],[poweradd]]</f>
        <v>95.358082000000039</v>
      </c>
      <c r="C58" s="52">
        <f t="shared" si="52"/>
        <v>91.033417000000043</v>
      </c>
      <c r="D58" s="35">
        <f t="shared" si="0"/>
        <v>4</v>
      </c>
      <c r="E58" s="52">
        <f t="shared" si="26"/>
        <v>232.46658300000004</v>
      </c>
      <c r="F58" s="52">
        <f t="shared" si="65"/>
        <v>230.14191800000003</v>
      </c>
      <c r="G58" s="52">
        <f t="shared" si="1"/>
        <v>2.324665</v>
      </c>
      <c r="H58" s="43"/>
      <c r="I58" s="43"/>
      <c r="J58" s="38"/>
      <c r="L58" s="35">
        <f>M58+Q58+Tabelle212682010252632[[#This Row],[w]]/2+Tabelle212682010252632[[#This Row],[poweradd]]</f>
        <v>95.358082000000039</v>
      </c>
      <c r="M58" s="52">
        <f t="shared" si="53"/>
        <v>91.033417000000043</v>
      </c>
      <c r="N58" s="35">
        <f t="shared" si="2"/>
        <v>4</v>
      </c>
      <c r="O58" s="52">
        <f t="shared" si="28"/>
        <v>232.46658300000004</v>
      </c>
      <c r="P58" s="52">
        <f t="shared" si="78"/>
        <v>230.14191800000003</v>
      </c>
      <c r="Q58" s="52">
        <f t="shared" si="3"/>
        <v>2.324665</v>
      </c>
      <c r="R58" s="43"/>
      <c r="S58" s="43"/>
      <c r="T58" s="38"/>
      <c r="V58" s="35">
        <f>W58+AA58+Tabelle2126820102526[[#This Row],[w]]/2+Tabelle2126820102526[[#This Row],[poweradd]]</f>
        <v>95.358082000000039</v>
      </c>
      <c r="W58" s="52">
        <f t="shared" si="54"/>
        <v>91.033417000000043</v>
      </c>
      <c r="X58" s="35">
        <f t="shared" si="4"/>
        <v>4</v>
      </c>
      <c r="Y58" s="52">
        <f t="shared" si="30"/>
        <v>232.46658300000004</v>
      </c>
      <c r="Z58" s="52">
        <f t="shared" si="79"/>
        <v>230.14191800000003</v>
      </c>
      <c r="AA58" s="52">
        <f t="shared" si="5"/>
        <v>2.324665</v>
      </c>
      <c r="AB58" s="43"/>
      <c r="AC58" s="43"/>
      <c r="AD58" s="38"/>
      <c r="AF58" s="35">
        <f>AG58+AK58+Tabelle212682010252630[[#This Row],[w]]/2+Tabelle212682010252630[[#This Row],[poweradd]]</f>
        <v>95.358082000000039</v>
      </c>
      <c r="AG58" s="52">
        <f t="shared" si="55"/>
        <v>91.033417000000043</v>
      </c>
      <c r="AH58" s="35">
        <f t="shared" si="6"/>
        <v>4</v>
      </c>
      <c r="AI58" s="52">
        <f t="shared" si="32"/>
        <v>232.46658300000004</v>
      </c>
      <c r="AJ58" s="52">
        <f t="shared" si="80"/>
        <v>230.14191800000003</v>
      </c>
      <c r="AK58" s="52">
        <f t="shared" si="7"/>
        <v>2.324665</v>
      </c>
      <c r="AL58" s="43"/>
      <c r="AM58" s="43"/>
      <c r="AN58" s="38"/>
      <c r="AP58" s="35">
        <f>AQ58+AU58+Tabelle212682010252627[[#This Row],[w]]/2+Tabelle212682010252627[[#This Row],[poweradd]]</f>
        <v>95.358082000000039</v>
      </c>
      <c r="AQ58" s="52">
        <f t="shared" si="56"/>
        <v>91.033417000000043</v>
      </c>
      <c r="AR58" s="35">
        <f t="shared" si="8"/>
        <v>4</v>
      </c>
      <c r="AS58" s="52">
        <f t="shared" si="34"/>
        <v>232.46658300000004</v>
      </c>
      <c r="AT58" s="52">
        <f t="shared" si="81"/>
        <v>230.14191800000003</v>
      </c>
      <c r="AU58" s="52">
        <f t="shared" si="9"/>
        <v>2.324665</v>
      </c>
      <c r="AV58" s="43"/>
      <c r="AW58" s="43"/>
      <c r="AX58" s="38"/>
      <c r="AZ58" s="35">
        <f>BA58+BE58+Tabelle2126820102526272933[[#This Row],[w]]/2+Tabelle2126820102526272933[[#This Row],[poweradd]]</f>
        <v>95.358082000000039</v>
      </c>
      <c r="BA58" s="52">
        <f t="shared" si="57"/>
        <v>91.033417000000043</v>
      </c>
      <c r="BB58" s="35">
        <f t="shared" si="10"/>
        <v>4</v>
      </c>
      <c r="BC58" s="52">
        <f t="shared" si="36"/>
        <v>232.46658300000004</v>
      </c>
      <c r="BD58" s="52">
        <f t="shared" si="82"/>
        <v>230.14191800000003</v>
      </c>
      <c r="BE58" s="52">
        <f t="shared" si="11"/>
        <v>2.324665</v>
      </c>
      <c r="BF58" s="43"/>
      <c r="BG58" s="43"/>
      <c r="BH58" s="38"/>
      <c r="BJ58" s="35">
        <f>BK58+BO58+Tabelle21268201025262728[[#This Row],[w]]/2+Tabelle21268201025262728[[#This Row],[poweradd]]</f>
        <v>95.358082000000039</v>
      </c>
      <c r="BK58" s="52">
        <f t="shared" si="58"/>
        <v>91.033417000000043</v>
      </c>
      <c r="BL58" s="35">
        <f t="shared" si="12"/>
        <v>4</v>
      </c>
      <c r="BM58" s="52">
        <f t="shared" si="38"/>
        <v>232.46658300000004</v>
      </c>
      <c r="BN58" s="52">
        <f t="shared" si="83"/>
        <v>230.14191800000003</v>
      </c>
      <c r="BO58" s="52">
        <f t="shared" si="13"/>
        <v>2.324665</v>
      </c>
      <c r="BP58" s="43"/>
      <c r="BQ58" s="43"/>
      <c r="BR58" s="38"/>
      <c r="BT58" s="35">
        <f>BU58+BY58+Tabelle21268201025262729[[#This Row],[w]]/2+Tabelle21268201025262729[[#This Row],[poweradd]]</f>
        <v>95.358082000000039</v>
      </c>
      <c r="BU58" s="52">
        <f t="shared" si="59"/>
        <v>91.033417000000043</v>
      </c>
      <c r="BV58" s="35">
        <f t="shared" si="14"/>
        <v>4</v>
      </c>
      <c r="BW58" s="52">
        <f t="shared" si="40"/>
        <v>232.46658300000004</v>
      </c>
      <c r="BX58" s="52">
        <f t="shared" si="84"/>
        <v>230.14191800000003</v>
      </c>
      <c r="BY58" s="52">
        <f t="shared" si="15"/>
        <v>2.324665</v>
      </c>
      <c r="BZ58" s="43"/>
      <c r="CA58" s="43"/>
      <c r="CB58" s="38"/>
      <c r="CD58" s="35">
        <f>CE58+CI58+Tabelle2126820102526272934[[#This Row],[w]]/2+Tabelle2126820102526272934[[#This Row],[poweradd]]</f>
        <v>94.358082000000039</v>
      </c>
      <c r="CE58" s="52">
        <f t="shared" si="60"/>
        <v>90.033417000000043</v>
      </c>
      <c r="CF58" s="35">
        <f t="shared" si="16"/>
        <v>4</v>
      </c>
      <c r="CG58" s="52">
        <f t="shared" si="42"/>
        <v>232.46658300000004</v>
      </c>
      <c r="CH58" s="52">
        <f t="shared" si="85"/>
        <v>230.14191800000003</v>
      </c>
      <c r="CI58" s="52">
        <f t="shared" si="17"/>
        <v>2.324665</v>
      </c>
      <c r="CJ58" s="43"/>
      <c r="CK58" s="43"/>
      <c r="CL58" s="38"/>
      <c r="CN58" s="35">
        <f>CO58+CS58+Tabelle21268201025262729341135[[#This Row],[w]]/2+Tabelle21268201025262729341135[[#This Row],[poweradd]]</f>
        <v>94.358082000000039</v>
      </c>
      <c r="CO58" s="52">
        <f t="shared" si="61"/>
        <v>90.033417000000043</v>
      </c>
      <c r="CP58" s="35">
        <f t="shared" si="18"/>
        <v>4</v>
      </c>
      <c r="CQ58" s="52">
        <f t="shared" si="44"/>
        <v>232.46658300000004</v>
      </c>
      <c r="CR58" s="52">
        <f t="shared" si="86"/>
        <v>230.14191800000003</v>
      </c>
      <c r="CS58" s="52">
        <f t="shared" si="19"/>
        <v>2.324665</v>
      </c>
      <c r="CT58" s="43"/>
      <c r="CU58" s="43"/>
      <c r="CV58" s="38"/>
      <c r="CX58" s="35">
        <f>CY58+DC58+Tabelle2126820102526272934113536[[#This Row],[w]]/2+Tabelle2126820102526272934113536[[#This Row],[poweradd]]</f>
        <v>94.358082000000039</v>
      </c>
      <c r="CY58" s="52">
        <f t="shared" si="62"/>
        <v>90.033417000000043</v>
      </c>
      <c r="CZ58" s="35">
        <f t="shared" si="20"/>
        <v>4</v>
      </c>
      <c r="DA58" s="52">
        <f t="shared" si="46"/>
        <v>232.46658300000004</v>
      </c>
      <c r="DB58" s="52">
        <f t="shared" si="87"/>
        <v>230.14191800000003</v>
      </c>
      <c r="DC58" s="52">
        <f t="shared" si="21"/>
        <v>2.324665</v>
      </c>
      <c r="DD58" s="43"/>
      <c r="DE58" s="43"/>
      <c r="DF58" s="38"/>
      <c r="DH58" s="35">
        <f>DI58+DM58+Tabelle21268201025262729341135363731[[#This Row],[w]]/2+Tabelle21268201025262729341135363731[[#This Row],[poweradd]]</f>
        <v>94.358082000000039</v>
      </c>
      <c r="DI58" s="52">
        <f t="shared" si="63"/>
        <v>90.033417000000043</v>
      </c>
      <c r="DJ58" s="35">
        <f t="shared" si="22"/>
        <v>4</v>
      </c>
      <c r="DK58" s="52">
        <f t="shared" si="48"/>
        <v>232.46658300000004</v>
      </c>
      <c r="DL58" s="52">
        <f t="shared" si="88"/>
        <v>230.14191800000003</v>
      </c>
      <c r="DM58" s="52">
        <f t="shared" si="23"/>
        <v>2.324665</v>
      </c>
      <c r="DN58" s="43"/>
      <c r="DO58" s="43"/>
      <c r="DP58" s="38"/>
      <c r="DR58" s="35">
        <f>DS58+DW58+Tabelle212682010252627293411353637[[#This Row],[w]]/2+Tabelle212682010252627293411353637[[#This Row],[poweradd]]</f>
        <v>4.8580820000000102</v>
      </c>
      <c r="DS58" s="52">
        <f t="shared" si="64"/>
        <v>100.03341700000001</v>
      </c>
      <c r="DT58" s="35">
        <v>5</v>
      </c>
      <c r="DU58" s="52">
        <f t="shared" si="50"/>
        <v>232.46658300000004</v>
      </c>
      <c r="DV58" s="52">
        <f t="shared" si="89"/>
        <v>230.14191800000003</v>
      </c>
      <c r="DW58" s="52">
        <f t="shared" si="25"/>
        <v>2.324665</v>
      </c>
      <c r="DX58" s="43">
        <v>-100</v>
      </c>
      <c r="DY58" s="43"/>
      <c r="DZ58" s="38" t="s">
        <v>213</v>
      </c>
    </row>
    <row r="59" spans="1:130" x14ac:dyDescent="0.25">
      <c r="A59" s="55">
        <v>56</v>
      </c>
      <c r="B59" s="35">
        <f>C59+G59+Tabelle21268201025[[#This Row],[w]]/2+Tabelle21268201025[[#This Row],[poweradd]]</f>
        <v>99.659501000000034</v>
      </c>
      <c r="C59" s="52">
        <f t="shared" si="52"/>
        <v>95.358082000000039</v>
      </c>
      <c r="D59" s="35">
        <f t="shared" si="0"/>
        <v>4</v>
      </c>
      <c r="E59" s="52">
        <f t="shared" si="26"/>
        <v>230.14191800000003</v>
      </c>
      <c r="F59" s="52">
        <f t="shared" si="65"/>
        <v>227.84049900000002</v>
      </c>
      <c r="G59" s="52">
        <f t="shared" si="1"/>
        <v>2.3014190000000001</v>
      </c>
      <c r="H59" s="43"/>
      <c r="I59" s="43"/>
      <c r="J59" s="38"/>
      <c r="L59" s="35">
        <f>M59+Q59+Tabelle212682010252632[[#This Row],[w]]/2+Tabelle212682010252632[[#This Row],[poweradd]]</f>
        <v>99.659501000000034</v>
      </c>
      <c r="M59" s="52">
        <f t="shared" si="53"/>
        <v>95.358082000000039</v>
      </c>
      <c r="N59" s="35">
        <f t="shared" si="2"/>
        <v>4</v>
      </c>
      <c r="O59" s="52">
        <f t="shared" si="28"/>
        <v>230.14191800000003</v>
      </c>
      <c r="P59" s="52">
        <f t="shared" si="78"/>
        <v>227.84049900000002</v>
      </c>
      <c r="Q59" s="52">
        <f t="shared" si="3"/>
        <v>2.3014190000000001</v>
      </c>
      <c r="R59" s="43"/>
      <c r="S59" s="43"/>
      <c r="T59" s="38"/>
      <c r="V59" s="35">
        <f>W59+AA59+Tabelle2126820102526[[#This Row],[w]]/2+Tabelle2126820102526[[#This Row],[poweradd]]</f>
        <v>99.659501000000034</v>
      </c>
      <c r="W59" s="52">
        <f t="shared" si="54"/>
        <v>95.358082000000039</v>
      </c>
      <c r="X59" s="35">
        <f t="shared" si="4"/>
        <v>4</v>
      </c>
      <c r="Y59" s="52">
        <f t="shared" si="30"/>
        <v>230.14191800000003</v>
      </c>
      <c r="Z59" s="52">
        <f t="shared" si="79"/>
        <v>227.84049900000002</v>
      </c>
      <c r="AA59" s="52">
        <f t="shared" si="5"/>
        <v>2.3014190000000001</v>
      </c>
      <c r="AB59" s="43"/>
      <c r="AC59" s="43"/>
      <c r="AD59" s="38"/>
      <c r="AF59" s="35">
        <f>AG59+AK59+Tabelle212682010252630[[#This Row],[w]]/2+Tabelle212682010252630[[#This Row],[poweradd]]</f>
        <v>99.659501000000034</v>
      </c>
      <c r="AG59" s="52">
        <f t="shared" si="55"/>
        <v>95.358082000000039</v>
      </c>
      <c r="AH59" s="35">
        <f t="shared" si="6"/>
        <v>4</v>
      </c>
      <c r="AI59" s="52">
        <f t="shared" si="32"/>
        <v>230.14191800000003</v>
      </c>
      <c r="AJ59" s="52">
        <f t="shared" si="80"/>
        <v>227.84049900000002</v>
      </c>
      <c r="AK59" s="52">
        <f t="shared" si="7"/>
        <v>2.3014190000000001</v>
      </c>
      <c r="AL59" s="43"/>
      <c r="AM59" s="43"/>
      <c r="AN59" s="38"/>
      <c r="AP59" s="35">
        <f>AQ59+AU59+Tabelle212682010252627[[#This Row],[w]]/2+Tabelle212682010252627[[#This Row],[poweradd]]</f>
        <v>99.659501000000034</v>
      </c>
      <c r="AQ59" s="52">
        <f t="shared" si="56"/>
        <v>95.358082000000039</v>
      </c>
      <c r="AR59" s="35">
        <f t="shared" si="8"/>
        <v>4</v>
      </c>
      <c r="AS59" s="52">
        <f t="shared" si="34"/>
        <v>230.14191800000003</v>
      </c>
      <c r="AT59" s="52">
        <f t="shared" si="81"/>
        <v>227.84049900000002</v>
      </c>
      <c r="AU59" s="52">
        <f t="shared" si="9"/>
        <v>2.3014190000000001</v>
      </c>
      <c r="AV59" s="43"/>
      <c r="AW59" s="43"/>
      <c r="AX59" s="38"/>
      <c r="AZ59" s="35">
        <f>BA59+BE59+Tabelle2126820102526272933[[#This Row],[w]]/2+Tabelle2126820102526272933[[#This Row],[poweradd]]</f>
        <v>99.659501000000034</v>
      </c>
      <c r="BA59" s="52">
        <f t="shared" si="57"/>
        <v>95.358082000000039</v>
      </c>
      <c r="BB59" s="35">
        <f t="shared" si="10"/>
        <v>4</v>
      </c>
      <c r="BC59" s="52">
        <f t="shared" si="36"/>
        <v>230.14191800000003</v>
      </c>
      <c r="BD59" s="52">
        <f t="shared" si="82"/>
        <v>227.84049900000002</v>
      </c>
      <c r="BE59" s="52">
        <f t="shared" si="11"/>
        <v>2.3014190000000001</v>
      </c>
      <c r="BF59" s="43"/>
      <c r="BG59" s="43"/>
      <c r="BH59" s="38"/>
      <c r="BJ59" s="35">
        <f>BK59+BO59+Tabelle21268201025262728[[#This Row],[w]]/2+Tabelle21268201025262728[[#This Row],[poweradd]]</f>
        <v>99.659501000000034</v>
      </c>
      <c r="BK59" s="52">
        <f t="shared" si="58"/>
        <v>95.358082000000039</v>
      </c>
      <c r="BL59" s="35">
        <f t="shared" si="12"/>
        <v>4</v>
      </c>
      <c r="BM59" s="52">
        <f t="shared" si="38"/>
        <v>230.14191800000003</v>
      </c>
      <c r="BN59" s="52">
        <f t="shared" si="83"/>
        <v>227.84049900000002</v>
      </c>
      <c r="BO59" s="52">
        <f t="shared" si="13"/>
        <v>2.3014190000000001</v>
      </c>
      <c r="BP59" s="43"/>
      <c r="BQ59" s="43"/>
      <c r="BR59" s="38"/>
      <c r="BT59" s="35">
        <f>BU59+BY59+Tabelle21268201025262729[[#This Row],[w]]/2+Tabelle21268201025262729[[#This Row],[poweradd]]</f>
        <v>99.659501000000034</v>
      </c>
      <c r="BU59" s="52">
        <f t="shared" si="59"/>
        <v>95.358082000000039</v>
      </c>
      <c r="BV59" s="35">
        <f t="shared" si="14"/>
        <v>4</v>
      </c>
      <c r="BW59" s="52">
        <f t="shared" si="40"/>
        <v>230.14191800000003</v>
      </c>
      <c r="BX59" s="52">
        <f t="shared" si="84"/>
        <v>227.84049900000002</v>
      </c>
      <c r="BY59" s="52">
        <f t="shared" si="15"/>
        <v>2.3014190000000001</v>
      </c>
      <c r="BZ59" s="43"/>
      <c r="CA59" s="43"/>
      <c r="CB59" s="38"/>
      <c r="CD59" s="35">
        <f>CE59+CI59+Tabelle2126820102526272934[[#This Row],[w]]/2+Tabelle2126820102526272934[[#This Row],[poweradd]]</f>
        <v>98.659501000000034</v>
      </c>
      <c r="CE59" s="52">
        <f t="shared" si="60"/>
        <v>94.358082000000039</v>
      </c>
      <c r="CF59" s="35">
        <f t="shared" si="16"/>
        <v>4</v>
      </c>
      <c r="CG59" s="52">
        <f t="shared" si="42"/>
        <v>230.14191800000003</v>
      </c>
      <c r="CH59" s="52">
        <f t="shared" si="85"/>
        <v>227.84049900000002</v>
      </c>
      <c r="CI59" s="52">
        <f t="shared" si="17"/>
        <v>2.3014190000000001</v>
      </c>
      <c r="CJ59" s="43"/>
      <c r="CK59" s="43"/>
      <c r="CL59" s="38"/>
      <c r="CN59" s="35">
        <f>CO59+CS59+Tabelle21268201025262729341135[[#This Row],[w]]/2+Tabelle21268201025262729341135[[#This Row],[poweradd]]</f>
        <v>98.659501000000034</v>
      </c>
      <c r="CO59" s="52">
        <f t="shared" si="61"/>
        <v>94.358082000000039</v>
      </c>
      <c r="CP59" s="35">
        <f t="shared" si="18"/>
        <v>4</v>
      </c>
      <c r="CQ59" s="52">
        <f t="shared" si="44"/>
        <v>230.14191800000003</v>
      </c>
      <c r="CR59" s="52">
        <f t="shared" si="86"/>
        <v>227.84049900000002</v>
      </c>
      <c r="CS59" s="52">
        <f t="shared" si="19"/>
        <v>2.3014190000000001</v>
      </c>
      <c r="CT59" s="43"/>
      <c r="CU59" s="43"/>
      <c r="CV59" s="38"/>
      <c r="CX59" s="35">
        <f>CY59+DC59+Tabelle2126820102526272934113536[[#This Row],[w]]/2+Tabelle2126820102526272934113536[[#This Row],[poweradd]]</f>
        <v>98.659501000000034</v>
      </c>
      <c r="CY59" s="52">
        <f t="shared" si="62"/>
        <v>94.358082000000039</v>
      </c>
      <c r="CZ59" s="35">
        <f t="shared" si="20"/>
        <v>4</v>
      </c>
      <c r="DA59" s="52">
        <f t="shared" si="46"/>
        <v>230.14191800000003</v>
      </c>
      <c r="DB59" s="52">
        <f t="shared" si="87"/>
        <v>227.84049900000002</v>
      </c>
      <c r="DC59" s="52">
        <f t="shared" si="21"/>
        <v>2.3014190000000001</v>
      </c>
      <c r="DD59" s="43"/>
      <c r="DE59" s="43"/>
      <c r="DF59" s="38"/>
      <c r="DH59" s="35">
        <f>DI59+DM59+Tabelle21268201025262729341135363731[[#This Row],[w]]/2+Tabelle21268201025262729341135363731[[#This Row],[poweradd]]</f>
        <v>98.659501000000034</v>
      </c>
      <c r="DI59" s="52">
        <f t="shared" si="63"/>
        <v>94.358082000000039</v>
      </c>
      <c r="DJ59" s="35">
        <f t="shared" si="22"/>
        <v>4</v>
      </c>
      <c r="DK59" s="52">
        <f t="shared" si="48"/>
        <v>230.14191800000003</v>
      </c>
      <c r="DL59" s="52">
        <f t="shared" si="88"/>
        <v>227.84049900000002</v>
      </c>
      <c r="DM59" s="52">
        <f t="shared" si="23"/>
        <v>2.3014190000000001</v>
      </c>
      <c r="DN59" s="43"/>
      <c r="DO59" s="43"/>
      <c r="DP59" s="38"/>
      <c r="DR59" s="35">
        <f>DS59+DW59+Tabelle212682010252627293411353637[[#This Row],[w]]/2+Tabelle212682010252627293411353637[[#This Row],[poweradd]]</f>
        <v>9.6595010000000094</v>
      </c>
      <c r="DS59" s="52">
        <f t="shared" si="64"/>
        <v>4.8580820000000102</v>
      </c>
      <c r="DT59" s="35">
        <f t="shared" si="24"/>
        <v>5</v>
      </c>
      <c r="DU59" s="52">
        <f t="shared" si="50"/>
        <v>230.14191800000003</v>
      </c>
      <c r="DV59" s="52">
        <f t="shared" si="89"/>
        <v>227.84049900000002</v>
      </c>
      <c r="DW59" s="52">
        <f t="shared" si="25"/>
        <v>2.3014190000000001</v>
      </c>
      <c r="DX59" s="43"/>
      <c r="DY59" s="43"/>
      <c r="DZ59" s="38"/>
    </row>
    <row r="60" spans="1:130" x14ac:dyDescent="0.25">
      <c r="A60" s="55">
        <v>57</v>
      </c>
      <c r="B60" s="37">
        <f>C60+G60+Tabelle21268201025[[#This Row],[w]]/2+Tabelle21268201025[[#This Row],[poweradd]]</f>
        <v>4.4379050000000291</v>
      </c>
      <c r="C60" s="52">
        <f t="shared" si="52"/>
        <v>99.659501000000034</v>
      </c>
      <c r="D60" s="35">
        <v>5</v>
      </c>
      <c r="E60" s="52">
        <f t="shared" si="26"/>
        <v>227.84049900000002</v>
      </c>
      <c r="F60" s="52">
        <f t="shared" si="65"/>
        <v>225.56209500000003</v>
      </c>
      <c r="G60" s="52">
        <f t="shared" si="1"/>
        <v>2.2784040000000001</v>
      </c>
      <c r="H60" s="43">
        <v>-100</v>
      </c>
      <c r="I60" s="43"/>
      <c r="J60" s="38" t="s">
        <v>213</v>
      </c>
      <c r="L60" s="37">
        <f>M60+Q60+Tabelle212682010252632[[#This Row],[w]]/2+Tabelle212682010252632[[#This Row],[poweradd]]</f>
        <v>4.4379050000000291</v>
      </c>
      <c r="M60" s="52">
        <f t="shared" si="53"/>
        <v>99.659501000000034</v>
      </c>
      <c r="N60" s="35">
        <v>5</v>
      </c>
      <c r="O60" s="52">
        <f t="shared" si="28"/>
        <v>227.84049900000002</v>
      </c>
      <c r="P60" s="52">
        <f t="shared" si="78"/>
        <v>225.56209500000003</v>
      </c>
      <c r="Q60" s="52">
        <f t="shared" si="3"/>
        <v>2.2784040000000001</v>
      </c>
      <c r="R60" s="43">
        <v>-100</v>
      </c>
      <c r="S60" s="43"/>
      <c r="T60" s="38" t="s">
        <v>213</v>
      </c>
      <c r="V60" s="37">
        <f>W60+AA60+Tabelle2126820102526[[#This Row],[w]]/2+Tabelle2126820102526[[#This Row],[poweradd]]</f>
        <v>4.4379050000000291</v>
      </c>
      <c r="W60" s="52">
        <f t="shared" si="54"/>
        <v>99.659501000000034</v>
      </c>
      <c r="X60" s="35">
        <v>5</v>
      </c>
      <c r="Y60" s="52">
        <f t="shared" si="30"/>
        <v>227.84049900000002</v>
      </c>
      <c r="Z60" s="52">
        <f t="shared" si="79"/>
        <v>225.56209500000003</v>
      </c>
      <c r="AA60" s="52">
        <f t="shared" si="5"/>
        <v>2.2784040000000001</v>
      </c>
      <c r="AB60" s="43">
        <v>-100</v>
      </c>
      <c r="AC60" s="43"/>
      <c r="AD60" s="38" t="s">
        <v>213</v>
      </c>
      <c r="AF60" s="37">
        <f>AG60+AK60+Tabelle212682010252630[[#This Row],[w]]/2+Tabelle212682010252630[[#This Row],[poweradd]]</f>
        <v>4.4379050000000291</v>
      </c>
      <c r="AG60" s="52">
        <f t="shared" si="55"/>
        <v>99.659501000000034</v>
      </c>
      <c r="AH60" s="35">
        <v>5</v>
      </c>
      <c r="AI60" s="52">
        <f t="shared" si="32"/>
        <v>227.84049900000002</v>
      </c>
      <c r="AJ60" s="52">
        <f t="shared" si="80"/>
        <v>225.56209500000003</v>
      </c>
      <c r="AK60" s="52">
        <f t="shared" si="7"/>
        <v>2.2784040000000001</v>
      </c>
      <c r="AL60" s="43">
        <v>-100</v>
      </c>
      <c r="AM60" s="43"/>
      <c r="AN60" s="38" t="s">
        <v>213</v>
      </c>
      <c r="AP60" s="37">
        <f>AQ60+AU60+Tabelle212682010252627[[#This Row],[w]]/2+Tabelle212682010252627[[#This Row],[poweradd]]</f>
        <v>4.4379050000000291</v>
      </c>
      <c r="AQ60" s="52">
        <f t="shared" si="56"/>
        <v>99.659501000000034</v>
      </c>
      <c r="AR60" s="35">
        <v>5</v>
      </c>
      <c r="AS60" s="52">
        <f t="shared" si="34"/>
        <v>227.84049900000002</v>
      </c>
      <c r="AT60" s="52">
        <f t="shared" si="81"/>
        <v>225.56209500000003</v>
      </c>
      <c r="AU60" s="52">
        <f t="shared" si="9"/>
        <v>2.2784040000000001</v>
      </c>
      <c r="AV60" s="43">
        <v>-100</v>
      </c>
      <c r="AW60" s="43"/>
      <c r="AX60" s="38" t="s">
        <v>213</v>
      </c>
      <c r="AZ60" s="37">
        <f>BA60+BE60+Tabelle2126820102526272933[[#This Row],[w]]/2+Tabelle2126820102526272933[[#This Row],[poweradd]]</f>
        <v>4.4379050000000291</v>
      </c>
      <c r="BA60" s="52">
        <f t="shared" si="57"/>
        <v>99.659501000000034</v>
      </c>
      <c r="BB60" s="35">
        <v>5</v>
      </c>
      <c r="BC60" s="52">
        <f t="shared" si="36"/>
        <v>227.84049900000002</v>
      </c>
      <c r="BD60" s="52">
        <f t="shared" si="82"/>
        <v>225.56209500000003</v>
      </c>
      <c r="BE60" s="52">
        <f t="shared" si="11"/>
        <v>2.2784040000000001</v>
      </c>
      <c r="BF60" s="43">
        <v>-100</v>
      </c>
      <c r="BG60" s="43"/>
      <c r="BH60" s="38" t="s">
        <v>213</v>
      </c>
      <c r="BJ60" s="37">
        <f>BK60+BO60+Tabelle21268201025262728[[#This Row],[w]]/2+Tabelle21268201025262728[[#This Row],[poweradd]]</f>
        <v>4.4379050000000291</v>
      </c>
      <c r="BK60" s="52">
        <f t="shared" si="58"/>
        <v>99.659501000000034</v>
      </c>
      <c r="BL60" s="35">
        <v>5</v>
      </c>
      <c r="BM60" s="52">
        <f t="shared" si="38"/>
        <v>227.84049900000002</v>
      </c>
      <c r="BN60" s="52">
        <f t="shared" si="83"/>
        <v>225.56209500000003</v>
      </c>
      <c r="BO60" s="52">
        <f t="shared" si="13"/>
        <v>2.2784040000000001</v>
      </c>
      <c r="BP60" s="43">
        <v>-100</v>
      </c>
      <c r="BQ60" s="43"/>
      <c r="BR60" s="38" t="s">
        <v>213</v>
      </c>
      <c r="BT60" s="37">
        <f>BU60+BY60+Tabelle21268201025262729[[#This Row],[w]]/2+Tabelle21268201025262729[[#This Row],[poweradd]]</f>
        <v>4.4379050000000291</v>
      </c>
      <c r="BU60" s="52">
        <f t="shared" si="59"/>
        <v>99.659501000000034</v>
      </c>
      <c r="BV60" s="35">
        <v>5</v>
      </c>
      <c r="BW60" s="52">
        <f t="shared" si="40"/>
        <v>227.84049900000002</v>
      </c>
      <c r="BX60" s="52">
        <f t="shared" si="84"/>
        <v>225.56209500000003</v>
      </c>
      <c r="BY60" s="52">
        <f t="shared" si="15"/>
        <v>2.2784040000000001</v>
      </c>
      <c r="BZ60" s="43">
        <v>-100</v>
      </c>
      <c r="CA60" s="43"/>
      <c r="CB60" s="38" t="s">
        <v>213</v>
      </c>
      <c r="CD60" s="37">
        <f>CE60+CI60+Tabelle2126820102526272934[[#This Row],[w]]/2+Tabelle2126820102526272934[[#This Row],[poweradd]]</f>
        <v>3.4379050000000291</v>
      </c>
      <c r="CE60" s="52">
        <f t="shared" si="60"/>
        <v>98.659501000000034</v>
      </c>
      <c r="CF60" s="35">
        <v>5</v>
      </c>
      <c r="CG60" s="52">
        <f t="shared" si="42"/>
        <v>227.84049900000002</v>
      </c>
      <c r="CH60" s="52">
        <f t="shared" si="85"/>
        <v>225.56209500000003</v>
      </c>
      <c r="CI60" s="52">
        <f t="shared" si="17"/>
        <v>2.2784040000000001</v>
      </c>
      <c r="CJ60" s="43">
        <v>-100</v>
      </c>
      <c r="CK60" s="43"/>
      <c r="CL60" s="38" t="s">
        <v>213</v>
      </c>
      <c r="CN60" s="37">
        <f>CO60+CS60+Tabelle21268201025262729341135[[#This Row],[w]]/2+Tabelle21268201025262729341135[[#This Row],[poweradd]]</f>
        <v>3.4379050000000291</v>
      </c>
      <c r="CO60" s="52">
        <f t="shared" si="61"/>
        <v>98.659501000000034</v>
      </c>
      <c r="CP60" s="35">
        <v>5</v>
      </c>
      <c r="CQ60" s="52">
        <f t="shared" si="44"/>
        <v>227.84049900000002</v>
      </c>
      <c r="CR60" s="52">
        <f t="shared" si="86"/>
        <v>225.56209500000003</v>
      </c>
      <c r="CS60" s="52">
        <f t="shared" si="19"/>
        <v>2.2784040000000001</v>
      </c>
      <c r="CT60" s="43">
        <v>-100</v>
      </c>
      <c r="CU60" s="43"/>
      <c r="CV60" s="38" t="s">
        <v>213</v>
      </c>
      <c r="CX60" s="37">
        <f>CY60+DC60+Tabelle2126820102526272934113536[[#This Row],[w]]/2+Tabelle2126820102526272934113536[[#This Row],[poweradd]]</f>
        <v>3.4379050000000291</v>
      </c>
      <c r="CY60" s="52">
        <f t="shared" si="62"/>
        <v>98.659501000000034</v>
      </c>
      <c r="CZ60" s="35">
        <v>5</v>
      </c>
      <c r="DA60" s="52">
        <f t="shared" si="46"/>
        <v>227.84049900000002</v>
      </c>
      <c r="DB60" s="52">
        <f t="shared" si="87"/>
        <v>225.56209500000003</v>
      </c>
      <c r="DC60" s="52">
        <f t="shared" si="21"/>
        <v>2.2784040000000001</v>
      </c>
      <c r="DD60" s="43">
        <v>-100</v>
      </c>
      <c r="DE60" s="43"/>
      <c r="DF60" s="38" t="s">
        <v>213</v>
      </c>
      <c r="DH60" s="37">
        <f>DI60+DM60+Tabelle21268201025262729341135363731[[#This Row],[w]]/2+Tabelle21268201025262729341135363731[[#This Row],[poweradd]]</f>
        <v>3.4379050000000291</v>
      </c>
      <c r="DI60" s="52">
        <f t="shared" si="63"/>
        <v>98.659501000000034</v>
      </c>
      <c r="DJ60" s="35">
        <v>5</v>
      </c>
      <c r="DK60" s="52">
        <f t="shared" si="48"/>
        <v>227.84049900000002</v>
      </c>
      <c r="DL60" s="52">
        <f t="shared" si="88"/>
        <v>225.56209500000003</v>
      </c>
      <c r="DM60" s="52">
        <f t="shared" si="23"/>
        <v>2.2784040000000001</v>
      </c>
      <c r="DN60" s="43">
        <v>-100</v>
      </c>
      <c r="DO60" s="43"/>
      <c r="DP60" s="38" t="s">
        <v>213</v>
      </c>
      <c r="DR60" s="37">
        <f>DS60+DW60+Tabelle212682010252627293411353637[[#This Row],[w]]/2+Tabelle212682010252627293411353637[[#This Row],[poweradd]]</f>
        <v>14.43790500000001</v>
      </c>
      <c r="DS60" s="52">
        <f t="shared" si="64"/>
        <v>9.6595010000000094</v>
      </c>
      <c r="DT60" s="35">
        <f t="shared" si="24"/>
        <v>5</v>
      </c>
      <c r="DU60" s="52">
        <f t="shared" si="50"/>
        <v>227.84049900000002</v>
      </c>
      <c r="DV60" s="52">
        <f t="shared" si="89"/>
        <v>225.56209500000003</v>
      </c>
      <c r="DW60" s="52">
        <f t="shared" si="25"/>
        <v>2.2784040000000001</v>
      </c>
      <c r="DX60" s="43"/>
      <c r="DY60" s="43"/>
      <c r="DZ60" s="38"/>
    </row>
    <row r="61" spans="1:130" x14ac:dyDescent="0.25">
      <c r="A61" s="55">
        <v>58</v>
      </c>
      <c r="B61" s="35">
        <f>C61+G61+Tabelle21268201025[[#This Row],[w]]/2+Tabelle21268201025[[#This Row],[poweradd]]</f>
        <v>9.1935250000000295</v>
      </c>
      <c r="C61" s="52">
        <f t="shared" si="52"/>
        <v>4.4379050000000291</v>
      </c>
      <c r="D61" s="35">
        <f t="shared" si="0"/>
        <v>5</v>
      </c>
      <c r="E61" s="52">
        <f t="shared" si="26"/>
        <v>225.56209500000003</v>
      </c>
      <c r="F61" s="52">
        <f t="shared" si="65"/>
        <v>223.30647500000003</v>
      </c>
      <c r="G61" s="52">
        <f t="shared" si="1"/>
        <v>2.25562</v>
      </c>
      <c r="H61" s="45"/>
      <c r="I61" s="45"/>
      <c r="L61" s="35">
        <f>M61+Q61+Tabelle212682010252632[[#This Row],[w]]/2+Tabelle212682010252632[[#This Row],[poweradd]]</f>
        <v>9.1935250000000295</v>
      </c>
      <c r="M61" s="52">
        <f t="shared" si="53"/>
        <v>4.4379050000000291</v>
      </c>
      <c r="N61" s="35">
        <f t="shared" si="2"/>
        <v>5</v>
      </c>
      <c r="O61" s="52">
        <f t="shared" si="28"/>
        <v>225.56209500000003</v>
      </c>
      <c r="P61" s="52">
        <f t="shared" si="78"/>
        <v>223.30647500000003</v>
      </c>
      <c r="Q61" s="52">
        <f t="shared" si="3"/>
        <v>2.25562</v>
      </c>
      <c r="R61" s="45"/>
      <c r="S61" s="45"/>
      <c r="V61" s="35">
        <f>W61+AA61+Tabelle2126820102526[[#This Row],[w]]/2+Tabelle2126820102526[[#This Row],[poweradd]]</f>
        <v>9.1935250000000295</v>
      </c>
      <c r="W61" s="52">
        <f t="shared" si="54"/>
        <v>4.4379050000000291</v>
      </c>
      <c r="X61" s="35">
        <f t="shared" si="4"/>
        <v>5</v>
      </c>
      <c r="Y61" s="52">
        <f t="shared" si="30"/>
        <v>225.56209500000003</v>
      </c>
      <c r="Z61" s="52">
        <f t="shared" si="79"/>
        <v>223.30647500000003</v>
      </c>
      <c r="AA61" s="52">
        <f t="shared" si="5"/>
        <v>2.25562</v>
      </c>
      <c r="AB61" s="45"/>
      <c r="AC61" s="45"/>
      <c r="AF61" s="35">
        <f>AG61+AK61+Tabelle212682010252630[[#This Row],[w]]/2+Tabelle212682010252630[[#This Row],[poweradd]]</f>
        <v>9.1935250000000295</v>
      </c>
      <c r="AG61" s="52">
        <f t="shared" si="55"/>
        <v>4.4379050000000291</v>
      </c>
      <c r="AH61" s="35">
        <f t="shared" si="6"/>
        <v>5</v>
      </c>
      <c r="AI61" s="52">
        <f t="shared" si="32"/>
        <v>225.56209500000003</v>
      </c>
      <c r="AJ61" s="52">
        <f t="shared" si="80"/>
        <v>223.30647500000003</v>
      </c>
      <c r="AK61" s="52">
        <f t="shared" si="7"/>
        <v>2.25562</v>
      </c>
      <c r="AL61" s="45"/>
      <c r="AM61" s="45"/>
      <c r="AP61" s="35">
        <f>AQ61+AU61+Tabelle212682010252627[[#This Row],[w]]/2+Tabelle212682010252627[[#This Row],[poweradd]]</f>
        <v>9.1935250000000295</v>
      </c>
      <c r="AQ61" s="52">
        <f t="shared" si="56"/>
        <v>4.4379050000000291</v>
      </c>
      <c r="AR61" s="35">
        <f t="shared" si="8"/>
        <v>5</v>
      </c>
      <c r="AS61" s="52">
        <f t="shared" si="34"/>
        <v>225.56209500000003</v>
      </c>
      <c r="AT61" s="52">
        <f t="shared" si="81"/>
        <v>223.30647500000003</v>
      </c>
      <c r="AU61" s="52">
        <f t="shared" si="9"/>
        <v>2.25562</v>
      </c>
      <c r="AV61" s="45"/>
      <c r="AW61" s="45"/>
      <c r="AZ61" s="35">
        <f>BA61+BE61+Tabelle2126820102526272933[[#This Row],[w]]/2+Tabelle2126820102526272933[[#This Row],[poweradd]]</f>
        <v>9.1935250000000295</v>
      </c>
      <c r="BA61" s="52">
        <f t="shared" si="57"/>
        <v>4.4379050000000291</v>
      </c>
      <c r="BB61" s="35">
        <f t="shared" si="10"/>
        <v>5</v>
      </c>
      <c r="BC61" s="52">
        <f t="shared" si="36"/>
        <v>225.56209500000003</v>
      </c>
      <c r="BD61" s="52">
        <f t="shared" si="82"/>
        <v>223.30647500000003</v>
      </c>
      <c r="BE61" s="52">
        <f t="shared" si="11"/>
        <v>2.25562</v>
      </c>
      <c r="BF61" s="45"/>
      <c r="BG61" s="45"/>
      <c r="BJ61" s="35">
        <f>BK61+BO61+Tabelle21268201025262728[[#This Row],[w]]/2+Tabelle21268201025262728[[#This Row],[poweradd]]</f>
        <v>9.1935250000000295</v>
      </c>
      <c r="BK61" s="52">
        <f t="shared" si="58"/>
        <v>4.4379050000000291</v>
      </c>
      <c r="BL61" s="35">
        <f t="shared" si="12"/>
        <v>5</v>
      </c>
      <c r="BM61" s="52">
        <f t="shared" si="38"/>
        <v>225.56209500000003</v>
      </c>
      <c r="BN61" s="52">
        <f t="shared" si="83"/>
        <v>223.30647500000003</v>
      </c>
      <c r="BO61" s="52">
        <f t="shared" si="13"/>
        <v>2.25562</v>
      </c>
      <c r="BP61" s="45"/>
      <c r="BQ61" s="45"/>
      <c r="BT61" s="35">
        <f>BU61+BY61+Tabelle21268201025262729[[#This Row],[w]]/2+Tabelle21268201025262729[[#This Row],[poweradd]]</f>
        <v>9.1935250000000295</v>
      </c>
      <c r="BU61" s="52">
        <f t="shared" si="59"/>
        <v>4.4379050000000291</v>
      </c>
      <c r="BV61" s="35">
        <f t="shared" si="14"/>
        <v>5</v>
      </c>
      <c r="BW61" s="52">
        <f t="shared" si="40"/>
        <v>225.56209500000003</v>
      </c>
      <c r="BX61" s="52">
        <f t="shared" si="84"/>
        <v>223.30647500000003</v>
      </c>
      <c r="BY61" s="52">
        <f t="shared" si="15"/>
        <v>2.25562</v>
      </c>
      <c r="BZ61" s="45"/>
      <c r="CA61" s="45"/>
      <c r="CD61" s="35">
        <f>CE61+CI61+Tabelle2126820102526272934[[#This Row],[w]]/2+Tabelle2126820102526272934[[#This Row],[poweradd]]</f>
        <v>8.1935250000000295</v>
      </c>
      <c r="CE61" s="52">
        <f t="shared" si="60"/>
        <v>3.4379050000000291</v>
      </c>
      <c r="CF61" s="35">
        <f t="shared" si="16"/>
        <v>5</v>
      </c>
      <c r="CG61" s="52">
        <f t="shared" si="42"/>
        <v>225.56209500000003</v>
      </c>
      <c r="CH61" s="52">
        <f t="shared" si="85"/>
        <v>223.30647500000003</v>
      </c>
      <c r="CI61" s="52">
        <f t="shared" si="17"/>
        <v>2.25562</v>
      </c>
      <c r="CJ61" s="45"/>
      <c r="CK61" s="45"/>
      <c r="CN61" s="35">
        <f>CO61+CS61+Tabelle21268201025262729341135[[#This Row],[w]]/2+Tabelle21268201025262729341135[[#This Row],[poweradd]]</f>
        <v>8.1935250000000295</v>
      </c>
      <c r="CO61" s="52">
        <f t="shared" si="61"/>
        <v>3.4379050000000291</v>
      </c>
      <c r="CP61" s="35">
        <f t="shared" si="18"/>
        <v>5</v>
      </c>
      <c r="CQ61" s="52">
        <f t="shared" si="44"/>
        <v>225.56209500000003</v>
      </c>
      <c r="CR61" s="52">
        <f t="shared" si="86"/>
        <v>223.30647500000003</v>
      </c>
      <c r="CS61" s="52">
        <f t="shared" si="19"/>
        <v>2.25562</v>
      </c>
      <c r="CT61" s="45"/>
      <c r="CU61" s="45"/>
      <c r="CX61" s="35">
        <f>CY61+DC61+Tabelle2126820102526272934113536[[#This Row],[w]]/2+Tabelle2126820102526272934113536[[#This Row],[poweradd]]</f>
        <v>8.1935250000000295</v>
      </c>
      <c r="CY61" s="52">
        <f t="shared" si="62"/>
        <v>3.4379050000000291</v>
      </c>
      <c r="CZ61" s="35">
        <f t="shared" si="20"/>
        <v>5</v>
      </c>
      <c r="DA61" s="52">
        <f t="shared" si="46"/>
        <v>225.56209500000003</v>
      </c>
      <c r="DB61" s="52">
        <f t="shared" si="87"/>
        <v>223.30647500000003</v>
      </c>
      <c r="DC61" s="52">
        <f t="shared" si="21"/>
        <v>2.25562</v>
      </c>
      <c r="DD61" s="45"/>
      <c r="DE61" s="45"/>
      <c r="DH61" s="35">
        <f>DI61+DM61+Tabelle21268201025262729341135363731[[#This Row],[w]]/2+Tabelle21268201025262729341135363731[[#This Row],[poweradd]]</f>
        <v>8.1935250000000295</v>
      </c>
      <c r="DI61" s="52">
        <f t="shared" si="63"/>
        <v>3.4379050000000291</v>
      </c>
      <c r="DJ61" s="35">
        <f t="shared" si="22"/>
        <v>5</v>
      </c>
      <c r="DK61" s="52">
        <f t="shared" si="48"/>
        <v>225.56209500000003</v>
      </c>
      <c r="DL61" s="52">
        <f t="shared" si="88"/>
        <v>223.30647500000003</v>
      </c>
      <c r="DM61" s="52">
        <f t="shared" si="23"/>
        <v>2.25562</v>
      </c>
      <c r="DN61" s="45"/>
      <c r="DO61" s="45"/>
      <c r="DR61" s="35">
        <f>DS61+DW61+Tabelle212682010252627293411353637[[#This Row],[w]]/2+Tabelle212682010252627293411353637[[#This Row],[poweradd]]</f>
        <v>19.193525000000008</v>
      </c>
      <c r="DS61" s="52">
        <f t="shared" si="64"/>
        <v>14.43790500000001</v>
      </c>
      <c r="DT61" s="35">
        <f t="shared" si="24"/>
        <v>5</v>
      </c>
      <c r="DU61" s="52">
        <f t="shared" si="50"/>
        <v>225.56209500000003</v>
      </c>
      <c r="DV61" s="52">
        <f t="shared" si="89"/>
        <v>223.30647500000003</v>
      </c>
      <c r="DW61" s="52">
        <f t="shared" si="25"/>
        <v>2.25562</v>
      </c>
      <c r="DX61" s="45"/>
      <c r="DY61" s="45"/>
    </row>
    <row r="62" spans="1:130" x14ac:dyDescent="0.25">
      <c r="A62" s="55">
        <v>59</v>
      </c>
      <c r="B62" s="35">
        <f>C62+G62+Tabelle21268201025[[#This Row],[w]]/2+Tabelle21268201025[[#This Row],[poweradd]]</f>
        <v>13.92658900000003</v>
      </c>
      <c r="C62" s="52">
        <f t="shared" si="52"/>
        <v>9.1935250000000295</v>
      </c>
      <c r="D62" s="35">
        <f t="shared" si="0"/>
        <v>5</v>
      </c>
      <c r="E62" s="52">
        <f t="shared" si="26"/>
        <v>223.30647500000003</v>
      </c>
      <c r="F62" s="52">
        <f t="shared" si="65"/>
        <v>221.07341100000002</v>
      </c>
      <c r="G62" s="52">
        <f t="shared" si="1"/>
        <v>2.2330640000000002</v>
      </c>
      <c r="H62" s="45"/>
      <c r="I62" s="45"/>
      <c r="L62" s="35">
        <f>M62+Q62+Tabelle212682010252632[[#This Row],[w]]/2+Tabelle212682010252632[[#This Row],[poweradd]]</f>
        <v>13.92658900000003</v>
      </c>
      <c r="M62" s="52">
        <f t="shared" si="53"/>
        <v>9.1935250000000295</v>
      </c>
      <c r="N62" s="35">
        <f t="shared" si="2"/>
        <v>5</v>
      </c>
      <c r="O62" s="52">
        <f t="shared" si="28"/>
        <v>223.30647500000003</v>
      </c>
      <c r="P62" s="52">
        <f t="shared" si="78"/>
        <v>221.07341100000002</v>
      </c>
      <c r="Q62" s="52">
        <f t="shared" si="3"/>
        <v>2.2330640000000002</v>
      </c>
      <c r="R62" s="45"/>
      <c r="S62" s="45"/>
      <c r="V62" s="35">
        <f>W62+AA62+Tabelle2126820102526[[#This Row],[w]]/2+Tabelle2126820102526[[#This Row],[poweradd]]</f>
        <v>13.92658900000003</v>
      </c>
      <c r="W62" s="52">
        <f t="shared" si="54"/>
        <v>9.1935250000000295</v>
      </c>
      <c r="X62" s="35">
        <f t="shared" si="4"/>
        <v>5</v>
      </c>
      <c r="Y62" s="52">
        <f t="shared" si="30"/>
        <v>223.30647500000003</v>
      </c>
      <c r="Z62" s="52">
        <f t="shared" si="79"/>
        <v>221.07341100000002</v>
      </c>
      <c r="AA62" s="52">
        <f t="shared" si="5"/>
        <v>2.2330640000000002</v>
      </c>
      <c r="AB62" s="45"/>
      <c r="AC62" s="45"/>
      <c r="AF62" s="35">
        <f>AG62+AK62+Tabelle212682010252630[[#This Row],[w]]/2+Tabelle212682010252630[[#This Row],[poweradd]]</f>
        <v>13.92658900000003</v>
      </c>
      <c r="AG62" s="52">
        <f t="shared" si="55"/>
        <v>9.1935250000000295</v>
      </c>
      <c r="AH62" s="35">
        <f t="shared" si="6"/>
        <v>5</v>
      </c>
      <c r="AI62" s="52">
        <f t="shared" si="32"/>
        <v>223.30647500000003</v>
      </c>
      <c r="AJ62" s="52">
        <f t="shared" si="80"/>
        <v>221.07341100000002</v>
      </c>
      <c r="AK62" s="52">
        <f t="shared" si="7"/>
        <v>2.2330640000000002</v>
      </c>
      <c r="AL62" s="45"/>
      <c r="AM62" s="45"/>
      <c r="AP62" s="35">
        <f>AQ62+AU62+Tabelle212682010252627[[#This Row],[w]]/2+Tabelle212682010252627[[#This Row],[poweradd]]</f>
        <v>13.92658900000003</v>
      </c>
      <c r="AQ62" s="52">
        <f t="shared" si="56"/>
        <v>9.1935250000000295</v>
      </c>
      <c r="AR62" s="35">
        <f t="shared" si="8"/>
        <v>5</v>
      </c>
      <c r="AS62" s="52">
        <f t="shared" si="34"/>
        <v>223.30647500000003</v>
      </c>
      <c r="AT62" s="52">
        <f t="shared" si="81"/>
        <v>221.07341100000002</v>
      </c>
      <c r="AU62" s="52">
        <f t="shared" si="9"/>
        <v>2.2330640000000002</v>
      </c>
      <c r="AV62" s="45"/>
      <c r="AW62" s="45"/>
      <c r="AZ62" s="35">
        <f>BA62+BE62+Tabelle2126820102526272933[[#This Row],[w]]/2+Tabelle2126820102526272933[[#This Row],[poweradd]]</f>
        <v>13.92658900000003</v>
      </c>
      <c r="BA62" s="52">
        <f t="shared" si="57"/>
        <v>9.1935250000000295</v>
      </c>
      <c r="BB62" s="35">
        <f t="shared" si="10"/>
        <v>5</v>
      </c>
      <c r="BC62" s="52">
        <f t="shared" si="36"/>
        <v>223.30647500000003</v>
      </c>
      <c r="BD62" s="52">
        <f t="shared" si="82"/>
        <v>221.07341100000002</v>
      </c>
      <c r="BE62" s="52">
        <f t="shared" si="11"/>
        <v>2.2330640000000002</v>
      </c>
      <c r="BF62" s="45"/>
      <c r="BG62" s="45"/>
      <c r="BJ62" s="35">
        <f>BK62+BO62+Tabelle21268201025262728[[#This Row],[w]]/2+Tabelle21268201025262728[[#This Row],[poweradd]]</f>
        <v>13.92658900000003</v>
      </c>
      <c r="BK62" s="52">
        <f t="shared" si="58"/>
        <v>9.1935250000000295</v>
      </c>
      <c r="BL62" s="35">
        <f t="shared" si="12"/>
        <v>5</v>
      </c>
      <c r="BM62" s="52">
        <f t="shared" si="38"/>
        <v>223.30647500000003</v>
      </c>
      <c r="BN62" s="52">
        <f t="shared" si="83"/>
        <v>221.07341100000002</v>
      </c>
      <c r="BO62" s="52">
        <f t="shared" si="13"/>
        <v>2.2330640000000002</v>
      </c>
      <c r="BP62" s="45"/>
      <c r="BQ62" s="45"/>
      <c r="BT62" s="35">
        <f>BU62+BY62+Tabelle21268201025262729[[#This Row],[w]]/2+Tabelle21268201025262729[[#This Row],[poweradd]]</f>
        <v>13.92658900000003</v>
      </c>
      <c r="BU62" s="52">
        <f t="shared" si="59"/>
        <v>9.1935250000000295</v>
      </c>
      <c r="BV62" s="35">
        <f t="shared" si="14"/>
        <v>5</v>
      </c>
      <c r="BW62" s="52">
        <f t="shared" si="40"/>
        <v>223.30647500000003</v>
      </c>
      <c r="BX62" s="52">
        <f t="shared" si="84"/>
        <v>221.07341100000002</v>
      </c>
      <c r="BY62" s="52">
        <f t="shared" si="15"/>
        <v>2.2330640000000002</v>
      </c>
      <c r="BZ62" s="45"/>
      <c r="CA62" s="45"/>
      <c r="CD62" s="35">
        <f>CE62+CI62+Tabelle2126820102526272934[[#This Row],[w]]/2+Tabelle2126820102526272934[[#This Row],[poweradd]]</f>
        <v>12.92658900000003</v>
      </c>
      <c r="CE62" s="52">
        <f t="shared" si="60"/>
        <v>8.1935250000000295</v>
      </c>
      <c r="CF62" s="35">
        <f t="shared" si="16"/>
        <v>5</v>
      </c>
      <c r="CG62" s="52">
        <f t="shared" si="42"/>
        <v>223.30647500000003</v>
      </c>
      <c r="CH62" s="52">
        <f t="shared" si="85"/>
        <v>221.07341100000002</v>
      </c>
      <c r="CI62" s="52">
        <f t="shared" si="17"/>
        <v>2.2330640000000002</v>
      </c>
      <c r="CJ62" s="45"/>
      <c r="CK62" s="45"/>
      <c r="CN62" s="35">
        <f>CO62+CS62+Tabelle21268201025262729341135[[#This Row],[w]]/2+Tabelle21268201025262729341135[[#This Row],[poweradd]]</f>
        <v>12.92658900000003</v>
      </c>
      <c r="CO62" s="52">
        <f t="shared" si="61"/>
        <v>8.1935250000000295</v>
      </c>
      <c r="CP62" s="35">
        <f t="shared" si="18"/>
        <v>5</v>
      </c>
      <c r="CQ62" s="52">
        <f t="shared" si="44"/>
        <v>223.30647500000003</v>
      </c>
      <c r="CR62" s="52">
        <f t="shared" si="86"/>
        <v>221.07341100000002</v>
      </c>
      <c r="CS62" s="52">
        <f t="shared" si="19"/>
        <v>2.2330640000000002</v>
      </c>
      <c r="CT62" s="45"/>
      <c r="CU62" s="45"/>
      <c r="CX62" s="35">
        <f>CY62+DC62+Tabelle2126820102526272934113536[[#This Row],[w]]/2+Tabelle2126820102526272934113536[[#This Row],[poweradd]]</f>
        <v>12.92658900000003</v>
      </c>
      <c r="CY62" s="52">
        <f t="shared" si="62"/>
        <v>8.1935250000000295</v>
      </c>
      <c r="CZ62" s="35">
        <f t="shared" si="20"/>
        <v>5</v>
      </c>
      <c r="DA62" s="52">
        <f t="shared" si="46"/>
        <v>223.30647500000003</v>
      </c>
      <c r="DB62" s="52">
        <f t="shared" si="87"/>
        <v>221.07341100000002</v>
      </c>
      <c r="DC62" s="52">
        <f t="shared" si="21"/>
        <v>2.2330640000000002</v>
      </c>
      <c r="DD62" s="45"/>
      <c r="DE62" s="45"/>
      <c r="DH62" s="35">
        <f>DI62+DM62+Tabelle21268201025262729341135363731[[#This Row],[w]]/2+Tabelle21268201025262729341135363731[[#This Row],[poweradd]]</f>
        <v>12.92658900000003</v>
      </c>
      <c r="DI62" s="52">
        <f t="shared" si="63"/>
        <v>8.1935250000000295</v>
      </c>
      <c r="DJ62" s="35">
        <f t="shared" si="22"/>
        <v>5</v>
      </c>
      <c r="DK62" s="52">
        <f t="shared" si="48"/>
        <v>223.30647500000003</v>
      </c>
      <c r="DL62" s="52">
        <f t="shared" si="88"/>
        <v>221.07341100000002</v>
      </c>
      <c r="DM62" s="52">
        <f t="shared" si="23"/>
        <v>2.2330640000000002</v>
      </c>
      <c r="DN62" s="45"/>
      <c r="DO62" s="45"/>
      <c r="DR62" s="35">
        <f>DS62+DW62+Tabelle212682010252627293411353637[[#This Row],[w]]/2+Tabelle212682010252627293411353637[[#This Row],[poweradd]]</f>
        <v>23.926589000000007</v>
      </c>
      <c r="DS62" s="52">
        <f t="shared" si="64"/>
        <v>19.193525000000008</v>
      </c>
      <c r="DT62" s="35">
        <f t="shared" si="24"/>
        <v>5</v>
      </c>
      <c r="DU62" s="52">
        <f t="shared" si="50"/>
        <v>223.30647500000003</v>
      </c>
      <c r="DV62" s="52">
        <f t="shared" si="89"/>
        <v>221.07341100000002</v>
      </c>
      <c r="DW62" s="52">
        <f t="shared" si="25"/>
        <v>2.2330640000000002</v>
      </c>
      <c r="DX62" s="45"/>
      <c r="DY62" s="45"/>
    </row>
    <row r="63" spans="1:130" x14ac:dyDescent="0.25">
      <c r="A63" s="55">
        <v>60</v>
      </c>
      <c r="B63" s="35">
        <f>C63+G63+Tabelle21268201025[[#This Row],[w]]/2+Tabelle21268201025[[#This Row],[poweradd]]</f>
        <v>18.637323000000031</v>
      </c>
      <c r="C63" s="52">
        <f t="shared" si="52"/>
        <v>13.92658900000003</v>
      </c>
      <c r="D63" s="35">
        <f t="shared" si="0"/>
        <v>5</v>
      </c>
      <c r="E63" s="52">
        <f t="shared" si="26"/>
        <v>221.07341100000002</v>
      </c>
      <c r="F63" s="52">
        <f t="shared" si="65"/>
        <v>218.86267700000002</v>
      </c>
      <c r="G63" s="52">
        <f t="shared" si="1"/>
        <v>2.210734</v>
      </c>
      <c r="H63" s="45"/>
      <c r="I63" s="45"/>
      <c r="J63" s="47"/>
      <c r="L63" s="35">
        <f>M63+Q63+Tabelle212682010252632[[#This Row],[w]]/2+Tabelle212682010252632[[#This Row],[poweradd]]</f>
        <v>18.637323000000031</v>
      </c>
      <c r="M63" s="52">
        <f t="shared" si="53"/>
        <v>13.92658900000003</v>
      </c>
      <c r="N63" s="35">
        <f t="shared" si="2"/>
        <v>5</v>
      </c>
      <c r="O63" s="52">
        <f t="shared" si="28"/>
        <v>221.07341100000002</v>
      </c>
      <c r="P63" s="52">
        <f t="shared" si="78"/>
        <v>218.86267700000002</v>
      </c>
      <c r="Q63" s="52">
        <f t="shared" si="3"/>
        <v>2.210734</v>
      </c>
      <c r="R63" s="45"/>
      <c r="S63" s="45"/>
      <c r="T63" s="47"/>
      <c r="V63" s="35">
        <f>W63+AA63+Tabelle2126820102526[[#This Row],[w]]/2+Tabelle2126820102526[[#This Row],[poweradd]]</f>
        <v>18.637323000000031</v>
      </c>
      <c r="W63" s="52">
        <f t="shared" si="54"/>
        <v>13.92658900000003</v>
      </c>
      <c r="X63" s="35">
        <f t="shared" si="4"/>
        <v>5</v>
      </c>
      <c r="Y63" s="52">
        <f t="shared" si="30"/>
        <v>221.07341100000002</v>
      </c>
      <c r="Z63" s="52">
        <f t="shared" si="79"/>
        <v>218.86267700000002</v>
      </c>
      <c r="AA63" s="52">
        <f t="shared" si="5"/>
        <v>2.210734</v>
      </c>
      <c r="AB63" s="45"/>
      <c r="AC63" s="45"/>
      <c r="AD63" s="47"/>
      <c r="AF63" s="35">
        <f>AG63+AK63+Tabelle212682010252630[[#This Row],[w]]/2+Tabelle212682010252630[[#This Row],[poweradd]]</f>
        <v>18.637323000000031</v>
      </c>
      <c r="AG63" s="52">
        <f t="shared" si="55"/>
        <v>13.92658900000003</v>
      </c>
      <c r="AH63" s="35">
        <f t="shared" si="6"/>
        <v>5</v>
      </c>
      <c r="AI63" s="52">
        <f t="shared" si="32"/>
        <v>221.07341100000002</v>
      </c>
      <c r="AJ63" s="52">
        <f t="shared" si="80"/>
        <v>218.86267700000002</v>
      </c>
      <c r="AK63" s="52">
        <f t="shared" si="7"/>
        <v>2.210734</v>
      </c>
      <c r="AL63" s="45"/>
      <c r="AM63" s="45"/>
      <c r="AN63" s="47"/>
      <c r="AP63" s="35">
        <f>AQ63+AU63+Tabelle212682010252627[[#This Row],[w]]/2+Tabelle212682010252627[[#This Row],[poweradd]]</f>
        <v>18.637323000000031</v>
      </c>
      <c r="AQ63" s="52">
        <f t="shared" si="56"/>
        <v>13.92658900000003</v>
      </c>
      <c r="AR63" s="35">
        <f t="shared" si="8"/>
        <v>5</v>
      </c>
      <c r="AS63" s="52">
        <f t="shared" si="34"/>
        <v>221.07341100000002</v>
      </c>
      <c r="AT63" s="52">
        <f t="shared" si="81"/>
        <v>218.86267700000002</v>
      </c>
      <c r="AU63" s="52">
        <f t="shared" si="9"/>
        <v>2.210734</v>
      </c>
      <c r="AV63" s="45"/>
      <c r="AW63" s="45"/>
      <c r="AX63" s="47"/>
      <c r="AZ63" s="35">
        <f>BA63+BE63+Tabelle2126820102526272933[[#This Row],[w]]/2+Tabelle2126820102526272933[[#This Row],[poweradd]]</f>
        <v>18.637323000000031</v>
      </c>
      <c r="BA63" s="52">
        <f t="shared" si="57"/>
        <v>13.92658900000003</v>
      </c>
      <c r="BB63" s="35">
        <f t="shared" si="10"/>
        <v>5</v>
      </c>
      <c r="BC63" s="52">
        <f t="shared" si="36"/>
        <v>221.07341100000002</v>
      </c>
      <c r="BD63" s="52">
        <f t="shared" si="82"/>
        <v>218.86267700000002</v>
      </c>
      <c r="BE63" s="52">
        <f t="shared" si="11"/>
        <v>2.210734</v>
      </c>
      <c r="BF63" s="45"/>
      <c r="BG63" s="45"/>
      <c r="BH63" s="47"/>
      <c r="BJ63" s="35">
        <f>BK63+BO63+Tabelle21268201025262728[[#This Row],[w]]/2+Tabelle21268201025262728[[#This Row],[poweradd]]</f>
        <v>18.637323000000031</v>
      </c>
      <c r="BK63" s="52">
        <f t="shared" si="58"/>
        <v>13.92658900000003</v>
      </c>
      <c r="BL63" s="35">
        <f t="shared" si="12"/>
        <v>5</v>
      </c>
      <c r="BM63" s="52">
        <f t="shared" si="38"/>
        <v>221.07341100000002</v>
      </c>
      <c r="BN63" s="52">
        <f t="shared" si="83"/>
        <v>218.86267700000002</v>
      </c>
      <c r="BO63" s="52">
        <f t="shared" si="13"/>
        <v>2.210734</v>
      </c>
      <c r="BP63" s="45"/>
      <c r="BQ63" s="45"/>
      <c r="BR63" s="47"/>
      <c r="BT63" s="35">
        <f>BU63+BY63+Tabelle21268201025262729[[#This Row],[w]]/2+Tabelle21268201025262729[[#This Row],[poweradd]]</f>
        <v>18.637323000000031</v>
      </c>
      <c r="BU63" s="52">
        <f t="shared" si="59"/>
        <v>13.92658900000003</v>
      </c>
      <c r="BV63" s="35">
        <f t="shared" si="14"/>
        <v>5</v>
      </c>
      <c r="BW63" s="52">
        <f t="shared" si="40"/>
        <v>221.07341100000002</v>
      </c>
      <c r="BX63" s="52">
        <f t="shared" si="84"/>
        <v>218.86267700000002</v>
      </c>
      <c r="BY63" s="52">
        <f t="shared" si="15"/>
        <v>2.210734</v>
      </c>
      <c r="BZ63" s="45"/>
      <c r="CA63" s="45"/>
      <c r="CB63" s="47"/>
      <c r="CD63" s="35">
        <f>CE63+CI63+Tabelle2126820102526272934[[#This Row],[w]]/2+Tabelle2126820102526272934[[#This Row],[poweradd]]</f>
        <v>17.637323000000031</v>
      </c>
      <c r="CE63" s="52">
        <f t="shared" si="60"/>
        <v>12.92658900000003</v>
      </c>
      <c r="CF63" s="35">
        <f t="shared" si="16"/>
        <v>5</v>
      </c>
      <c r="CG63" s="52">
        <f t="shared" si="42"/>
        <v>221.07341100000002</v>
      </c>
      <c r="CH63" s="52">
        <f t="shared" si="85"/>
        <v>218.86267700000002</v>
      </c>
      <c r="CI63" s="52">
        <f t="shared" si="17"/>
        <v>2.210734</v>
      </c>
      <c r="CJ63" s="45"/>
      <c r="CK63" s="45"/>
      <c r="CL63" s="47"/>
      <c r="CN63" s="35">
        <f>CO63+CS63+Tabelle21268201025262729341135[[#This Row],[w]]/2+Tabelle21268201025262729341135[[#This Row],[poweradd]]</f>
        <v>17.637323000000031</v>
      </c>
      <c r="CO63" s="52">
        <f t="shared" si="61"/>
        <v>12.92658900000003</v>
      </c>
      <c r="CP63" s="35">
        <f t="shared" si="18"/>
        <v>5</v>
      </c>
      <c r="CQ63" s="52">
        <f t="shared" si="44"/>
        <v>221.07341100000002</v>
      </c>
      <c r="CR63" s="52">
        <f t="shared" si="86"/>
        <v>218.86267700000002</v>
      </c>
      <c r="CS63" s="52">
        <f t="shared" si="19"/>
        <v>2.210734</v>
      </c>
      <c r="CT63" s="45"/>
      <c r="CU63" s="45"/>
      <c r="CV63" s="47"/>
      <c r="CX63" s="35">
        <f>CY63+DC63+Tabelle2126820102526272934113536[[#This Row],[w]]/2+Tabelle2126820102526272934113536[[#This Row],[poweradd]]</f>
        <v>17.637323000000031</v>
      </c>
      <c r="CY63" s="52">
        <f t="shared" si="62"/>
        <v>12.92658900000003</v>
      </c>
      <c r="CZ63" s="35">
        <f t="shared" si="20"/>
        <v>5</v>
      </c>
      <c r="DA63" s="52">
        <f t="shared" si="46"/>
        <v>221.07341100000002</v>
      </c>
      <c r="DB63" s="52">
        <f t="shared" si="87"/>
        <v>218.86267700000002</v>
      </c>
      <c r="DC63" s="52">
        <f t="shared" si="21"/>
        <v>2.210734</v>
      </c>
      <c r="DD63" s="45"/>
      <c r="DE63" s="45"/>
      <c r="DF63" s="47"/>
      <c r="DH63" s="35">
        <f>DI63+DM63+Tabelle21268201025262729341135363731[[#This Row],[w]]/2+Tabelle21268201025262729341135363731[[#This Row],[poweradd]]</f>
        <v>17.637323000000031</v>
      </c>
      <c r="DI63" s="52">
        <f t="shared" si="63"/>
        <v>12.92658900000003</v>
      </c>
      <c r="DJ63" s="35">
        <f t="shared" si="22"/>
        <v>5</v>
      </c>
      <c r="DK63" s="52">
        <f t="shared" si="48"/>
        <v>221.07341100000002</v>
      </c>
      <c r="DL63" s="52">
        <f t="shared" si="88"/>
        <v>218.86267700000002</v>
      </c>
      <c r="DM63" s="52">
        <f t="shared" si="23"/>
        <v>2.210734</v>
      </c>
      <c r="DN63" s="45"/>
      <c r="DO63" s="45"/>
      <c r="DP63" s="47"/>
      <c r="DR63" s="35">
        <f>DS63+DW63+Tabelle212682010252627293411353637[[#This Row],[w]]/2+Tabelle212682010252627293411353637[[#This Row],[poweradd]]</f>
        <v>28.637323000000006</v>
      </c>
      <c r="DS63" s="52">
        <f t="shared" si="64"/>
        <v>23.926589000000007</v>
      </c>
      <c r="DT63" s="35">
        <f t="shared" si="24"/>
        <v>5</v>
      </c>
      <c r="DU63" s="52">
        <f t="shared" si="50"/>
        <v>221.07341100000002</v>
      </c>
      <c r="DV63" s="52">
        <f t="shared" si="89"/>
        <v>218.86267700000002</v>
      </c>
      <c r="DW63" s="52">
        <f t="shared" si="25"/>
        <v>2.210734</v>
      </c>
      <c r="DX63" s="45"/>
      <c r="DY63" s="45"/>
      <c r="DZ63" s="47"/>
    </row>
    <row r="64" spans="1:130" x14ac:dyDescent="0.25">
      <c r="A64" s="55">
        <v>61</v>
      </c>
      <c r="B64" s="35">
        <f>C64+G64+Tabelle21268201025[[#This Row],[w]]/2+Tabelle21268201025[[#This Row],[poweradd]]</f>
        <v>23.32594900000003</v>
      </c>
      <c r="C64" s="52">
        <f t="shared" si="52"/>
        <v>18.637323000000031</v>
      </c>
      <c r="D64" s="35">
        <f t="shared" si="0"/>
        <v>5</v>
      </c>
      <c r="E64" s="52">
        <f t="shared" si="26"/>
        <v>218.86267700000002</v>
      </c>
      <c r="F64" s="52">
        <f t="shared" si="65"/>
        <v>216.67405100000002</v>
      </c>
      <c r="G64" s="52">
        <f t="shared" si="1"/>
        <v>2.1886260000000002</v>
      </c>
      <c r="H64" s="45"/>
      <c r="I64" s="45"/>
      <c r="L64" s="35">
        <f>M64+Q64+Tabelle212682010252632[[#This Row],[w]]/2+Tabelle212682010252632[[#This Row],[poweradd]]</f>
        <v>23.32594900000003</v>
      </c>
      <c r="M64" s="52">
        <f t="shared" si="53"/>
        <v>18.637323000000031</v>
      </c>
      <c r="N64" s="35">
        <f t="shared" si="2"/>
        <v>5</v>
      </c>
      <c r="O64" s="52">
        <f t="shared" si="28"/>
        <v>218.86267700000002</v>
      </c>
      <c r="P64" s="52">
        <f t="shared" si="78"/>
        <v>216.67405100000002</v>
      </c>
      <c r="Q64" s="52">
        <f t="shared" si="3"/>
        <v>2.1886260000000002</v>
      </c>
      <c r="R64" s="45"/>
      <c r="S64" s="45"/>
      <c r="V64" s="35">
        <f>W64+AA64+Tabelle2126820102526[[#This Row],[w]]/2+Tabelle2126820102526[[#This Row],[poweradd]]</f>
        <v>23.32594900000003</v>
      </c>
      <c r="W64" s="52">
        <f t="shared" si="54"/>
        <v>18.637323000000031</v>
      </c>
      <c r="X64" s="35">
        <f t="shared" si="4"/>
        <v>5</v>
      </c>
      <c r="Y64" s="52">
        <f t="shared" si="30"/>
        <v>218.86267700000002</v>
      </c>
      <c r="Z64" s="52">
        <f t="shared" si="79"/>
        <v>216.67405100000002</v>
      </c>
      <c r="AA64" s="52">
        <f t="shared" si="5"/>
        <v>2.1886260000000002</v>
      </c>
      <c r="AB64" s="45"/>
      <c r="AC64" s="45"/>
      <c r="AF64" s="35">
        <f>AG64+AK64+Tabelle212682010252630[[#This Row],[w]]/2+Tabelle212682010252630[[#This Row],[poweradd]]</f>
        <v>23.32594900000003</v>
      </c>
      <c r="AG64" s="52">
        <f t="shared" si="55"/>
        <v>18.637323000000031</v>
      </c>
      <c r="AH64" s="35">
        <f t="shared" si="6"/>
        <v>5</v>
      </c>
      <c r="AI64" s="52">
        <f t="shared" si="32"/>
        <v>218.86267700000002</v>
      </c>
      <c r="AJ64" s="52">
        <f t="shared" si="80"/>
        <v>216.67405100000002</v>
      </c>
      <c r="AK64" s="52">
        <f t="shared" si="7"/>
        <v>2.1886260000000002</v>
      </c>
      <c r="AL64" s="45"/>
      <c r="AM64" s="45"/>
      <c r="AP64" s="35">
        <f>AQ64+AU64+Tabelle212682010252627[[#This Row],[w]]/2+Tabelle212682010252627[[#This Row],[poweradd]]</f>
        <v>23.32594900000003</v>
      </c>
      <c r="AQ64" s="52">
        <f t="shared" si="56"/>
        <v>18.637323000000031</v>
      </c>
      <c r="AR64" s="35">
        <f t="shared" si="8"/>
        <v>5</v>
      </c>
      <c r="AS64" s="52">
        <f t="shared" si="34"/>
        <v>218.86267700000002</v>
      </c>
      <c r="AT64" s="52">
        <f t="shared" si="81"/>
        <v>216.67405100000002</v>
      </c>
      <c r="AU64" s="52">
        <f t="shared" si="9"/>
        <v>2.1886260000000002</v>
      </c>
      <c r="AV64" s="45"/>
      <c r="AW64" s="45"/>
      <c r="AZ64" s="35">
        <f>BA64+BE64+Tabelle2126820102526272933[[#This Row],[w]]/2+Tabelle2126820102526272933[[#This Row],[poweradd]]</f>
        <v>23.32594900000003</v>
      </c>
      <c r="BA64" s="52">
        <f t="shared" si="57"/>
        <v>18.637323000000031</v>
      </c>
      <c r="BB64" s="35">
        <f t="shared" si="10"/>
        <v>5</v>
      </c>
      <c r="BC64" s="52">
        <f t="shared" si="36"/>
        <v>218.86267700000002</v>
      </c>
      <c r="BD64" s="52">
        <f t="shared" si="82"/>
        <v>216.67405100000002</v>
      </c>
      <c r="BE64" s="52">
        <f t="shared" si="11"/>
        <v>2.1886260000000002</v>
      </c>
      <c r="BF64" s="45"/>
      <c r="BG64" s="45"/>
      <c r="BJ64" s="35">
        <f>BK64+BO64+Tabelle21268201025262728[[#This Row],[w]]/2+Tabelle21268201025262728[[#This Row],[poweradd]]</f>
        <v>23.32594900000003</v>
      </c>
      <c r="BK64" s="52">
        <f t="shared" si="58"/>
        <v>18.637323000000031</v>
      </c>
      <c r="BL64" s="35">
        <f t="shared" si="12"/>
        <v>5</v>
      </c>
      <c r="BM64" s="52">
        <f t="shared" si="38"/>
        <v>218.86267700000002</v>
      </c>
      <c r="BN64" s="52">
        <f t="shared" si="83"/>
        <v>216.67405100000002</v>
      </c>
      <c r="BO64" s="52">
        <f t="shared" si="13"/>
        <v>2.1886260000000002</v>
      </c>
      <c r="BP64" s="45"/>
      <c r="BQ64" s="45"/>
      <c r="BT64" s="35">
        <f>BU64+BY64+Tabelle21268201025262729[[#This Row],[w]]/2+Tabelle21268201025262729[[#This Row],[poweradd]]</f>
        <v>23.32594900000003</v>
      </c>
      <c r="BU64" s="52">
        <f t="shared" si="59"/>
        <v>18.637323000000031</v>
      </c>
      <c r="BV64" s="35">
        <f t="shared" si="14"/>
        <v>5</v>
      </c>
      <c r="BW64" s="52">
        <f t="shared" si="40"/>
        <v>218.86267700000002</v>
      </c>
      <c r="BX64" s="52">
        <f t="shared" si="84"/>
        <v>216.67405100000002</v>
      </c>
      <c r="BY64" s="52">
        <f t="shared" si="15"/>
        <v>2.1886260000000002</v>
      </c>
      <c r="BZ64" s="45"/>
      <c r="CA64" s="45"/>
      <c r="CD64" s="35">
        <f>CE64+CI64+Tabelle2126820102526272934[[#This Row],[w]]/2+Tabelle2126820102526272934[[#This Row],[poweradd]]</f>
        <v>22.32594900000003</v>
      </c>
      <c r="CE64" s="52">
        <f t="shared" si="60"/>
        <v>17.637323000000031</v>
      </c>
      <c r="CF64" s="35">
        <f t="shared" si="16"/>
        <v>5</v>
      </c>
      <c r="CG64" s="52">
        <f t="shared" si="42"/>
        <v>218.86267700000002</v>
      </c>
      <c r="CH64" s="52">
        <f t="shared" si="85"/>
        <v>216.67405100000002</v>
      </c>
      <c r="CI64" s="52">
        <f t="shared" si="17"/>
        <v>2.1886260000000002</v>
      </c>
      <c r="CJ64" s="45"/>
      <c r="CK64" s="45"/>
      <c r="CN64" s="35">
        <f>CO64+CS64+Tabelle21268201025262729341135[[#This Row],[w]]/2+Tabelle21268201025262729341135[[#This Row],[poweradd]]</f>
        <v>22.32594900000003</v>
      </c>
      <c r="CO64" s="52">
        <f t="shared" si="61"/>
        <v>17.637323000000031</v>
      </c>
      <c r="CP64" s="35">
        <f t="shared" si="18"/>
        <v>5</v>
      </c>
      <c r="CQ64" s="52">
        <f t="shared" si="44"/>
        <v>218.86267700000002</v>
      </c>
      <c r="CR64" s="52">
        <f t="shared" si="86"/>
        <v>216.67405100000002</v>
      </c>
      <c r="CS64" s="52">
        <f t="shared" si="19"/>
        <v>2.1886260000000002</v>
      </c>
      <c r="CT64" s="45"/>
      <c r="CU64" s="45"/>
      <c r="CX64" s="35">
        <f>CY64+DC64+Tabelle2126820102526272934113536[[#This Row],[w]]/2+Tabelle2126820102526272934113536[[#This Row],[poweradd]]</f>
        <v>22.32594900000003</v>
      </c>
      <c r="CY64" s="52">
        <f t="shared" si="62"/>
        <v>17.637323000000031</v>
      </c>
      <c r="CZ64" s="35">
        <f t="shared" si="20"/>
        <v>5</v>
      </c>
      <c r="DA64" s="52">
        <f t="shared" si="46"/>
        <v>218.86267700000002</v>
      </c>
      <c r="DB64" s="52">
        <f t="shared" si="87"/>
        <v>216.67405100000002</v>
      </c>
      <c r="DC64" s="52">
        <f t="shared" si="21"/>
        <v>2.1886260000000002</v>
      </c>
      <c r="DD64" s="45"/>
      <c r="DE64" s="45"/>
      <c r="DH64" s="35">
        <f>DI64+DM64+Tabelle21268201025262729341135363731[[#This Row],[w]]/2+Tabelle21268201025262729341135363731[[#This Row],[poweradd]]</f>
        <v>22.32594900000003</v>
      </c>
      <c r="DI64" s="52">
        <f t="shared" si="63"/>
        <v>17.637323000000031</v>
      </c>
      <c r="DJ64" s="35">
        <f t="shared" si="22"/>
        <v>5</v>
      </c>
      <c r="DK64" s="52">
        <f t="shared" si="48"/>
        <v>218.86267700000002</v>
      </c>
      <c r="DL64" s="52">
        <f t="shared" si="88"/>
        <v>216.67405100000002</v>
      </c>
      <c r="DM64" s="52">
        <f t="shared" si="23"/>
        <v>2.1886260000000002</v>
      </c>
      <c r="DN64" s="45"/>
      <c r="DO64" s="45"/>
      <c r="DR64" s="35">
        <f>DS64+DW64+Tabelle212682010252627293411353637[[#This Row],[w]]/2+Tabelle212682010252627293411353637[[#This Row],[poweradd]]</f>
        <v>33.325949000000008</v>
      </c>
      <c r="DS64" s="52">
        <f t="shared" si="64"/>
        <v>28.637323000000006</v>
      </c>
      <c r="DT64" s="35">
        <f t="shared" si="24"/>
        <v>5</v>
      </c>
      <c r="DU64" s="52">
        <f t="shared" si="50"/>
        <v>218.86267700000002</v>
      </c>
      <c r="DV64" s="52">
        <f t="shared" si="89"/>
        <v>216.67405100000002</v>
      </c>
      <c r="DW64" s="52">
        <f t="shared" si="25"/>
        <v>2.1886260000000002</v>
      </c>
      <c r="DX64" s="45"/>
      <c r="DY64" s="45"/>
    </row>
    <row r="65" spans="1:130" x14ac:dyDescent="0.25">
      <c r="A65" s="55">
        <v>62</v>
      </c>
      <c r="B65" s="35">
        <f>C65+G65+Tabelle21268201025[[#This Row],[w]]/2+Tabelle21268201025[[#This Row],[poweradd]]</f>
        <v>27.992689000000031</v>
      </c>
      <c r="C65" s="52">
        <f t="shared" si="52"/>
        <v>23.32594900000003</v>
      </c>
      <c r="D65" s="35">
        <f t="shared" si="0"/>
        <v>5</v>
      </c>
      <c r="E65" s="52">
        <f t="shared" si="26"/>
        <v>216.67405100000002</v>
      </c>
      <c r="F65" s="52">
        <f t="shared" si="65"/>
        <v>214.50731100000002</v>
      </c>
      <c r="G65" s="52">
        <f t="shared" si="1"/>
        <v>2.1667399999999999</v>
      </c>
      <c r="H65" s="45"/>
      <c r="I65" s="45"/>
      <c r="L65" s="35">
        <f>M65+Q65+Tabelle212682010252632[[#This Row],[w]]/2+Tabelle212682010252632[[#This Row],[poweradd]]</f>
        <v>27.992689000000031</v>
      </c>
      <c r="M65" s="52">
        <f t="shared" si="53"/>
        <v>23.32594900000003</v>
      </c>
      <c r="N65" s="35">
        <f t="shared" si="2"/>
        <v>5</v>
      </c>
      <c r="O65" s="52">
        <f t="shared" si="28"/>
        <v>216.67405100000002</v>
      </c>
      <c r="P65" s="52">
        <f t="shared" si="78"/>
        <v>214.50731100000002</v>
      </c>
      <c r="Q65" s="52">
        <f t="shared" si="3"/>
        <v>2.1667399999999999</v>
      </c>
      <c r="R65" s="45"/>
      <c r="S65" s="45"/>
      <c r="V65" s="35">
        <f>W65+AA65+Tabelle2126820102526[[#This Row],[w]]/2+Tabelle2126820102526[[#This Row],[poweradd]]</f>
        <v>27.992689000000031</v>
      </c>
      <c r="W65" s="52">
        <f t="shared" si="54"/>
        <v>23.32594900000003</v>
      </c>
      <c r="X65" s="35">
        <f t="shared" si="4"/>
        <v>5</v>
      </c>
      <c r="Y65" s="52">
        <f t="shared" si="30"/>
        <v>216.67405100000002</v>
      </c>
      <c r="Z65" s="52">
        <f t="shared" si="79"/>
        <v>214.50731100000002</v>
      </c>
      <c r="AA65" s="52">
        <f t="shared" si="5"/>
        <v>2.1667399999999999</v>
      </c>
      <c r="AB65" s="45"/>
      <c r="AC65" s="45"/>
      <c r="AF65" s="35">
        <f>AG65+AK65+Tabelle212682010252630[[#This Row],[w]]/2+Tabelle212682010252630[[#This Row],[poweradd]]</f>
        <v>27.992689000000031</v>
      </c>
      <c r="AG65" s="52">
        <f t="shared" si="55"/>
        <v>23.32594900000003</v>
      </c>
      <c r="AH65" s="35">
        <f t="shared" si="6"/>
        <v>5</v>
      </c>
      <c r="AI65" s="52">
        <f t="shared" si="32"/>
        <v>216.67405100000002</v>
      </c>
      <c r="AJ65" s="52">
        <f t="shared" si="80"/>
        <v>214.50731100000002</v>
      </c>
      <c r="AK65" s="52">
        <f t="shared" si="7"/>
        <v>2.1667399999999999</v>
      </c>
      <c r="AL65" s="45"/>
      <c r="AM65" s="45"/>
      <c r="AP65" s="35">
        <f>AQ65+AU65+Tabelle212682010252627[[#This Row],[w]]/2+Tabelle212682010252627[[#This Row],[poweradd]]</f>
        <v>27.992689000000031</v>
      </c>
      <c r="AQ65" s="52">
        <f t="shared" si="56"/>
        <v>23.32594900000003</v>
      </c>
      <c r="AR65" s="35">
        <f t="shared" si="8"/>
        <v>5</v>
      </c>
      <c r="AS65" s="52">
        <f t="shared" si="34"/>
        <v>216.67405100000002</v>
      </c>
      <c r="AT65" s="52">
        <f t="shared" si="81"/>
        <v>214.50731100000002</v>
      </c>
      <c r="AU65" s="52">
        <f t="shared" si="9"/>
        <v>2.1667399999999999</v>
      </c>
      <c r="AV65" s="45"/>
      <c r="AW65" s="45"/>
      <c r="AZ65" s="35">
        <f>BA65+BE65+Tabelle2126820102526272933[[#This Row],[w]]/2+Tabelle2126820102526272933[[#This Row],[poweradd]]</f>
        <v>27.992689000000031</v>
      </c>
      <c r="BA65" s="52">
        <f t="shared" si="57"/>
        <v>23.32594900000003</v>
      </c>
      <c r="BB65" s="35">
        <f t="shared" si="10"/>
        <v>5</v>
      </c>
      <c r="BC65" s="52">
        <f t="shared" si="36"/>
        <v>216.67405100000002</v>
      </c>
      <c r="BD65" s="52">
        <f t="shared" si="82"/>
        <v>214.50731100000002</v>
      </c>
      <c r="BE65" s="52">
        <f t="shared" si="11"/>
        <v>2.1667399999999999</v>
      </c>
      <c r="BF65" s="45"/>
      <c r="BG65" s="45"/>
      <c r="BJ65" s="35">
        <f>BK65+BO65+Tabelle21268201025262728[[#This Row],[w]]/2+Tabelle21268201025262728[[#This Row],[poweradd]]</f>
        <v>27.992689000000031</v>
      </c>
      <c r="BK65" s="52">
        <f t="shared" si="58"/>
        <v>23.32594900000003</v>
      </c>
      <c r="BL65" s="35">
        <f t="shared" si="12"/>
        <v>5</v>
      </c>
      <c r="BM65" s="52">
        <f t="shared" si="38"/>
        <v>216.67405100000002</v>
      </c>
      <c r="BN65" s="52">
        <f t="shared" si="83"/>
        <v>214.50731100000002</v>
      </c>
      <c r="BO65" s="52">
        <f t="shared" si="13"/>
        <v>2.1667399999999999</v>
      </c>
      <c r="BP65" s="45"/>
      <c r="BQ65" s="45"/>
      <c r="BT65" s="35">
        <f>BU65+BY65+Tabelle21268201025262729[[#This Row],[w]]/2+Tabelle21268201025262729[[#This Row],[poweradd]]</f>
        <v>27.992689000000031</v>
      </c>
      <c r="BU65" s="52">
        <f t="shared" si="59"/>
        <v>23.32594900000003</v>
      </c>
      <c r="BV65" s="35">
        <f t="shared" si="14"/>
        <v>5</v>
      </c>
      <c r="BW65" s="52">
        <f t="shared" si="40"/>
        <v>216.67405100000002</v>
      </c>
      <c r="BX65" s="52">
        <f t="shared" si="84"/>
        <v>214.50731100000002</v>
      </c>
      <c r="BY65" s="52">
        <f t="shared" si="15"/>
        <v>2.1667399999999999</v>
      </c>
      <c r="BZ65" s="45"/>
      <c r="CA65" s="45"/>
      <c r="CD65" s="35">
        <f>CE65+CI65+Tabelle2126820102526272934[[#This Row],[w]]/2+Tabelle2126820102526272934[[#This Row],[poweradd]]</f>
        <v>26.992689000000031</v>
      </c>
      <c r="CE65" s="52">
        <f t="shared" si="60"/>
        <v>22.32594900000003</v>
      </c>
      <c r="CF65" s="35">
        <f t="shared" si="16"/>
        <v>5</v>
      </c>
      <c r="CG65" s="52">
        <f t="shared" si="42"/>
        <v>216.67405100000002</v>
      </c>
      <c r="CH65" s="52">
        <f t="shared" si="85"/>
        <v>214.50731100000002</v>
      </c>
      <c r="CI65" s="52">
        <f t="shared" si="17"/>
        <v>2.1667399999999999</v>
      </c>
      <c r="CJ65" s="45"/>
      <c r="CK65" s="45"/>
      <c r="CN65" s="35">
        <f>CO65+CS65+Tabelle21268201025262729341135[[#This Row],[w]]/2+Tabelle21268201025262729341135[[#This Row],[poweradd]]</f>
        <v>26.992689000000031</v>
      </c>
      <c r="CO65" s="52">
        <f t="shared" si="61"/>
        <v>22.32594900000003</v>
      </c>
      <c r="CP65" s="35">
        <f t="shared" si="18"/>
        <v>5</v>
      </c>
      <c r="CQ65" s="52">
        <f t="shared" si="44"/>
        <v>216.67405100000002</v>
      </c>
      <c r="CR65" s="52">
        <f t="shared" si="86"/>
        <v>214.50731100000002</v>
      </c>
      <c r="CS65" s="52">
        <f t="shared" si="19"/>
        <v>2.1667399999999999</v>
      </c>
      <c r="CT65" s="45"/>
      <c r="CU65" s="45"/>
      <c r="CX65" s="35">
        <f>CY65+DC65+Tabelle2126820102526272934113536[[#This Row],[w]]/2+Tabelle2126820102526272934113536[[#This Row],[poweradd]]</f>
        <v>26.992689000000031</v>
      </c>
      <c r="CY65" s="52">
        <f t="shared" si="62"/>
        <v>22.32594900000003</v>
      </c>
      <c r="CZ65" s="35">
        <f t="shared" si="20"/>
        <v>5</v>
      </c>
      <c r="DA65" s="52">
        <f t="shared" si="46"/>
        <v>216.67405100000002</v>
      </c>
      <c r="DB65" s="52">
        <f t="shared" si="87"/>
        <v>214.50731100000002</v>
      </c>
      <c r="DC65" s="52">
        <f t="shared" si="21"/>
        <v>2.1667399999999999</v>
      </c>
      <c r="DD65" s="45"/>
      <c r="DE65" s="45"/>
      <c r="DH65" s="35">
        <f>DI65+DM65+Tabelle21268201025262729341135363731[[#This Row],[w]]/2+Tabelle21268201025262729341135363731[[#This Row],[poweradd]]</f>
        <v>26.992689000000031</v>
      </c>
      <c r="DI65" s="52">
        <f t="shared" si="63"/>
        <v>22.32594900000003</v>
      </c>
      <c r="DJ65" s="35">
        <f t="shared" si="22"/>
        <v>5</v>
      </c>
      <c r="DK65" s="52">
        <f t="shared" si="48"/>
        <v>216.67405100000002</v>
      </c>
      <c r="DL65" s="52">
        <f t="shared" si="88"/>
        <v>214.50731100000002</v>
      </c>
      <c r="DM65" s="52">
        <f t="shared" si="23"/>
        <v>2.1667399999999999</v>
      </c>
      <c r="DN65" s="45"/>
      <c r="DO65" s="45"/>
      <c r="DR65" s="35">
        <f>DS65+DW65+Tabelle212682010252627293411353637[[#This Row],[w]]/2+Tabelle212682010252627293411353637[[#This Row],[poweradd]]</f>
        <v>37.992689000000006</v>
      </c>
      <c r="DS65" s="52">
        <f t="shared" si="64"/>
        <v>33.325949000000008</v>
      </c>
      <c r="DT65" s="35">
        <f t="shared" si="24"/>
        <v>5</v>
      </c>
      <c r="DU65" s="52">
        <f t="shared" si="50"/>
        <v>216.67405100000002</v>
      </c>
      <c r="DV65" s="52">
        <f t="shared" si="89"/>
        <v>214.50731100000002</v>
      </c>
      <c r="DW65" s="52">
        <f t="shared" si="25"/>
        <v>2.1667399999999999</v>
      </c>
      <c r="DX65" s="45"/>
      <c r="DY65" s="45"/>
    </row>
    <row r="66" spans="1:130" x14ac:dyDescent="0.25">
      <c r="A66" s="55">
        <v>63</v>
      </c>
      <c r="B66" s="35">
        <f>C66+G66+Tabelle21268201025[[#This Row],[w]]/2+Tabelle21268201025[[#This Row],[poweradd]]</f>
        <v>32.637762000000031</v>
      </c>
      <c r="C66" s="52">
        <f t="shared" si="52"/>
        <v>27.992689000000031</v>
      </c>
      <c r="D66" s="35">
        <f t="shared" si="0"/>
        <v>5</v>
      </c>
      <c r="E66" s="52">
        <f t="shared" si="26"/>
        <v>214.50731100000002</v>
      </c>
      <c r="F66" s="52">
        <f t="shared" si="65"/>
        <v>212.36223800000002</v>
      </c>
      <c r="G66" s="52">
        <f t="shared" si="1"/>
        <v>2.145073</v>
      </c>
      <c r="H66" s="43"/>
      <c r="I66" s="43"/>
      <c r="J66" s="38"/>
      <c r="L66" s="35">
        <f>M66+Q66+Tabelle212682010252632[[#This Row],[w]]/2+Tabelle212682010252632[[#This Row],[poweradd]]</f>
        <v>32.637762000000031</v>
      </c>
      <c r="M66" s="52">
        <f t="shared" si="53"/>
        <v>27.992689000000031</v>
      </c>
      <c r="N66" s="35">
        <f t="shared" si="2"/>
        <v>5</v>
      </c>
      <c r="O66" s="52">
        <f t="shared" si="28"/>
        <v>214.50731100000002</v>
      </c>
      <c r="P66" s="52">
        <f t="shared" si="78"/>
        <v>212.36223800000002</v>
      </c>
      <c r="Q66" s="52">
        <f t="shared" si="3"/>
        <v>2.145073</v>
      </c>
      <c r="R66" s="43"/>
      <c r="S66" s="43"/>
      <c r="T66" s="38"/>
      <c r="V66" s="35">
        <f>W66+AA66+Tabelle2126820102526[[#This Row],[w]]/2+Tabelle2126820102526[[#This Row],[poweradd]]</f>
        <v>32.637762000000031</v>
      </c>
      <c r="W66" s="52">
        <f t="shared" si="54"/>
        <v>27.992689000000031</v>
      </c>
      <c r="X66" s="35">
        <f t="shared" si="4"/>
        <v>5</v>
      </c>
      <c r="Y66" s="52">
        <f t="shared" si="30"/>
        <v>214.50731100000002</v>
      </c>
      <c r="Z66" s="52">
        <f t="shared" si="79"/>
        <v>212.36223800000002</v>
      </c>
      <c r="AA66" s="52">
        <f t="shared" si="5"/>
        <v>2.145073</v>
      </c>
      <c r="AB66" s="43"/>
      <c r="AC66" s="43"/>
      <c r="AD66" s="38"/>
      <c r="AF66" s="35">
        <f>AG66+AK66+Tabelle212682010252630[[#This Row],[w]]/2+Tabelle212682010252630[[#This Row],[poweradd]]</f>
        <v>32.637762000000031</v>
      </c>
      <c r="AG66" s="52">
        <f t="shared" si="55"/>
        <v>27.992689000000031</v>
      </c>
      <c r="AH66" s="35">
        <f t="shared" si="6"/>
        <v>5</v>
      </c>
      <c r="AI66" s="52">
        <f t="shared" si="32"/>
        <v>214.50731100000002</v>
      </c>
      <c r="AJ66" s="52">
        <f t="shared" si="80"/>
        <v>212.36223800000002</v>
      </c>
      <c r="AK66" s="52">
        <f t="shared" si="7"/>
        <v>2.145073</v>
      </c>
      <c r="AL66" s="43"/>
      <c r="AM66" s="43"/>
      <c r="AN66" s="38"/>
      <c r="AP66" s="35">
        <f>AQ66+AU66+Tabelle212682010252627[[#This Row],[w]]/2+Tabelle212682010252627[[#This Row],[poweradd]]</f>
        <v>32.637762000000031</v>
      </c>
      <c r="AQ66" s="52">
        <f t="shared" si="56"/>
        <v>27.992689000000031</v>
      </c>
      <c r="AR66" s="35">
        <f t="shared" si="8"/>
        <v>5</v>
      </c>
      <c r="AS66" s="52">
        <f t="shared" si="34"/>
        <v>214.50731100000002</v>
      </c>
      <c r="AT66" s="52">
        <f t="shared" si="81"/>
        <v>212.36223800000002</v>
      </c>
      <c r="AU66" s="52">
        <f t="shared" si="9"/>
        <v>2.145073</v>
      </c>
      <c r="AV66" s="43"/>
      <c r="AW66" s="43"/>
      <c r="AX66" s="38"/>
      <c r="AZ66" s="35">
        <f>BA66+BE66+Tabelle2126820102526272933[[#This Row],[w]]/2+Tabelle2126820102526272933[[#This Row],[poweradd]]</f>
        <v>32.637762000000031</v>
      </c>
      <c r="BA66" s="52">
        <f t="shared" si="57"/>
        <v>27.992689000000031</v>
      </c>
      <c r="BB66" s="35">
        <f t="shared" si="10"/>
        <v>5</v>
      </c>
      <c r="BC66" s="52">
        <f t="shared" si="36"/>
        <v>214.50731100000002</v>
      </c>
      <c r="BD66" s="52">
        <f t="shared" si="82"/>
        <v>212.36223800000002</v>
      </c>
      <c r="BE66" s="52">
        <f t="shared" si="11"/>
        <v>2.145073</v>
      </c>
      <c r="BF66" s="43"/>
      <c r="BG66" s="43"/>
      <c r="BH66" s="38"/>
      <c r="BJ66" s="35">
        <f>BK66+BO66+Tabelle21268201025262728[[#This Row],[w]]/2+Tabelle21268201025262728[[#This Row],[poweradd]]</f>
        <v>32.637762000000031</v>
      </c>
      <c r="BK66" s="52">
        <f t="shared" si="58"/>
        <v>27.992689000000031</v>
      </c>
      <c r="BL66" s="35">
        <f t="shared" si="12"/>
        <v>5</v>
      </c>
      <c r="BM66" s="52">
        <f t="shared" si="38"/>
        <v>214.50731100000002</v>
      </c>
      <c r="BN66" s="52">
        <f t="shared" si="83"/>
        <v>212.36223800000002</v>
      </c>
      <c r="BO66" s="52">
        <f t="shared" si="13"/>
        <v>2.145073</v>
      </c>
      <c r="BP66" s="43"/>
      <c r="BQ66" s="43"/>
      <c r="BR66" s="38"/>
      <c r="BT66" s="35">
        <f>BU66+BY66+Tabelle21268201025262729[[#This Row],[w]]/2+Tabelle21268201025262729[[#This Row],[poweradd]]</f>
        <v>32.637762000000031</v>
      </c>
      <c r="BU66" s="52">
        <f t="shared" si="59"/>
        <v>27.992689000000031</v>
      </c>
      <c r="BV66" s="35">
        <f t="shared" si="14"/>
        <v>5</v>
      </c>
      <c r="BW66" s="52">
        <f t="shared" si="40"/>
        <v>214.50731100000002</v>
      </c>
      <c r="BX66" s="52">
        <f t="shared" si="84"/>
        <v>212.36223800000002</v>
      </c>
      <c r="BY66" s="52">
        <f t="shared" si="15"/>
        <v>2.145073</v>
      </c>
      <c r="BZ66" s="43"/>
      <c r="CA66" s="43"/>
      <c r="CB66" s="38"/>
      <c r="CD66" s="35">
        <f>CE66+CI66+Tabelle2126820102526272934[[#This Row],[w]]/2+Tabelle2126820102526272934[[#This Row],[poweradd]]</f>
        <v>31.637762000000031</v>
      </c>
      <c r="CE66" s="52">
        <f t="shared" si="60"/>
        <v>26.992689000000031</v>
      </c>
      <c r="CF66" s="35">
        <f t="shared" si="16"/>
        <v>5</v>
      </c>
      <c r="CG66" s="52">
        <f t="shared" si="42"/>
        <v>214.50731100000002</v>
      </c>
      <c r="CH66" s="52">
        <f t="shared" si="85"/>
        <v>212.36223800000002</v>
      </c>
      <c r="CI66" s="52">
        <f t="shared" si="17"/>
        <v>2.145073</v>
      </c>
      <c r="CJ66" s="43"/>
      <c r="CK66" s="43"/>
      <c r="CL66" s="38"/>
      <c r="CN66" s="35">
        <f>CO66+CS66+Tabelle21268201025262729341135[[#This Row],[w]]/2+Tabelle21268201025262729341135[[#This Row],[poweradd]]</f>
        <v>31.637762000000031</v>
      </c>
      <c r="CO66" s="52">
        <f t="shared" si="61"/>
        <v>26.992689000000031</v>
      </c>
      <c r="CP66" s="35">
        <f t="shared" si="18"/>
        <v>5</v>
      </c>
      <c r="CQ66" s="52">
        <f t="shared" si="44"/>
        <v>214.50731100000002</v>
      </c>
      <c r="CR66" s="52">
        <f t="shared" si="86"/>
        <v>212.36223800000002</v>
      </c>
      <c r="CS66" s="52">
        <f t="shared" si="19"/>
        <v>2.145073</v>
      </c>
      <c r="CT66" s="43"/>
      <c r="CU66" s="43"/>
      <c r="CV66" s="38"/>
      <c r="CX66" s="35">
        <f>CY66+DC66+Tabelle2126820102526272934113536[[#This Row],[w]]/2+Tabelle2126820102526272934113536[[#This Row],[poweradd]]</f>
        <v>31.637762000000031</v>
      </c>
      <c r="CY66" s="52">
        <f t="shared" si="62"/>
        <v>26.992689000000031</v>
      </c>
      <c r="CZ66" s="35">
        <f t="shared" si="20"/>
        <v>5</v>
      </c>
      <c r="DA66" s="52">
        <f t="shared" si="46"/>
        <v>214.50731100000002</v>
      </c>
      <c r="DB66" s="52">
        <f t="shared" si="87"/>
        <v>212.36223800000002</v>
      </c>
      <c r="DC66" s="52">
        <f t="shared" si="21"/>
        <v>2.145073</v>
      </c>
      <c r="DD66" s="43"/>
      <c r="DE66" s="43"/>
      <c r="DF66" s="38"/>
      <c r="DH66" s="35">
        <f>DI66+DM66+Tabelle21268201025262729341135363731[[#This Row],[w]]/2+Tabelle21268201025262729341135363731[[#This Row],[poweradd]]</f>
        <v>31.637762000000031</v>
      </c>
      <c r="DI66" s="52">
        <f t="shared" si="63"/>
        <v>26.992689000000031</v>
      </c>
      <c r="DJ66" s="35">
        <f t="shared" si="22"/>
        <v>5</v>
      </c>
      <c r="DK66" s="52">
        <f t="shared" si="48"/>
        <v>214.50731100000002</v>
      </c>
      <c r="DL66" s="52">
        <f t="shared" si="88"/>
        <v>212.36223800000002</v>
      </c>
      <c r="DM66" s="52">
        <f t="shared" si="23"/>
        <v>2.145073</v>
      </c>
      <c r="DN66" s="43"/>
      <c r="DO66" s="43"/>
      <c r="DP66" s="38"/>
      <c r="DR66" s="35">
        <f>DS66+DW66+Tabelle212682010252627293411353637[[#This Row],[w]]/2+Tabelle212682010252627293411353637[[#This Row],[poweradd]]</f>
        <v>42.637762000000009</v>
      </c>
      <c r="DS66" s="52">
        <f t="shared" si="64"/>
        <v>37.992689000000006</v>
      </c>
      <c r="DT66" s="35">
        <f t="shared" si="24"/>
        <v>5</v>
      </c>
      <c r="DU66" s="52">
        <f t="shared" si="50"/>
        <v>214.50731100000002</v>
      </c>
      <c r="DV66" s="52">
        <f t="shared" si="89"/>
        <v>212.36223800000002</v>
      </c>
      <c r="DW66" s="52">
        <f t="shared" si="25"/>
        <v>2.145073</v>
      </c>
      <c r="DX66" s="43"/>
      <c r="DY66" s="43"/>
      <c r="DZ66" s="38"/>
    </row>
    <row r="67" spans="1:130" x14ac:dyDescent="0.25">
      <c r="A67" s="55">
        <v>64</v>
      </c>
      <c r="B67" s="35">
        <f>C67+G67+Tabelle21268201025[[#This Row],[w]]/2+Tabelle21268201025[[#This Row],[poweradd]]</f>
        <v>37.261384000000028</v>
      </c>
      <c r="C67" s="52">
        <f t="shared" si="52"/>
        <v>32.637762000000031</v>
      </c>
      <c r="D67" s="35">
        <f t="shared" si="0"/>
        <v>5</v>
      </c>
      <c r="E67" s="52">
        <f t="shared" si="26"/>
        <v>212.36223800000002</v>
      </c>
      <c r="F67" s="52">
        <f t="shared" si="65"/>
        <v>210.23861600000001</v>
      </c>
      <c r="G67" s="52">
        <f t="shared" si="1"/>
        <v>2.1236220000000001</v>
      </c>
      <c r="H67" s="45"/>
      <c r="I67" s="45"/>
      <c r="L67" s="35">
        <f>M67+Q67+Tabelle212682010252632[[#This Row],[w]]/2+Tabelle212682010252632[[#This Row],[poweradd]]</f>
        <v>37.261384000000028</v>
      </c>
      <c r="M67" s="52">
        <f t="shared" si="53"/>
        <v>32.637762000000031</v>
      </c>
      <c r="N67" s="35">
        <f t="shared" si="2"/>
        <v>5</v>
      </c>
      <c r="O67" s="52">
        <f t="shared" si="28"/>
        <v>212.36223800000002</v>
      </c>
      <c r="P67" s="52">
        <f t="shared" si="78"/>
        <v>210.23861600000001</v>
      </c>
      <c r="Q67" s="52">
        <f t="shared" si="3"/>
        <v>2.1236220000000001</v>
      </c>
      <c r="R67" s="45"/>
      <c r="S67" s="45"/>
      <c r="V67" s="35">
        <f>W67+AA67+Tabelle2126820102526[[#This Row],[w]]/2+Tabelle2126820102526[[#This Row],[poweradd]]</f>
        <v>37.261384000000028</v>
      </c>
      <c r="W67" s="52">
        <f t="shared" si="54"/>
        <v>32.637762000000031</v>
      </c>
      <c r="X67" s="35">
        <f t="shared" si="4"/>
        <v>5</v>
      </c>
      <c r="Y67" s="52">
        <f t="shared" si="30"/>
        <v>212.36223800000002</v>
      </c>
      <c r="Z67" s="52">
        <f t="shared" si="79"/>
        <v>210.23861600000001</v>
      </c>
      <c r="AA67" s="52">
        <f t="shared" si="5"/>
        <v>2.1236220000000001</v>
      </c>
      <c r="AB67" s="45"/>
      <c r="AC67" s="45"/>
      <c r="AF67" s="35">
        <f>AG67+AK67+Tabelle212682010252630[[#This Row],[w]]/2+Tabelle212682010252630[[#This Row],[poweradd]]</f>
        <v>37.261384000000028</v>
      </c>
      <c r="AG67" s="52">
        <f t="shared" si="55"/>
        <v>32.637762000000031</v>
      </c>
      <c r="AH67" s="35">
        <f t="shared" si="6"/>
        <v>5</v>
      </c>
      <c r="AI67" s="52">
        <f t="shared" si="32"/>
        <v>212.36223800000002</v>
      </c>
      <c r="AJ67" s="52">
        <f t="shared" si="80"/>
        <v>210.23861600000001</v>
      </c>
      <c r="AK67" s="52">
        <f t="shared" si="7"/>
        <v>2.1236220000000001</v>
      </c>
      <c r="AL67" s="45"/>
      <c r="AM67" s="45"/>
      <c r="AP67" s="35">
        <f>AQ67+AU67+Tabelle212682010252627[[#This Row],[w]]/2+Tabelle212682010252627[[#This Row],[poweradd]]</f>
        <v>37.261384000000028</v>
      </c>
      <c r="AQ67" s="52">
        <f t="shared" si="56"/>
        <v>32.637762000000031</v>
      </c>
      <c r="AR67" s="35">
        <f t="shared" si="8"/>
        <v>5</v>
      </c>
      <c r="AS67" s="52">
        <f t="shared" si="34"/>
        <v>212.36223800000002</v>
      </c>
      <c r="AT67" s="52">
        <f t="shared" si="81"/>
        <v>210.23861600000001</v>
      </c>
      <c r="AU67" s="52">
        <f t="shared" si="9"/>
        <v>2.1236220000000001</v>
      </c>
      <c r="AV67" s="45"/>
      <c r="AW67" s="45"/>
      <c r="AZ67" s="35">
        <f>BA67+BE67+Tabelle2126820102526272933[[#This Row],[w]]/2+Tabelle2126820102526272933[[#This Row],[poweradd]]</f>
        <v>37.261384000000028</v>
      </c>
      <c r="BA67" s="52">
        <f t="shared" si="57"/>
        <v>32.637762000000031</v>
      </c>
      <c r="BB67" s="35">
        <f t="shared" si="10"/>
        <v>5</v>
      </c>
      <c r="BC67" s="52">
        <f t="shared" si="36"/>
        <v>212.36223800000002</v>
      </c>
      <c r="BD67" s="52">
        <f t="shared" si="82"/>
        <v>210.23861600000001</v>
      </c>
      <c r="BE67" s="52">
        <f t="shared" si="11"/>
        <v>2.1236220000000001</v>
      </c>
      <c r="BF67" s="45"/>
      <c r="BG67" s="45"/>
      <c r="BJ67" s="35">
        <f>BK67+BO67+Tabelle21268201025262728[[#This Row],[w]]/2+Tabelle21268201025262728[[#This Row],[poweradd]]</f>
        <v>37.261384000000028</v>
      </c>
      <c r="BK67" s="52">
        <f t="shared" si="58"/>
        <v>32.637762000000031</v>
      </c>
      <c r="BL67" s="35">
        <f t="shared" si="12"/>
        <v>5</v>
      </c>
      <c r="BM67" s="52">
        <f t="shared" si="38"/>
        <v>212.36223800000002</v>
      </c>
      <c r="BN67" s="52">
        <f t="shared" si="83"/>
        <v>210.23861600000001</v>
      </c>
      <c r="BO67" s="52">
        <f t="shared" si="13"/>
        <v>2.1236220000000001</v>
      </c>
      <c r="BP67" s="45"/>
      <c r="BQ67" s="45"/>
      <c r="BT67" s="35">
        <f>BU67+BY67+Tabelle21268201025262729[[#This Row],[w]]/2+Tabelle21268201025262729[[#This Row],[poweradd]]</f>
        <v>37.261384000000028</v>
      </c>
      <c r="BU67" s="52">
        <f t="shared" si="59"/>
        <v>32.637762000000031</v>
      </c>
      <c r="BV67" s="35">
        <f t="shared" si="14"/>
        <v>5</v>
      </c>
      <c r="BW67" s="52">
        <f t="shared" si="40"/>
        <v>212.36223800000002</v>
      </c>
      <c r="BX67" s="52">
        <f t="shared" si="84"/>
        <v>210.23861600000001</v>
      </c>
      <c r="BY67" s="52">
        <f t="shared" si="15"/>
        <v>2.1236220000000001</v>
      </c>
      <c r="BZ67" s="45"/>
      <c r="CA67" s="45"/>
      <c r="CD67" s="35">
        <f>CE67+CI67+Tabelle2126820102526272934[[#This Row],[w]]/2+Tabelle2126820102526272934[[#This Row],[poweradd]]</f>
        <v>36.261384000000028</v>
      </c>
      <c r="CE67" s="52">
        <f t="shared" si="60"/>
        <v>31.637762000000031</v>
      </c>
      <c r="CF67" s="35">
        <f t="shared" si="16"/>
        <v>5</v>
      </c>
      <c r="CG67" s="52">
        <f t="shared" si="42"/>
        <v>212.36223800000002</v>
      </c>
      <c r="CH67" s="52">
        <f t="shared" si="85"/>
        <v>210.23861600000001</v>
      </c>
      <c r="CI67" s="52">
        <f t="shared" si="17"/>
        <v>2.1236220000000001</v>
      </c>
      <c r="CJ67" s="45"/>
      <c r="CK67" s="45"/>
      <c r="CN67" s="35">
        <f>CO67+CS67+Tabelle21268201025262729341135[[#This Row],[w]]/2+Tabelle21268201025262729341135[[#This Row],[poweradd]]</f>
        <v>36.261384000000028</v>
      </c>
      <c r="CO67" s="52">
        <f t="shared" si="61"/>
        <v>31.637762000000031</v>
      </c>
      <c r="CP67" s="35">
        <f t="shared" si="18"/>
        <v>5</v>
      </c>
      <c r="CQ67" s="52">
        <f t="shared" si="44"/>
        <v>212.36223800000002</v>
      </c>
      <c r="CR67" s="52">
        <f t="shared" si="86"/>
        <v>210.23861600000001</v>
      </c>
      <c r="CS67" s="52">
        <f t="shared" si="19"/>
        <v>2.1236220000000001</v>
      </c>
      <c r="CT67" s="45"/>
      <c r="CU67" s="45"/>
      <c r="CX67" s="35">
        <f>CY67+DC67+Tabelle2126820102526272934113536[[#This Row],[w]]/2+Tabelle2126820102526272934113536[[#This Row],[poweradd]]</f>
        <v>36.261384000000028</v>
      </c>
      <c r="CY67" s="52">
        <f t="shared" si="62"/>
        <v>31.637762000000031</v>
      </c>
      <c r="CZ67" s="35">
        <f t="shared" si="20"/>
        <v>5</v>
      </c>
      <c r="DA67" s="52">
        <f t="shared" si="46"/>
        <v>212.36223800000002</v>
      </c>
      <c r="DB67" s="52">
        <f t="shared" si="87"/>
        <v>210.23861600000001</v>
      </c>
      <c r="DC67" s="52">
        <f t="shared" si="21"/>
        <v>2.1236220000000001</v>
      </c>
      <c r="DD67" s="45"/>
      <c r="DE67" s="45"/>
      <c r="DH67" s="35">
        <f>DI67+DM67+Tabelle21268201025262729341135363731[[#This Row],[w]]/2+Tabelle21268201025262729341135363731[[#This Row],[poweradd]]</f>
        <v>36.261384000000028</v>
      </c>
      <c r="DI67" s="52">
        <f t="shared" si="63"/>
        <v>31.637762000000031</v>
      </c>
      <c r="DJ67" s="35">
        <f t="shared" si="22"/>
        <v>5</v>
      </c>
      <c r="DK67" s="52">
        <f t="shared" si="48"/>
        <v>212.36223800000002</v>
      </c>
      <c r="DL67" s="52">
        <f t="shared" si="88"/>
        <v>210.23861600000001</v>
      </c>
      <c r="DM67" s="52">
        <f t="shared" si="23"/>
        <v>2.1236220000000001</v>
      </c>
      <c r="DN67" s="45"/>
      <c r="DO67" s="45"/>
      <c r="DR67" s="35">
        <f>DS67+DW67+Tabelle212682010252627293411353637[[#This Row],[w]]/2+Tabelle212682010252627293411353637[[#This Row],[poweradd]]</f>
        <v>47.261384000000007</v>
      </c>
      <c r="DS67" s="52">
        <f t="shared" si="64"/>
        <v>42.637762000000009</v>
      </c>
      <c r="DT67" s="35">
        <f t="shared" si="24"/>
        <v>5</v>
      </c>
      <c r="DU67" s="52">
        <f t="shared" si="50"/>
        <v>212.36223800000002</v>
      </c>
      <c r="DV67" s="52">
        <f t="shared" si="89"/>
        <v>210.23861600000001</v>
      </c>
      <c r="DW67" s="52">
        <f t="shared" si="25"/>
        <v>2.1236220000000001</v>
      </c>
      <c r="DX67" s="45"/>
      <c r="DY67" s="45"/>
    </row>
    <row r="68" spans="1:130" x14ac:dyDescent="0.25">
      <c r="A68" s="55">
        <v>65</v>
      </c>
      <c r="B68" s="35">
        <f>C68+G68+Tabelle21268201025[[#This Row],[w]]/2+Tabelle21268201025[[#This Row],[poweradd]]</f>
        <v>41.863770000000031</v>
      </c>
      <c r="C68" s="52">
        <f t="shared" si="52"/>
        <v>37.261384000000028</v>
      </c>
      <c r="D68" s="35">
        <f t="shared" si="0"/>
        <v>5</v>
      </c>
      <c r="E68" s="52">
        <f t="shared" si="26"/>
        <v>210.23861600000001</v>
      </c>
      <c r="F68" s="52">
        <f t="shared" si="65"/>
        <v>208.13623000000001</v>
      </c>
      <c r="G68" s="52">
        <f t="shared" si="1"/>
        <v>2.1023860000000001</v>
      </c>
      <c r="H68" s="45"/>
      <c r="I68" s="45"/>
      <c r="L68" s="35">
        <f>M68+Q68+Tabelle212682010252632[[#This Row],[w]]/2+Tabelle212682010252632[[#This Row],[poweradd]]</f>
        <v>41.863770000000031</v>
      </c>
      <c r="M68" s="52">
        <f t="shared" si="53"/>
        <v>37.261384000000028</v>
      </c>
      <c r="N68" s="35">
        <f t="shared" si="2"/>
        <v>5</v>
      </c>
      <c r="O68" s="52">
        <f t="shared" si="28"/>
        <v>210.23861600000001</v>
      </c>
      <c r="P68" s="52">
        <f t="shared" si="78"/>
        <v>208.13623000000001</v>
      </c>
      <c r="Q68" s="52">
        <f t="shared" si="3"/>
        <v>2.1023860000000001</v>
      </c>
      <c r="R68" s="45"/>
      <c r="S68" s="45"/>
      <c r="V68" s="35">
        <f>W68+AA68+Tabelle2126820102526[[#This Row],[w]]/2+Tabelle2126820102526[[#This Row],[poweradd]]</f>
        <v>41.863770000000031</v>
      </c>
      <c r="W68" s="52">
        <f t="shared" si="54"/>
        <v>37.261384000000028</v>
      </c>
      <c r="X68" s="35">
        <f t="shared" si="4"/>
        <v>5</v>
      </c>
      <c r="Y68" s="52">
        <f t="shared" si="30"/>
        <v>210.23861600000001</v>
      </c>
      <c r="Z68" s="52">
        <f t="shared" si="79"/>
        <v>208.13623000000001</v>
      </c>
      <c r="AA68" s="52">
        <f t="shared" si="5"/>
        <v>2.1023860000000001</v>
      </c>
      <c r="AB68" s="45"/>
      <c r="AC68" s="45"/>
      <c r="AF68" s="35">
        <f>AG68+AK68+Tabelle212682010252630[[#This Row],[w]]/2+Tabelle212682010252630[[#This Row],[poweradd]]</f>
        <v>41.863770000000031</v>
      </c>
      <c r="AG68" s="52">
        <f t="shared" si="55"/>
        <v>37.261384000000028</v>
      </c>
      <c r="AH68" s="35">
        <f t="shared" si="6"/>
        <v>5</v>
      </c>
      <c r="AI68" s="52">
        <f t="shared" si="32"/>
        <v>210.23861600000001</v>
      </c>
      <c r="AJ68" s="52">
        <f t="shared" si="80"/>
        <v>208.13623000000001</v>
      </c>
      <c r="AK68" s="52">
        <f t="shared" si="7"/>
        <v>2.1023860000000001</v>
      </c>
      <c r="AL68" s="45"/>
      <c r="AM68" s="45"/>
      <c r="AP68" s="35">
        <f>AQ68+AU68+Tabelle212682010252627[[#This Row],[w]]/2+Tabelle212682010252627[[#This Row],[poweradd]]</f>
        <v>41.863770000000031</v>
      </c>
      <c r="AQ68" s="52">
        <f t="shared" si="56"/>
        <v>37.261384000000028</v>
      </c>
      <c r="AR68" s="35">
        <f t="shared" si="8"/>
        <v>5</v>
      </c>
      <c r="AS68" s="52">
        <f t="shared" si="34"/>
        <v>210.23861600000001</v>
      </c>
      <c r="AT68" s="52">
        <f t="shared" si="81"/>
        <v>208.13623000000001</v>
      </c>
      <c r="AU68" s="52">
        <f t="shared" si="9"/>
        <v>2.1023860000000001</v>
      </c>
      <c r="AV68" s="45"/>
      <c r="AW68" s="45"/>
      <c r="AZ68" s="35">
        <f>BA68+BE68+Tabelle2126820102526272933[[#This Row],[w]]/2+Tabelle2126820102526272933[[#This Row],[poweradd]]</f>
        <v>41.863770000000031</v>
      </c>
      <c r="BA68" s="52">
        <f t="shared" si="57"/>
        <v>37.261384000000028</v>
      </c>
      <c r="BB68" s="35">
        <f t="shared" si="10"/>
        <v>5</v>
      </c>
      <c r="BC68" s="52">
        <f t="shared" si="36"/>
        <v>210.23861600000001</v>
      </c>
      <c r="BD68" s="52">
        <f t="shared" si="82"/>
        <v>208.13623000000001</v>
      </c>
      <c r="BE68" s="52">
        <f t="shared" si="11"/>
        <v>2.1023860000000001</v>
      </c>
      <c r="BF68" s="45"/>
      <c r="BG68" s="45"/>
      <c r="BJ68" s="35">
        <f>BK68+BO68+Tabelle21268201025262728[[#This Row],[w]]/2+Tabelle21268201025262728[[#This Row],[poweradd]]</f>
        <v>41.863770000000031</v>
      </c>
      <c r="BK68" s="52">
        <f t="shared" si="58"/>
        <v>37.261384000000028</v>
      </c>
      <c r="BL68" s="35">
        <f t="shared" si="12"/>
        <v>5</v>
      </c>
      <c r="BM68" s="52">
        <f t="shared" si="38"/>
        <v>210.23861600000001</v>
      </c>
      <c r="BN68" s="52">
        <f t="shared" si="83"/>
        <v>208.13623000000001</v>
      </c>
      <c r="BO68" s="52">
        <f t="shared" si="13"/>
        <v>2.1023860000000001</v>
      </c>
      <c r="BP68" s="45"/>
      <c r="BQ68" s="45"/>
      <c r="BT68" s="35">
        <f>BU68+BY68+Tabelle21268201025262729[[#This Row],[w]]/2+Tabelle21268201025262729[[#This Row],[poweradd]]</f>
        <v>41.863770000000031</v>
      </c>
      <c r="BU68" s="52">
        <f t="shared" si="59"/>
        <v>37.261384000000028</v>
      </c>
      <c r="BV68" s="35">
        <f t="shared" si="14"/>
        <v>5</v>
      </c>
      <c r="BW68" s="52">
        <f t="shared" si="40"/>
        <v>210.23861600000001</v>
      </c>
      <c r="BX68" s="52">
        <f t="shared" si="84"/>
        <v>208.13623000000001</v>
      </c>
      <c r="BY68" s="52">
        <f t="shared" si="15"/>
        <v>2.1023860000000001</v>
      </c>
      <c r="BZ68" s="45"/>
      <c r="CA68" s="45"/>
      <c r="CD68" s="35">
        <f>CE68+CI68+Tabelle2126820102526272934[[#This Row],[w]]/2+Tabelle2126820102526272934[[#This Row],[poweradd]]</f>
        <v>40.863770000000031</v>
      </c>
      <c r="CE68" s="52">
        <f t="shared" si="60"/>
        <v>36.261384000000028</v>
      </c>
      <c r="CF68" s="35">
        <f t="shared" si="16"/>
        <v>5</v>
      </c>
      <c r="CG68" s="52">
        <f t="shared" si="42"/>
        <v>210.23861600000001</v>
      </c>
      <c r="CH68" s="52">
        <f t="shared" si="85"/>
        <v>208.13623000000001</v>
      </c>
      <c r="CI68" s="52">
        <f t="shared" si="17"/>
        <v>2.1023860000000001</v>
      </c>
      <c r="CJ68" s="45"/>
      <c r="CK68" s="45"/>
      <c r="CN68" s="35">
        <f>CO68+CS68+Tabelle21268201025262729341135[[#This Row],[w]]/2+Tabelle21268201025262729341135[[#This Row],[poweradd]]</f>
        <v>40.863770000000031</v>
      </c>
      <c r="CO68" s="52">
        <f t="shared" si="61"/>
        <v>36.261384000000028</v>
      </c>
      <c r="CP68" s="35">
        <f t="shared" si="18"/>
        <v>5</v>
      </c>
      <c r="CQ68" s="52">
        <f t="shared" si="44"/>
        <v>210.23861600000001</v>
      </c>
      <c r="CR68" s="52">
        <f t="shared" si="86"/>
        <v>208.13623000000001</v>
      </c>
      <c r="CS68" s="52">
        <f t="shared" si="19"/>
        <v>2.1023860000000001</v>
      </c>
      <c r="CT68" s="45"/>
      <c r="CU68" s="45"/>
      <c r="CX68" s="35">
        <f>CY68+DC68+Tabelle2126820102526272934113536[[#This Row],[w]]/2+Tabelle2126820102526272934113536[[#This Row],[poweradd]]</f>
        <v>40.863770000000031</v>
      </c>
      <c r="CY68" s="52">
        <f t="shared" si="62"/>
        <v>36.261384000000028</v>
      </c>
      <c r="CZ68" s="35">
        <f t="shared" si="20"/>
        <v>5</v>
      </c>
      <c r="DA68" s="52">
        <f t="shared" si="46"/>
        <v>210.23861600000001</v>
      </c>
      <c r="DB68" s="52">
        <f t="shared" si="87"/>
        <v>208.13623000000001</v>
      </c>
      <c r="DC68" s="52">
        <f t="shared" si="21"/>
        <v>2.1023860000000001</v>
      </c>
      <c r="DD68" s="45"/>
      <c r="DE68" s="45"/>
      <c r="DH68" s="35">
        <f>DI68+DM68+Tabelle21268201025262729341135363731[[#This Row],[w]]/2+Tabelle21268201025262729341135363731[[#This Row],[poweradd]]</f>
        <v>40.863770000000031</v>
      </c>
      <c r="DI68" s="52">
        <f t="shared" si="63"/>
        <v>36.261384000000028</v>
      </c>
      <c r="DJ68" s="35">
        <f t="shared" si="22"/>
        <v>5</v>
      </c>
      <c r="DK68" s="52">
        <f t="shared" si="48"/>
        <v>210.23861600000001</v>
      </c>
      <c r="DL68" s="52">
        <f t="shared" si="88"/>
        <v>208.13623000000001</v>
      </c>
      <c r="DM68" s="52">
        <f t="shared" si="23"/>
        <v>2.1023860000000001</v>
      </c>
      <c r="DN68" s="45"/>
      <c r="DO68" s="45"/>
      <c r="DR68" s="35">
        <f>DS68+DW68+Tabelle212682010252627293411353637[[#This Row],[w]]/2+Tabelle212682010252627293411353637[[#This Row],[poweradd]]</f>
        <v>51.863770000000009</v>
      </c>
      <c r="DS68" s="52">
        <f t="shared" si="64"/>
        <v>47.261384000000007</v>
      </c>
      <c r="DT68" s="35">
        <f t="shared" si="24"/>
        <v>5</v>
      </c>
      <c r="DU68" s="52">
        <f t="shared" si="50"/>
        <v>210.23861600000001</v>
      </c>
      <c r="DV68" s="52">
        <f t="shared" si="89"/>
        <v>208.13623000000001</v>
      </c>
      <c r="DW68" s="52">
        <f t="shared" si="25"/>
        <v>2.1023860000000001</v>
      </c>
      <c r="DX68" s="45"/>
      <c r="DY68" s="45"/>
    </row>
    <row r="69" spans="1:130" x14ac:dyDescent="0.25">
      <c r="A69" s="55">
        <v>66</v>
      </c>
      <c r="B69" s="37">
        <f>C69+G69+Tabelle21268201025[[#This Row],[w]]/2+Tabelle21268201025[[#This Row],[poweradd]]</f>
        <v>46.445132000000029</v>
      </c>
      <c r="C69" s="52">
        <f t="shared" si="52"/>
        <v>41.863770000000031</v>
      </c>
      <c r="D69" s="35">
        <f t="shared" ref="D69:D132" si="90">D68</f>
        <v>5</v>
      </c>
      <c r="E69" s="52">
        <f t="shared" si="26"/>
        <v>208.13623000000001</v>
      </c>
      <c r="F69" s="52">
        <f t="shared" si="65"/>
        <v>206.054868</v>
      </c>
      <c r="G69" s="52">
        <f t="shared" ref="G69:G132" si="91">IF(E69/100&gt;10,10,ROUNDDOWN(E69/100,6))</f>
        <v>2.0813619999999999</v>
      </c>
      <c r="H69" s="45"/>
      <c r="I69" s="45"/>
      <c r="L69" s="37">
        <f>M69+Q69+Tabelle212682010252632[[#This Row],[w]]/2+Tabelle212682010252632[[#This Row],[poweradd]]</f>
        <v>46.445132000000029</v>
      </c>
      <c r="M69" s="52">
        <f t="shared" si="53"/>
        <v>41.863770000000031</v>
      </c>
      <c r="N69" s="35">
        <f t="shared" ref="N69:N132" si="92">N68</f>
        <v>5</v>
      </c>
      <c r="O69" s="52">
        <f t="shared" si="28"/>
        <v>208.13623000000001</v>
      </c>
      <c r="P69" s="52">
        <f t="shared" si="78"/>
        <v>206.054868</v>
      </c>
      <c r="Q69" s="52">
        <f t="shared" ref="Q69:Q132" si="93">IF(O69/100&gt;10,10,ROUNDDOWN(O69/100,6))</f>
        <v>2.0813619999999999</v>
      </c>
      <c r="R69" s="45"/>
      <c r="S69" s="45"/>
      <c r="V69" s="37">
        <f>W69+AA69+Tabelle2126820102526[[#This Row],[w]]/2+Tabelle2126820102526[[#This Row],[poweradd]]</f>
        <v>46.445132000000029</v>
      </c>
      <c r="W69" s="52">
        <f t="shared" si="54"/>
        <v>41.863770000000031</v>
      </c>
      <c r="X69" s="35">
        <f t="shared" ref="X69:X132" si="94">X68</f>
        <v>5</v>
      </c>
      <c r="Y69" s="52">
        <f t="shared" si="30"/>
        <v>208.13623000000001</v>
      </c>
      <c r="Z69" s="52">
        <f t="shared" si="79"/>
        <v>206.054868</v>
      </c>
      <c r="AA69" s="52">
        <f t="shared" ref="AA69:AA132" si="95">IF(Y69/100&gt;10,10,ROUNDDOWN(Y69/100,6))</f>
        <v>2.0813619999999999</v>
      </c>
      <c r="AB69" s="45"/>
      <c r="AC69" s="45"/>
      <c r="AF69" s="37">
        <f>AG69+AK69+Tabelle212682010252630[[#This Row],[w]]/2+Tabelle212682010252630[[#This Row],[poweradd]]</f>
        <v>46.445132000000029</v>
      </c>
      <c r="AG69" s="52">
        <f t="shared" si="55"/>
        <v>41.863770000000031</v>
      </c>
      <c r="AH69" s="35">
        <f t="shared" ref="AH69:AH132" si="96">AH68</f>
        <v>5</v>
      </c>
      <c r="AI69" s="52">
        <f t="shared" si="32"/>
        <v>208.13623000000001</v>
      </c>
      <c r="AJ69" s="52">
        <f t="shared" si="80"/>
        <v>206.054868</v>
      </c>
      <c r="AK69" s="52">
        <f t="shared" ref="AK69:AK132" si="97">IF(AI69/100&gt;10,10,ROUNDDOWN(AI69/100,6))</f>
        <v>2.0813619999999999</v>
      </c>
      <c r="AL69" s="45"/>
      <c r="AM69" s="45"/>
      <c r="AP69" s="37">
        <f>AQ69+AU69+Tabelle212682010252627[[#This Row],[w]]/2+Tabelle212682010252627[[#This Row],[poweradd]]</f>
        <v>46.445132000000029</v>
      </c>
      <c r="AQ69" s="52">
        <f t="shared" si="56"/>
        <v>41.863770000000031</v>
      </c>
      <c r="AR69" s="35">
        <f t="shared" ref="AR69:AR132" si="98">AR68</f>
        <v>5</v>
      </c>
      <c r="AS69" s="52">
        <f t="shared" si="34"/>
        <v>208.13623000000001</v>
      </c>
      <c r="AT69" s="52">
        <f t="shared" si="81"/>
        <v>206.054868</v>
      </c>
      <c r="AU69" s="52">
        <f t="shared" ref="AU69:AU132" si="99">IF(AS69/100&gt;10,10,ROUNDDOWN(AS69/100,6))</f>
        <v>2.0813619999999999</v>
      </c>
      <c r="AV69" s="45"/>
      <c r="AW69" s="45"/>
      <c r="AZ69" s="37">
        <f>BA69+BE69+Tabelle2126820102526272933[[#This Row],[w]]/2+Tabelle2126820102526272933[[#This Row],[poweradd]]</f>
        <v>46.445132000000029</v>
      </c>
      <c r="BA69" s="52">
        <f t="shared" si="57"/>
        <v>41.863770000000031</v>
      </c>
      <c r="BB69" s="35">
        <f t="shared" ref="BB69:BB132" si="100">BB68</f>
        <v>5</v>
      </c>
      <c r="BC69" s="52">
        <f t="shared" si="36"/>
        <v>208.13623000000001</v>
      </c>
      <c r="BD69" s="52">
        <f t="shared" si="82"/>
        <v>206.054868</v>
      </c>
      <c r="BE69" s="52">
        <f t="shared" ref="BE69:BE132" si="101">IF(BC69/100&gt;10,10,ROUNDDOWN(BC69/100,6))</f>
        <v>2.0813619999999999</v>
      </c>
      <c r="BF69" s="45"/>
      <c r="BG69" s="45"/>
      <c r="BJ69" s="37">
        <f>BK69+BO69+Tabelle21268201025262728[[#This Row],[w]]/2+Tabelle21268201025262728[[#This Row],[poweradd]]</f>
        <v>46.445132000000029</v>
      </c>
      <c r="BK69" s="52">
        <f t="shared" si="58"/>
        <v>41.863770000000031</v>
      </c>
      <c r="BL69" s="35">
        <f t="shared" ref="BL69:BL132" si="102">BL68</f>
        <v>5</v>
      </c>
      <c r="BM69" s="52">
        <f t="shared" si="38"/>
        <v>208.13623000000001</v>
      </c>
      <c r="BN69" s="52">
        <f t="shared" si="83"/>
        <v>206.054868</v>
      </c>
      <c r="BO69" s="52">
        <f t="shared" ref="BO69:BO132" si="103">IF(BM69/100&gt;10,10,ROUNDDOWN(BM69/100,6))</f>
        <v>2.0813619999999999</v>
      </c>
      <c r="BP69" s="45"/>
      <c r="BQ69" s="45"/>
      <c r="BT69" s="37">
        <f>BU69+BY69+Tabelle21268201025262729[[#This Row],[w]]/2+Tabelle21268201025262729[[#This Row],[poweradd]]</f>
        <v>46.445132000000029</v>
      </c>
      <c r="BU69" s="52">
        <f t="shared" si="59"/>
        <v>41.863770000000031</v>
      </c>
      <c r="BV69" s="35">
        <f t="shared" ref="BV69:BV132" si="104">BV68</f>
        <v>5</v>
      </c>
      <c r="BW69" s="52">
        <f t="shared" si="40"/>
        <v>208.13623000000001</v>
      </c>
      <c r="BX69" s="52">
        <f t="shared" si="84"/>
        <v>206.054868</v>
      </c>
      <c r="BY69" s="52">
        <f t="shared" ref="BY69:BY132" si="105">IF(BW69/100&gt;10,10,ROUNDDOWN(BW69/100,6))</f>
        <v>2.0813619999999999</v>
      </c>
      <c r="BZ69" s="45"/>
      <c r="CA69" s="45"/>
      <c r="CD69" s="37">
        <f>CE69+CI69+Tabelle2126820102526272934[[#This Row],[w]]/2+Tabelle2126820102526272934[[#This Row],[poweradd]]</f>
        <v>45.445132000000029</v>
      </c>
      <c r="CE69" s="52">
        <f t="shared" si="60"/>
        <v>40.863770000000031</v>
      </c>
      <c r="CF69" s="35">
        <f t="shared" ref="CF69:CF132" si="106">CF68</f>
        <v>5</v>
      </c>
      <c r="CG69" s="52">
        <f t="shared" si="42"/>
        <v>208.13623000000001</v>
      </c>
      <c r="CH69" s="52">
        <f t="shared" si="85"/>
        <v>206.054868</v>
      </c>
      <c r="CI69" s="52">
        <f t="shared" ref="CI69:CI132" si="107">IF(CG69/100&gt;10,10,ROUNDDOWN(CG69/100,6))</f>
        <v>2.0813619999999999</v>
      </c>
      <c r="CJ69" s="45"/>
      <c r="CK69" s="45"/>
      <c r="CN69" s="37">
        <f>CO69+CS69+Tabelle21268201025262729341135[[#This Row],[w]]/2+Tabelle21268201025262729341135[[#This Row],[poweradd]]</f>
        <v>45.445132000000029</v>
      </c>
      <c r="CO69" s="52">
        <f t="shared" si="61"/>
        <v>40.863770000000031</v>
      </c>
      <c r="CP69" s="35">
        <f t="shared" ref="CP69:CP132" si="108">CP68</f>
        <v>5</v>
      </c>
      <c r="CQ69" s="52">
        <f t="shared" si="44"/>
        <v>208.13623000000001</v>
      </c>
      <c r="CR69" s="52">
        <f t="shared" si="86"/>
        <v>206.054868</v>
      </c>
      <c r="CS69" s="52">
        <f t="shared" ref="CS69:CS132" si="109">IF(CQ69/100&gt;10,10,ROUNDDOWN(CQ69/100,6))</f>
        <v>2.0813619999999999</v>
      </c>
      <c r="CT69" s="45"/>
      <c r="CU69" s="45"/>
      <c r="CX69" s="37">
        <f>CY69+DC69+Tabelle2126820102526272934113536[[#This Row],[w]]/2+Tabelle2126820102526272934113536[[#This Row],[poweradd]]</f>
        <v>45.445132000000029</v>
      </c>
      <c r="CY69" s="52">
        <f t="shared" si="62"/>
        <v>40.863770000000031</v>
      </c>
      <c r="CZ69" s="35">
        <f t="shared" ref="CZ69:CZ132" si="110">CZ68</f>
        <v>5</v>
      </c>
      <c r="DA69" s="52">
        <f t="shared" si="46"/>
        <v>208.13623000000001</v>
      </c>
      <c r="DB69" s="52">
        <f t="shared" si="87"/>
        <v>206.054868</v>
      </c>
      <c r="DC69" s="52">
        <f t="shared" ref="DC69:DC132" si="111">IF(DA69/100&gt;10,10,ROUNDDOWN(DA69/100,6))</f>
        <v>2.0813619999999999</v>
      </c>
      <c r="DD69" s="45"/>
      <c r="DE69" s="45"/>
      <c r="DH69" s="37">
        <f>DI69+DM69+Tabelle21268201025262729341135363731[[#This Row],[w]]/2+Tabelle21268201025262729341135363731[[#This Row],[poweradd]]</f>
        <v>45.445132000000029</v>
      </c>
      <c r="DI69" s="52">
        <f t="shared" si="63"/>
        <v>40.863770000000031</v>
      </c>
      <c r="DJ69" s="35">
        <f t="shared" ref="DJ69:DJ132" si="112">DJ68</f>
        <v>5</v>
      </c>
      <c r="DK69" s="52">
        <f t="shared" si="48"/>
        <v>208.13623000000001</v>
      </c>
      <c r="DL69" s="52">
        <f t="shared" si="88"/>
        <v>206.054868</v>
      </c>
      <c r="DM69" s="52">
        <f t="shared" ref="DM69:DM132" si="113">IF(DK69/100&gt;10,10,ROUNDDOWN(DK69/100,6))</f>
        <v>2.0813619999999999</v>
      </c>
      <c r="DN69" s="45"/>
      <c r="DO69" s="45"/>
      <c r="DR69" s="37">
        <f>DS69+DW69+Tabelle212682010252627293411353637[[#This Row],[w]]/2+Tabelle212682010252627293411353637[[#This Row],[poweradd]]</f>
        <v>56.445132000000008</v>
      </c>
      <c r="DS69" s="52">
        <f t="shared" si="64"/>
        <v>51.863770000000009</v>
      </c>
      <c r="DT69" s="35">
        <f t="shared" ref="DT69:DT132" si="114">DT68</f>
        <v>5</v>
      </c>
      <c r="DU69" s="52">
        <f t="shared" si="50"/>
        <v>208.13623000000001</v>
      </c>
      <c r="DV69" s="52">
        <f t="shared" si="89"/>
        <v>206.054868</v>
      </c>
      <c r="DW69" s="52">
        <f t="shared" ref="DW69:DW132" si="115">IF(DU69/100&gt;10,10,ROUNDDOWN(DU69/100,6))</f>
        <v>2.0813619999999999</v>
      </c>
      <c r="DX69" s="45"/>
      <c r="DY69" s="45"/>
    </row>
    <row r="70" spans="1:130" x14ac:dyDescent="0.25">
      <c r="A70" s="55">
        <v>67</v>
      </c>
      <c r="B70" s="35">
        <f>C70+G70+Tabelle21268201025[[#This Row],[w]]/2+Tabelle21268201025[[#This Row],[poweradd]]</f>
        <v>51.005680000000027</v>
      </c>
      <c r="C70" s="52">
        <f t="shared" si="52"/>
        <v>46.445132000000029</v>
      </c>
      <c r="D70" s="35">
        <f t="shared" si="90"/>
        <v>5</v>
      </c>
      <c r="E70" s="52">
        <f t="shared" ref="E70:E133" si="116">IF(F69+I69&lt;0,0,F69+I69)</f>
        <v>206.054868</v>
      </c>
      <c r="F70" s="52">
        <f t="shared" si="65"/>
        <v>203.99431999999999</v>
      </c>
      <c r="G70" s="52">
        <f t="shared" si="91"/>
        <v>2.0605479999999998</v>
      </c>
      <c r="H70" s="45"/>
      <c r="I70" s="45"/>
      <c r="L70" s="35">
        <f>M70+Q70+Tabelle212682010252632[[#This Row],[w]]/2+Tabelle212682010252632[[#This Row],[poweradd]]</f>
        <v>51.005680000000027</v>
      </c>
      <c r="M70" s="52">
        <f t="shared" si="53"/>
        <v>46.445132000000029</v>
      </c>
      <c r="N70" s="35">
        <f t="shared" si="92"/>
        <v>5</v>
      </c>
      <c r="O70" s="52">
        <f t="shared" ref="O70:O133" si="117">IF(P69+S69&lt;0,0,P69+S69)</f>
        <v>206.054868</v>
      </c>
      <c r="P70" s="52">
        <f t="shared" si="78"/>
        <v>203.99431999999999</v>
      </c>
      <c r="Q70" s="52">
        <f t="shared" si="93"/>
        <v>2.0605479999999998</v>
      </c>
      <c r="R70" s="45"/>
      <c r="S70" s="45"/>
      <c r="V70" s="35">
        <f>W70+AA70+Tabelle2126820102526[[#This Row],[w]]/2+Tabelle2126820102526[[#This Row],[poweradd]]</f>
        <v>51.005680000000027</v>
      </c>
      <c r="W70" s="52">
        <f t="shared" si="54"/>
        <v>46.445132000000029</v>
      </c>
      <c r="X70" s="35">
        <f t="shared" si="94"/>
        <v>5</v>
      </c>
      <c r="Y70" s="52">
        <f t="shared" ref="Y70:Y133" si="118">IF(Z69+AC69&lt;0,0,Z69+AC69)</f>
        <v>206.054868</v>
      </c>
      <c r="Z70" s="52">
        <f t="shared" si="79"/>
        <v>203.99431999999999</v>
      </c>
      <c r="AA70" s="52">
        <f t="shared" si="95"/>
        <v>2.0605479999999998</v>
      </c>
      <c r="AB70" s="45"/>
      <c r="AC70" s="45"/>
      <c r="AF70" s="35">
        <f>AG70+AK70+Tabelle212682010252630[[#This Row],[w]]/2+Tabelle212682010252630[[#This Row],[poweradd]]</f>
        <v>51.005680000000027</v>
      </c>
      <c r="AG70" s="52">
        <f t="shared" si="55"/>
        <v>46.445132000000029</v>
      </c>
      <c r="AH70" s="35">
        <f t="shared" si="96"/>
        <v>5</v>
      </c>
      <c r="AI70" s="52">
        <f t="shared" ref="AI70:AI133" si="119">IF(AJ69+AM69&lt;0,0,AJ69+AM69)</f>
        <v>206.054868</v>
      </c>
      <c r="AJ70" s="52">
        <f t="shared" si="80"/>
        <v>203.99431999999999</v>
      </c>
      <c r="AK70" s="52">
        <f t="shared" si="97"/>
        <v>2.0605479999999998</v>
      </c>
      <c r="AL70" s="45"/>
      <c r="AM70" s="45"/>
      <c r="AP70" s="35">
        <f>AQ70+AU70+Tabelle212682010252627[[#This Row],[w]]/2+Tabelle212682010252627[[#This Row],[poweradd]]</f>
        <v>51.005680000000027</v>
      </c>
      <c r="AQ70" s="52">
        <f t="shared" si="56"/>
        <v>46.445132000000029</v>
      </c>
      <c r="AR70" s="35">
        <f t="shared" si="98"/>
        <v>5</v>
      </c>
      <c r="AS70" s="52">
        <f t="shared" ref="AS70:AS133" si="120">IF(AT69+AW69&lt;0,0,AT69+AW69)</f>
        <v>206.054868</v>
      </c>
      <c r="AT70" s="52">
        <f t="shared" si="81"/>
        <v>203.99431999999999</v>
      </c>
      <c r="AU70" s="52">
        <f t="shared" si="99"/>
        <v>2.0605479999999998</v>
      </c>
      <c r="AV70" s="45"/>
      <c r="AW70" s="45"/>
      <c r="AZ70" s="35">
        <f>BA70+BE70+Tabelle2126820102526272933[[#This Row],[w]]/2+Tabelle2126820102526272933[[#This Row],[poweradd]]</f>
        <v>51.005680000000027</v>
      </c>
      <c r="BA70" s="52">
        <f t="shared" si="57"/>
        <v>46.445132000000029</v>
      </c>
      <c r="BB70" s="35">
        <f t="shared" si="100"/>
        <v>5</v>
      </c>
      <c r="BC70" s="52">
        <f t="shared" ref="BC70:BC133" si="121">IF(BD69+BG69&lt;0,0,BD69+BG69)</f>
        <v>206.054868</v>
      </c>
      <c r="BD70" s="52">
        <f t="shared" si="82"/>
        <v>203.99431999999999</v>
      </c>
      <c r="BE70" s="52">
        <f t="shared" si="101"/>
        <v>2.0605479999999998</v>
      </c>
      <c r="BF70" s="45"/>
      <c r="BG70" s="45"/>
      <c r="BJ70" s="35">
        <f>BK70+BO70+Tabelle21268201025262728[[#This Row],[w]]/2+Tabelle21268201025262728[[#This Row],[poweradd]]</f>
        <v>51.005680000000027</v>
      </c>
      <c r="BK70" s="52">
        <f t="shared" si="58"/>
        <v>46.445132000000029</v>
      </c>
      <c r="BL70" s="35">
        <f t="shared" si="102"/>
        <v>5</v>
      </c>
      <c r="BM70" s="52">
        <f t="shared" ref="BM70:BM133" si="122">IF(BN69+BQ69&lt;0,0,BN69+BQ69)</f>
        <v>206.054868</v>
      </c>
      <c r="BN70" s="52">
        <f t="shared" si="83"/>
        <v>203.99431999999999</v>
      </c>
      <c r="BO70" s="52">
        <f t="shared" si="103"/>
        <v>2.0605479999999998</v>
      </c>
      <c r="BP70" s="45"/>
      <c r="BQ70" s="45"/>
      <c r="BT70" s="35">
        <f>BU70+BY70+Tabelle21268201025262729[[#This Row],[w]]/2+Tabelle21268201025262729[[#This Row],[poweradd]]</f>
        <v>51.005680000000027</v>
      </c>
      <c r="BU70" s="52">
        <f t="shared" si="59"/>
        <v>46.445132000000029</v>
      </c>
      <c r="BV70" s="35">
        <f t="shared" si="104"/>
        <v>5</v>
      </c>
      <c r="BW70" s="52">
        <f t="shared" ref="BW70:BW133" si="123">IF(BX69+CA69&lt;0,0,BX69+CA69)</f>
        <v>206.054868</v>
      </c>
      <c r="BX70" s="52">
        <f t="shared" si="84"/>
        <v>203.99431999999999</v>
      </c>
      <c r="BY70" s="52">
        <f t="shared" si="105"/>
        <v>2.0605479999999998</v>
      </c>
      <c r="BZ70" s="45"/>
      <c r="CA70" s="45"/>
      <c r="CD70" s="35">
        <f>CE70+CI70+Tabelle2126820102526272934[[#This Row],[w]]/2+Tabelle2126820102526272934[[#This Row],[poweradd]]</f>
        <v>50.005680000000027</v>
      </c>
      <c r="CE70" s="52">
        <f t="shared" si="60"/>
        <v>45.445132000000029</v>
      </c>
      <c r="CF70" s="35">
        <f t="shared" si="106"/>
        <v>5</v>
      </c>
      <c r="CG70" s="52">
        <f t="shared" ref="CG70:CG133" si="124">IF(CH69+CK69&lt;0,0,CH69+CK69)</f>
        <v>206.054868</v>
      </c>
      <c r="CH70" s="52">
        <f t="shared" si="85"/>
        <v>203.99431999999999</v>
      </c>
      <c r="CI70" s="52">
        <f t="shared" si="107"/>
        <v>2.0605479999999998</v>
      </c>
      <c r="CJ70" s="43"/>
      <c r="CK70" s="43"/>
      <c r="CL70" s="38"/>
      <c r="CN70" s="35">
        <f>CO70+CS70+Tabelle21268201025262729341135[[#This Row],[w]]/2+Tabelle21268201025262729341135[[#This Row],[poweradd]]</f>
        <v>50.005680000000027</v>
      </c>
      <c r="CO70" s="52">
        <f t="shared" si="61"/>
        <v>45.445132000000029</v>
      </c>
      <c r="CP70" s="35">
        <f t="shared" si="108"/>
        <v>5</v>
      </c>
      <c r="CQ70" s="52">
        <f t="shared" ref="CQ70:CQ133" si="125">IF(CR69+CU69&lt;0,0,CR69+CU69)</f>
        <v>206.054868</v>
      </c>
      <c r="CR70" s="52">
        <f t="shared" si="86"/>
        <v>203.99431999999999</v>
      </c>
      <c r="CS70" s="52">
        <f t="shared" si="109"/>
        <v>2.0605479999999998</v>
      </c>
      <c r="CT70" s="43"/>
      <c r="CU70" s="43"/>
      <c r="CV70" s="38"/>
      <c r="CX70" s="35">
        <f>CY70+DC70+Tabelle2126820102526272934113536[[#This Row],[w]]/2+Tabelle2126820102526272934113536[[#This Row],[poweradd]]</f>
        <v>50.005680000000027</v>
      </c>
      <c r="CY70" s="52">
        <f t="shared" si="62"/>
        <v>45.445132000000029</v>
      </c>
      <c r="CZ70" s="35">
        <f t="shared" si="110"/>
        <v>5</v>
      </c>
      <c r="DA70" s="52">
        <f t="shared" ref="DA70:DA133" si="126">IF(DB69+DE69&lt;0,0,DB69+DE69)</f>
        <v>206.054868</v>
      </c>
      <c r="DB70" s="52">
        <f t="shared" si="87"/>
        <v>203.99431999999999</v>
      </c>
      <c r="DC70" s="52">
        <f t="shared" si="111"/>
        <v>2.0605479999999998</v>
      </c>
      <c r="DD70" s="43"/>
      <c r="DE70" s="43"/>
      <c r="DF70" s="38"/>
      <c r="DH70" s="35">
        <f>DI70+DM70+Tabelle21268201025262729341135363731[[#This Row],[w]]/2+Tabelle21268201025262729341135363731[[#This Row],[poweradd]]</f>
        <v>50.005680000000027</v>
      </c>
      <c r="DI70" s="52">
        <f t="shared" si="63"/>
        <v>45.445132000000029</v>
      </c>
      <c r="DJ70" s="35">
        <f t="shared" si="112"/>
        <v>5</v>
      </c>
      <c r="DK70" s="52">
        <f t="shared" ref="DK70:DK133" si="127">IF(DL69+DO69&lt;0,0,DL69+DO69)</f>
        <v>206.054868</v>
      </c>
      <c r="DL70" s="52">
        <f t="shared" si="88"/>
        <v>203.99431999999999</v>
      </c>
      <c r="DM70" s="52">
        <f t="shared" si="113"/>
        <v>2.0605479999999998</v>
      </c>
      <c r="DN70" s="43"/>
      <c r="DO70" s="43"/>
      <c r="DP70" s="38"/>
      <c r="DR70" s="35">
        <f>DS70+DW70+Tabelle212682010252627293411353637[[#This Row],[w]]/2+Tabelle212682010252627293411353637[[#This Row],[poweradd]]</f>
        <v>61.005680000000005</v>
      </c>
      <c r="DS70" s="52">
        <f t="shared" si="64"/>
        <v>56.445132000000008</v>
      </c>
      <c r="DT70" s="35">
        <f t="shared" si="114"/>
        <v>5</v>
      </c>
      <c r="DU70" s="52">
        <f t="shared" ref="DU70:DU133" si="128">IF(DV69+DY69&lt;0,0,DV69+DY69)</f>
        <v>206.054868</v>
      </c>
      <c r="DV70" s="52">
        <f t="shared" si="89"/>
        <v>203.99431999999999</v>
      </c>
      <c r="DW70" s="52">
        <f t="shared" si="115"/>
        <v>2.0605479999999998</v>
      </c>
      <c r="DX70" s="43"/>
      <c r="DY70" s="43"/>
      <c r="DZ70" s="38"/>
    </row>
    <row r="71" spans="1:130" x14ac:dyDescent="0.25">
      <c r="A71" s="55">
        <v>68</v>
      </c>
      <c r="B71" s="35">
        <f>C71+G71+Tabelle21268201025[[#This Row],[w]]/2+Tabelle21268201025[[#This Row],[poweradd]]</f>
        <v>55.545623000000028</v>
      </c>
      <c r="C71" s="52">
        <f t="shared" ref="C71:C134" si="129">B70</f>
        <v>51.005680000000027</v>
      </c>
      <c r="D71" s="35">
        <f t="shared" si="90"/>
        <v>5</v>
      </c>
      <c r="E71" s="52">
        <f t="shared" si="116"/>
        <v>203.99431999999999</v>
      </c>
      <c r="F71" s="52">
        <f t="shared" si="65"/>
        <v>201.95437699999999</v>
      </c>
      <c r="G71" s="52">
        <f t="shared" si="91"/>
        <v>2.0399430000000001</v>
      </c>
      <c r="H71" s="45"/>
      <c r="I71" s="43"/>
      <c r="J71" s="38"/>
      <c r="L71" s="35">
        <f>M71+Q71+Tabelle212682010252632[[#This Row],[w]]/2+Tabelle212682010252632[[#This Row],[poweradd]]</f>
        <v>55.545623000000028</v>
      </c>
      <c r="M71" s="52">
        <f t="shared" ref="M71:M134" si="130">L70</f>
        <v>51.005680000000027</v>
      </c>
      <c r="N71" s="35">
        <f t="shared" si="92"/>
        <v>5</v>
      </c>
      <c r="O71" s="52">
        <f t="shared" si="117"/>
        <v>203.99431999999999</v>
      </c>
      <c r="P71" s="52">
        <f t="shared" si="78"/>
        <v>201.95437699999999</v>
      </c>
      <c r="Q71" s="52">
        <f t="shared" si="93"/>
        <v>2.0399430000000001</v>
      </c>
      <c r="R71" s="45"/>
      <c r="S71" s="43"/>
      <c r="T71" s="38"/>
      <c r="V71" s="35">
        <f>W71+AA71+Tabelle2126820102526[[#This Row],[w]]/2+Tabelle2126820102526[[#This Row],[poweradd]]</f>
        <v>55.545623000000028</v>
      </c>
      <c r="W71" s="52">
        <f t="shared" ref="W71:W134" si="131">V70</f>
        <v>51.005680000000027</v>
      </c>
      <c r="X71" s="35">
        <f t="shared" si="94"/>
        <v>5</v>
      </c>
      <c r="Y71" s="52">
        <f t="shared" si="118"/>
        <v>203.99431999999999</v>
      </c>
      <c r="Z71" s="52">
        <f t="shared" si="79"/>
        <v>201.95437699999999</v>
      </c>
      <c r="AA71" s="52">
        <f t="shared" si="95"/>
        <v>2.0399430000000001</v>
      </c>
      <c r="AB71" s="45"/>
      <c r="AC71" s="43"/>
      <c r="AD71" s="38"/>
      <c r="AF71" s="35">
        <f>AG71+AK71+Tabelle212682010252630[[#This Row],[w]]/2+Tabelle212682010252630[[#This Row],[poweradd]]</f>
        <v>55.545623000000028</v>
      </c>
      <c r="AG71" s="52">
        <f t="shared" ref="AG71:AG134" si="132">AF70</f>
        <v>51.005680000000027</v>
      </c>
      <c r="AH71" s="35">
        <f t="shared" si="96"/>
        <v>5</v>
      </c>
      <c r="AI71" s="52">
        <f t="shared" si="119"/>
        <v>203.99431999999999</v>
      </c>
      <c r="AJ71" s="52">
        <f t="shared" si="80"/>
        <v>201.95437699999999</v>
      </c>
      <c r="AK71" s="52">
        <f t="shared" si="97"/>
        <v>2.0399430000000001</v>
      </c>
      <c r="AL71" s="45"/>
      <c r="AM71" s="43"/>
      <c r="AN71" s="38"/>
      <c r="AP71" s="35">
        <f>AQ71+AU71+Tabelle212682010252627[[#This Row],[w]]/2+Tabelle212682010252627[[#This Row],[poweradd]]</f>
        <v>55.545623000000028</v>
      </c>
      <c r="AQ71" s="52">
        <f t="shared" ref="AQ71:AQ134" si="133">AP70</f>
        <v>51.005680000000027</v>
      </c>
      <c r="AR71" s="35">
        <f t="shared" si="98"/>
        <v>5</v>
      </c>
      <c r="AS71" s="52">
        <f t="shared" si="120"/>
        <v>203.99431999999999</v>
      </c>
      <c r="AT71" s="52">
        <f t="shared" si="81"/>
        <v>201.95437699999999</v>
      </c>
      <c r="AU71" s="52">
        <f t="shared" si="99"/>
        <v>2.0399430000000001</v>
      </c>
      <c r="AV71" s="45"/>
      <c r="AW71" s="43"/>
      <c r="AX71" s="38"/>
      <c r="AZ71" s="35">
        <f>BA71+BE71+Tabelle2126820102526272933[[#This Row],[w]]/2+Tabelle2126820102526272933[[#This Row],[poweradd]]</f>
        <v>55.545623000000028</v>
      </c>
      <c r="BA71" s="52">
        <f t="shared" ref="BA71:BA134" si="134">AZ70</f>
        <v>51.005680000000027</v>
      </c>
      <c r="BB71" s="35">
        <f t="shared" si="100"/>
        <v>5</v>
      </c>
      <c r="BC71" s="52">
        <f t="shared" si="121"/>
        <v>203.99431999999999</v>
      </c>
      <c r="BD71" s="52">
        <f t="shared" si="82"/>
        <v>201.95437699999999</v>
      </c>
      <c r="BE71" s="52">
        <f t="shared" si="101"/>
        <v>2.0399430000000001</v>
      </c>
      <c r="BF71" s="45"/>
      <c r="BG71" s="43"/>
      <c r="BH71" s="38"/>
      <c r="BJ71" s="35">
        <f>BK71+BO71+Tabelle21268201025262728[[#This Row],[w]]/2+Tabelle21268201025262728[[#This Row],[poweradd]]</f>
        <v>55.545623000000028</v>
      </c>
      <c r="BK71" s="52">
        <f t="shared" ref="BK71:BK134" si="135">BJ70</f>
        <v>51.005680000000027</v>
      </c>
      <c r="BL71" s="35">
        <f t="shared" si="102"/>
        <v>5</v>
      </c>
      <c r="BM71" s="52">
        <f t="shared" si="122"/>
        <v>203.99431999999999</v>
      </c>
      <c r="BN71" s="52">
        <f t="shared" si="83"/>
        <v>201.95437699999999</v>
      </c>
      <c r="BO71" s="52">
        <f t="shared" si="103"/>
        <v>2.0399430000000001</v>
      </c>
      <c r="BP71" s="45"/>
      <c r="BQ71" s="43"/>
      <c r="BR71" s="38"/>
      <c r="BT71" s="35">
        <f>BU71+BY71+Tabelle21268201025262729[[#This Row],[w]]/2+Tabelle21268201025262729[[#This Row],[poweradd]]</f>
        <v>55.545623000000028</v>
      </c>
      <c r="BU71" s="52">
        <f t="shared" ref="BU71:BU134" si="136">BT70</f>
        <v>51.005680000000027</v>
      </c>
      <c r="BV71" s="35">
        <f t="shared" si="104"/>
        <v>5</v>
      </c>
      <c r="BW71" s="52">
        <f t="shared" si="123"/>
        <v>203.99431999999999</v>
      </c>
      <c r="BX71" s="52">
        <f t="shared" si="84"/>
        <v>201.95437699999999</v>
      </c>
      <c r="BY71" s="52">
        <f t="shared" si="105"/>
        <v>2.0399430000000001</v>
      </c>
      <c r="BZ71" s="45"/>
      <c r="CA71" s="43"/>
      <c r="CB71" s="38"/>
      <c r="CD71" s="35">
        <f>CE71+CI71+Tabelle2126820102526272934[[#This Row],[w]]/2+Tabelle2126820102526272934[[#This Row],[poweradd]]</f>
        <v>54.545623000000028</v>
      </c>
      <c r="CE71" s="52">
        <f t="shared" ref="CE71:CE134" si="137">CD70</f>
        <v>50.005680000000027</v>
      </c>
      <c r="CF71" s="35">
        <f t="shared" si="106"/>
        <v>5</v>
      </c>
      <c r="CG71" s="52">
        <f t="shared" si="124"/>
        <v>203.99431999999999</v>
      </c>
      <c r="CH71" s="52">
        <f t="shared" si="85"/>
        <v>201.95437699999999</v>
      </c>
      <c r="CI71" s="52">
        <f t="shared" si="107"/>
        <v>2.0399430000000001</v>
      </c>
      <c r="CJ71" s="45"/>
      <c r="CK71" s="43"/>
      <c r="CL71" s="38"/>
      <c r="CN71" s="35">
        <f>CO71+CS71+Tabelle21268201025262729341135[[#This Row],[w]]/2+Tabelle21268201025262729341135[[#This Row],[poweradd]]</f>
        <v>54.545623000000028</v>
      </c>
      <c r="CO71" s="52">
        <f t="shared" ref="CO71:CO134" si="138">CN70</f>
        <v>50.005680000000027</v>
      </c>
      <c r="CP71" s="35">
        <f t="shared" si="108"/>
        <v>5</v>
      </c>
      <c r="CQ71" s="52">
        <f t="shared" si="125"/>
        <v>203.99431999999999</v>
      </c>
      <c r="CR71" s="52">
        <f t="shared" si="86"/>
        <v>201.95437699999999</v>
      </c>
      <c r="CS71" s="52">
        <f t="shared" si="109"/>
        <v>2.0399430000000001</v>
      </c>
      <c r="CT71" s="45"/>
      <c r="CU71" s="43"/>
      <c r="CV71" s="38"/>
      <c r="CX71" s="35">
        <f>CY71+DC71+Tabelle2126820102526272934113536[[#This Row],[w]]/2+Tabelle2126820102526272934113536[[#This Row],[poweradd]]</f>
        <v>54.545623000000028</v>
      </c>
      <c r="CY71" s="52">
        <f t="shared" ref="CY71:CY134" si="139">CX70</f>
        <v>50.005680000000027</v>
      </c>
      <c r="CZ71" s="35">
        <f t="shared" si="110"/>
        <v>5</v>
      </c>
      <c r="DA71" s="52">
        <f t="shared" si="126"/>
        <v>203.99431999999999</v>
      </c>
      <c r="DB71" s="52">
        <f t="shared" si="87"/>
        <v>201.95437699999999</v>
      </c>
      <c r="DC71" s="52">
        <f t="shared" si="111"/>
        <v>2.0399430000000001</v>
      </c>
      <c r="DD71" s="45"/>
      <c r="DE71" s="43"/>
      <c r="DF71" s="38"/>
      <c r="DH71" s="35">
        <f>DI71+DM71+Tabelle21268201025262729341135363731[[#This Row],[w]]/2+Tabelle21268201025262729341135363731[[#This Row],[poweradd]]</f>
        <v>54.545623000000028</v>
      </c>
      <c r="DI71" s="52">
        <f t="shared" ref="DI71:DI134" si="140">DH70</f>
        <v>50.005680000000027</v>
      </c>
      <c r="DJ71" s="35">
        <f t="shared" si="112"/>
        <v>5</v>
      </c>
      <c r="DK71" s="52">
        <f t="shared" si="127"/>
        <v>203.99431999999999</v>
      </c>
      <c r="DL71" s="52">
        <f t="shared" si="88"/>
        <v>201.95437699999999</v>
      </c>
      <c r="DM71" s="52">
        <f t="shared" si="113"/>
        <v>2.0399430000000001</v>
      </c>
      <c r="DN71" s="45"/>
      <c r="DO71" s="43"/>
      <c r="DP71" s="38"/>
      <c r="DR71" s="35">
        <f>DS71+DW71+Tabelle212682010252627293411353637[[#This Row],[w]]/2+Tabelle212682010252627293411353637[[#This Row],[poweradd]]</f>
        <v>65.545623000000006</v>
      </c>
      <c r="DS71" s="52">
        <f t="shared" ref="DS71:DS134" si="141">DR70</f>
        <v>61.005680000000005</v>
      </c>
      <c r="DT71" s="35">
        <f t="shared" si="114"/>
        <v>5</v>
      </c>
      <c r="DU71" s="52">
        <f t="shared" si="128"/>
        <v>203.99431999999999</v>
      </c>
      <c r="DV71" s="52">
        <f t="shared" si="89"/>
        <v>201.95437699999999</v>
      </c>
      <c r="DW71" s="52">
        <f t="shared" si="115"/>
        <v>2.0399430000000001</v>
      </c>
      <c r="DX71" s="45"/>
      <c r="DY71" s="43"/>
      <c r="DZ71" s="38"/>
    </row>
    <row r="72" spans="1:130" x14ac:dyDescent="0.25">
      <c r="A72" s="55">
        <v>69</v>
      </c>
      <c r="B72" s="35">
        <f>C72+G72+Tabelle21268201025[[#This Row],[w]]/2+Tabelle21268201025[[#This Row],[poweradd]]</f>
        <v>6.5166000000026258E-2</v>
      </c>
      <c r="C72" s="52">
        <f t="shared" si="129"/>
        <v>55.545623000000028</v>
      </c>
      <c r="D72" s="35">
        <f t="shared" si="90"/>
        <v>5</v>
      </c>
      <c r="E72" s="52">
        <f t="shared" si="116"/>
        <v>201.95437699999999</v>
      </c>
      <c r="F72" s="52">
        <f t="shared" ref="F72:F135" si="142">E72-G72</f>
        <v>199.934834</v>
      </c>
      <c r="G72" s="52">
        <f t="shared" si="91"/>
        <v>2.0195430000000001</v>
      </c>
      <c r="H72" s="45">
        <v>-60</v>
      </c>
      <c r="I72" s="45"/>
      <c r="J72" s="47" t="s">
        <v>216</v>
      </c>
      <c r="L72" s="35">
        <f>M72+Q72+Tabelle212682010252632[[#This Row],[w]]/2+Tabelle212682010252632[[#This Row],[poweradd]]</f>
        <v>6.5166000000026258E-2</v>
      </c>
      <c r="M72" s="52">
        <f t="shared" si="130"/>
        <v>55.545623000000028</v>
      </c>
      <c r="N72" s="35">
        <f t="shared" si="92"/>
        <v>5</v>
      </c>
      <c r="O72" s="52">
        <f t="shared" si="117"/>
        <v>201.95437699999999</v>
      </c>
      <c r="P72" s="52">
        <f t="shared" si="78"/>
        <v>199.934834</v>
      </c>
      <c r="Q72" s="52">
        <f t="shared" si="93"/>
        <v>2.0195430000000001</v>
      </c>
      <c r="R72" s="45">
        <v>-60</v>
      </c>
      <c r="S72" s="45"/>
      <c r="T72" s="47" t="s">
        <v>216</v>
      </c>
      <c r="V72" s="35">
        <f>W72+AA72+Tabelle2126820102526[[#This Row],[w]]/2+Tabelle2126820102526[[#This Row],[poweradd]]</f>
        <v>6.5166000000026258E-2</v>
      </c>
      <c r="W72" s="52">
        <f t="shared" si="131"/>
        <v>55.545623000000028</v>
      </c>
      <c r="X72" s="35">
        <f t="shared" si="94"/>
        <v>5</v>
      </c>
      <c r="Y72" s="52">
        <f t="shared" si="118"/>
        <v>201.95437699999999</v>
      </c>
      <c r="Z72" s="52">
        <f t="shared" si="79"/>
        <v>199.934834</v>
      </c>
      <c r="AA72" s="52">
        <f t="shared" si="95"/>
        <v>2.0195430000000001</v>
      </c>
      <c r="AB72" s="45">
        <v>-60</v>
      </c>
      <c r="AC72" s="45"/>
      <c r="AD72" s="47" t="s">
        <v>216</v>
      </c>
      <c r="AF72" s="35">
        <f>AG72+AK72+Tabelle212682010252630[[#This Row],[w]]/2+Tabelle212682010252630[[#This Row],[poweradd]]</f>
        <v>6.5166000000026258E-2</v>
      </c>
      <c r="AG72" s="52">
        <f t="shared" si="132"/>
        <v>55.545623000000028</v>
      </c>
      <c r="AH72" s="35">
        <f t="shared" si="96"/>
        <v>5</v>
      </c>
      <c r="AI72" s="52">
        <f t="shared" si="119"/>
        <v>201.95437699999999</v>
      </c>
      <c r="AJ72" s="52">
        <f t="shared" si="80"/>
        <v>199.934834</v>
      </c>
      <c r="AK72" s="52">
        <f t="shared" si="97"/>
        <v>2.0195430000000001</v>
      </c>
      <c r="AL72" s="45">
        <v>-60</v>
      </c>
      <c r="AM72" s="45"/>
      <c r="AN72" s="47" t="s">
        <v>216</v>
      </c>
      <c r="AP72" s="35">
        <f>AQ72+AU72+Tabelle212682010252627[[#This Row],[w]]/2+Tabelle212682010252627[[#This Row],[poweradd]]</f>
        <v>6.5166000000026258E-2</v>
      </c>
      <c r="AQ72" s="52">
        <f t="shared" si="133"/>
        <v>55.545623000000028</v>
      </c>
      <c r="AR72" s="35">
        <f t="shared" si="98"/>
        <v>5</v>
      </c>
      <c r="AS72" s="52">
        <f t="shared" si="120"/>
        <v>201.95437699999999</v>
      </c>
      <c r="AT72" s="52">
        <f t="shared" si="81"/>
        <v>199.934834</v>
      </c>
      <c r="AU72" s="52">
        <f t="shared" si="99"/>
        <v>2.0195430000000001</v>
      </c>
      <c r="AV72" s="45">
        <v>-60</v>
      </c>
      <c r="AW72" s="45"/>
      <c r="AX72" s="47" t="s">
        <v>216</v>
      </c>
      <c r="AZ72" s="35">
        <f>BA72+BE72+Tabelle2126820102526272933[[#This Row],[w]]/2+Tabelle2126820102526272933[[#This Row],[poweradd]]</f>
        <v>6.5166000000026258E-2</v>
      </c>
      <c r="BA72" s="52">
        <f t="shared" si="134"/>
        <v>55.545623000000028</v>
      </c>
      <c r="BB72" s="35">
        <f t="shared" si="100"/>
        <v>5</v>
      </c>
      <c r="BC72" s="52">
        <f t="shared" si="121"/>
        <v>201.95437699999999</v>
      </c>
      <c r="BD72" s="52">
        <f t="shared" si="82"/>
        <v>199.934834</v>
      </c>
      <c r="BE72" s="52">
        <f t="shared" si="101"/>
        <v>2.0195430000000001</v>
      </c>
      <c r="BF72" s="45">
        <v>-60</v>
      </c>
      <c r="BG72" s="45"/>
      <c r="BH72" s="47" t="s">
        <v>216</v>
      </c>
      <c r="BJ72" s="35">
        <f>BK72+BO72+Tabelle21268201025262728[[#This Row],[w]]/2+Tabelle21268201025262728[[#This Row],[poweradd]]</f>
        <v>6.5166000000026258E-2</v>
      </c>
      <c r="BK72" s="52">
        <f t="shared" si="135"/>
        <v>55.545623000000028</v>
      </c>
      <c r="BL72" s="35">
        <f t="shared" si="102"/>
        <v>5</v>
      </c>
      <c r="BM72" s="52">
        <f t="shared" si="122"/>
        <v>201.95437699999999</v>
      </c>
      <c r="BN72" s="52">
        <f t="shared" si="83"/>
        <v>199.934834</v>
      </c>
      <c r="BO72" s="52">
        <f t="shared" si="103"/>
        <v>2.0195430000000001</v>
      </c>
      <c r="BP72" s="45">
        <v>-60</v>
      </c>
      <c r="BQ72" s="45"/>
      <c r="BR72" s="47" t="s">
        <v>216</v>
      </c>
      <c r="BT72" s="35">
        <f>BU72+BY72+Tabelle21268201025262729[[#This Row],[w]]/2+Tabelle21268201025262729[[#This Row],[poweradd]]</f>
        <v>6.5166000000026258E-2</v>
      </c>
      <c r="BU72" s="52">
        <f t="shared" si="136"/>
        <v>55.545623000000028</v>
      </c>
      <c r="BV72" s="35">
        <f t="shared" si="104"/>
        <v>5</v>
      </c>
      <c r="BW72" s="52">
        <f t="shared" si="123"/>
        <v>201.95437699999999</v>
      </c>
      <c r="BX72" s="52">
        <f t="shared" si="84"/>
        <v>199.934834</v>
      </c>
      <c r="BY72" s="52">
        <f t="shared" si="105"/>
        <v>2.0195430000000001</v>
      </c>
      <c r="BZ72" s="45">
        <v>-60</v>
      </c>
      <c r="CA72" s="45"/>
      <c r="CB72" s="47" t="s">
        <v>216</v>
      </c>
      <c r="CD72" s="35">
        <f>CE72+CI72+Tabelle2126820102526272934[[#This Row],[w]]/2+Tabelle2126820102526272934[[#This Row],[poweradd]]</f>
        <v>9.0651660000000263</v>
      </c>
      <c r="CE72" s="52">
        <f t="shared" si="137"/>
        <v>54.545623000000028</v>
      </c>
      <c r="CF72" s="35">
        <f t="shared" si="106"/>
        <v>5</v>
      </c>
      <c r="CG72" s="52">
        <f t="shared" si="124"/>
        <v>201.95437699999999</v>
      </c>
      <c r="CH72" s="52">
        <f t="shared" si="85"/>
        <v>199.934834</v>
      </c>
      <c r="CI72" s="52">
        <f t="shared" si="107"/>
        <v>2.0195430000000001</v>
      </c>
      <c r="CJ72" s="45">
        <v>-50</v>
      </c>
      <c r="CK72" s="45"/>
      <c r="CL72" s="47" t="s">
        <v>247</v>
      </c>
      <c r="CN72" s="35">
        <f>CO72+CS72+Tabelle21268201025262729341135[[#This Row],[w]]/2+Tabelle21268201025262729341135[[#This Row],[poweradd]]</f>
        <v>9.0651660000000263</v>
      </c>
      <c r="CO72" s="52">
        <f t="shared" si="138"/>
        <v>54.545623000000028</v>
      </c>
      <c r="CP72" s="35">
        <f t="shared" si="108"/>
        <v>5</v>
      </c>
      <c r="CQ72" s="52">
        <f t="shared" si="125"/>
        <v>201.95437699999999</v>
      </c>
      <c r="CR72" s="52">
        <f t="shared" si="86"/>
        <v>199.934834</v>
      </c>
      <c r="CS72" s="52">
        <f t="shared" si="109"/>
        <v>2.0195430000000001</v>
      </c>
      <c r="CT72" s="45">
        <v>-50</v>
      </c>
      <c r="CU72" s="45"/>
      <c r="CV72" s="47" t="s">
        <v>247</v>
      </c>
      <c r="CX72" s="35">
        <f>CY72+DC72+Tabelle2126820102526272934113536[[#This Row],[w]]/2+Tabelle2126820102526272934113536[[#This Row],[poweradd]]</f>
        <v>9.0651660000000263</v>
      </c>
      <c r="CY72" s="52">
        <f t="shared" si="139"/>
        <v>54.545623000000028</v>
      </c>
      <c r="CZ72" s="35">
        <f t="shared" si="110"/>
        <v>5</v>
      </c>
      <c r="DA72" s="52">
        <f t="shared" si="126"/>
        <v>201.95437699999999</v>
      </c>
      <c r="DB72" s="52">
        <f t="shared" si="87"/>
        <v>199.934834</v>
      </c>
      <c r="DC72" s="52">
        <f t="shared" si="111"/>
        <v>2.0195430000000001</v>
      </c>
      <c r="DD72" s="45">
        <v>-50</v>
      </c>
      <c r="DE72" s="45"/>
      <c r="DF72" s="47" t="s">
        <v>247</v>
      </c>
      <c r="DH72" s="35">
        <f>DI72+DM72+Tabelle21268201025262729341135363731[[#This Row],[w]]/2+Tabelle21268201025262729341135363731[[#This Row],[poweradd]]</f>
        <v>9.0651660000000263</v>
      </c>
      <c r="DI72" s="52">
        <f t="shared" si="140"/>
        <v>54.545623000000028</v>
      </c>
      <c r="DJ72" s="35">
        <f t="shared" si="112"/>
        <v>5</v>
      </c>
      <c r="DK72" s="52">
        <f t="shared" si="127"/>
        <v>201.95437699999999</v>
      </c>
      <c r="DL72" s="52">
        <f t="shared" si="88"/>
        <v>199.934834</v>
      </c>
      <c r="DM72" s="52">
        <f t="shared" si="113"/>
        <v>2.0195430000000001</v>
      </c>
      <c r="DN72" s="45">
        <v>-50</v>
      </c>
      <c r="DO72" s="45"/>
      <c r="DP72" s="47" t="s">
        <v>247</v>
      </c>
      <c r="DR72" s="35">
        <f>DS72+DW72+Tabelle212682010252627293411353637[[#This Row],[w]]/2+Tabelle212682010252627293411353637[[#This Row],[poweradd]]</f>
        <v>20.065166000000005</v>
      </c>
      <c r="DS72" s="52">
        <f t="shared" si="141"/>
        <v>65.545623000000006</v>
      </c>
      <c r="DT72" s="35">
        <f t="shared" si="114"/>
        <v>5</v>
      </c>
      <c r="DU72" s="52">
        <f t="shared" si="128"/>
        <v>201.95437699999999</v>
      </c>
      <c r="DV72" s="52">
        <f t="shared" si="89"/>
        <v>199.934834</v>
      </c>
      <c r="DW72" s="52">
        <f t="shared" si="115"/>
        <v>2.0195430000000001</v>
      </c>
      <c r="DX72" s="45">
        <v>-50</v>
      </c>
      <c r="DY72" s="45"/>
      <c r="DZ72" s="47" t="s">
        <v>247</v>
      </c>
    </row>
    <row r="73" spans="1:130" x14ac:dyDescent="0.25">
      <c r="A73" s="55">
        <v>70</v>
      </c>
      <c r="B73" s="37">
        <f>C73+G73+Tabelle21268201025[[#This Row],[w]]/2+Tabelle21268201025[[#This Row],[poweradd]]</f>
        <v>4.5645140000000257</v>
      </c>
      <c r="C73" s="52">
        <f t="shared" si="129"/>
        <v>6.5166000000026258E-2</v>
      </c>
      <c r="D73" s="35">
        <f t="shared" si="90"/>
        <v>5</v>
      </c>
      <c r="E73" s="52">
        <f t="shared" si="116"/>
        <v>199.934834</v>
      </c>
      <c r="F73" s="52">
        <f t="shared" si="142"/>
        <v>197.935486</v>
      </c>
      <c r="G73" s="52">
        <f t="shared" si="91"/>
        <v>1.9993479999999999</v>
      </c>
      <c r="H73" s="45"/>
      <c r="I73" s="45"/>
      <c r="L73" s="37">
        <f>M73+Q73+Tabelle212682010252632[[#This Row],[w]]/2+Tabelle212682010252632[[#This Row],[poweradd]]</f>
        <v>4.5645140000000257</v>
      </c>
      <c r="M73" s="52">
        <f t="shared" si="130"/>
        <v>6.5166000000026258E-2</v>
      </c>
      <c r="N73" s="35">
        <f t="shared" si="92"/>
        <v>5</v>
      </c>
      <c r="O73" s="52">
        <f t="shared" si="117"/>
        <v>199.934834</v>
      </c>
      <c r="P73" s="52">
        <f t="shared" si="78"/>
        <v>197.935486</v>
      </c>
      <c r="Q73" s="52">
        <f t="shared" si="93"/>
        <v>1.9993479999999999</v>
      </c>
      <c r="R73" s="45"/>
      <c r="S73" s="45"/>
      <c r="V73" s="37">
        <f>W73+AA73+Tabelle2126820102526[[#This Row],[w]]/2+Tabelle2126820102526[[#This Row],[poweradd]]</f>
        <v>4.5645140000000257</v>
      </c>
      <c r="W73" s="52">
        <f t="shared" si="131"/>
        <v>6.5166000000026258E-2</v>
      </c>
      <c r="X73" s="35">
        <f t="shared" si="94"/>
        <v>5</v>
      </c>
      <c r="Y73" s="52">
        <f t="shared" si="118"/>
        <v>199.934834</v>
      </c>
      <c r="Z73" s="52">
        <f t="shared" si="79"/>
        <v>197.935486</v>
      </c>
      <c r="AA73" s="52">
        <f t="shared" si="95"/>
        <v>1.9993479999999999</v>
      </c>
      <c r="AB73" s="45"/>
      <c r="AC73" s="45"/>
      <c r="AF73" s="37">
        <f>AG73+AK73+Tabelle212682010252630[[#This Row],[w]]/2+Tabelle212682010252630[[#This Row],[poweradd]]</f>
        <v>4.5645140000000257</v>
      </c>
      <c r="AG73" s="52">
        <f t="shared" si="132"/>
        <v>6.5166000000026258E-2</v>
      </c>
      <c r="AH73" s="35">
        <f t="shared" si="96"/>
        <v>5</v>
      </c>
      <c r="AI73" s="52">
        <f t="shared" si="119"/>
        <v>199.934834</v>
      </c>
      <c r="AJ73" s="52">
        <f t="shared" si="80"/>
        <v>197.935486</v>
      </c>
      <c r="AK73" s="52">
        <f t="shared" si="97"/>
        <v>1.9993479999999999</v>
      </c>
      <c r="AL73" s="45"/>
      <c r="AM73" s="45"/>
      <c r="AP73" s="37">
        <f>AQ73+AU73+Tabelle212682010252627[[#This Row],[w]]/2+Tabelle212682010252627[[#This Row],[poweradd]]</f>
        <v>4.5645140000000257</v>
      </c>
      <c r="AQ73" s="52">
        <f t="shared" si="133"/>
        <v>6.5166000000026258E-2</v>
      </c>
      <c r="AR73" s="35">
        <f t="shared" si="98"/>
        <v>5</v>
      </c>
      <c r="AS73" s="52">
        <f t="shared" si="120"/>
        <v>199.934834</v>
      </c>
      <c r="AT73" s="52">
        <f t="shared" si="81"/>
        <v>197.935486</v>
      </c>
      <c r="AU73" s="52">
        <f t="shared" si="99"/>
        <v>1.9993479999999999</v>
      </c>
      <c r="AV73" s="45"/>
      <c r="AW73" s="45"/>
      <c r="AZ73" s="37">
        <f>BA73+BE73+Tabelle2126820102526272933[[#This Row],[w]]/2+Tabelle2126820102526272933[[#This Row],[poweradd]]</f>
        <v>4.5645140000000257</v>
      </c>
      <c r="BA73" s="52">
        <f t="shared" si="134"/>
        <v>6.5166000000026258E-2</v>
      </c>
      <c r="BB73" s="35">
        <f t="shared" si="100"/>
        <v>5</v>
      </c>
      <c r="BC73" s="52">
        <f t="shared" si="121"/>
        <v>199.934834</v>
      </c>
      <c r="BD73" s="52">
        <f t="shared" si="82"/>
        <v>197.935486</v>
      </c>
      <c r="BE73" s="52">
        <f t="shared" si="101"/>
        <v>1.9993479999999999</v>
      </c>
      <c r="BF73" s="45"/>
      <c r="BG73" s="45"/>
      <c r="BJ73" s="37">
        <f>BK73+BO73+Tabelle21268201025262728[[#This Row],[w]]/2+Tabelle21268201025262728[[#This Row],[poweradd]]</f>
        <v>4.5645140000000257</v>
      </c>
      <c r="BK73" s="52">
        <f t="shared" si="135"/>
        <v>6.5166000000026258E-2</v>
      </c>
      <c r="BL73" s="35">
        <f t="shared" si="102"/>
        <v>5</v>
      </c>
      <c r="BM73" s="52">
        <f t="shared" si="122"/>
        <v>199.934834</v>
      </c>
      <c r="BN73" s="52">
        <f t="shared" si="83"/>
        <v>197.935486</v>
      </c>
      <c r="BO73" s="52">
        <f t="shared" si="103"/>
        <v>1.9993479999999999</v>
      </c>
      <c r="BP73" s="45"/>
      <c r="BQ73" s="45"/>
      <c r="BT73" s="37">
        <f>BU73+BY73+Tabelle21268201025262729[[#This Row],[w]]/2+Tabelle21268201025262729[[#This Row],[poweradd]]</f>
        <v>4.5645140000000257</v>
      </c>
      <c r="BU73" s="52">
        <f t="shared" si="136"/>
        <v>6.5166000000026258E-2</v>
      </c>
      <c r="BV73" s="35">
        <f t="shared" si="104"/>
        <v>5</v>
      </c>
      <c r="BW73" s="52">
        <f t="shared" si="123"/>
        <v>199.934834</v>
      </c>
      <c r="BX73" s="52">
        <f t="shared" si="84"/>
        <v>197.935486</v>
      </c>
      <c r="BY73" s="52">
        <f t="shared" si="105"/>
        <v>1.9993479999999999</v>
      </c>
      <c r="BZ73" s="45"/>
      <c r="CA73" s="45"/>
      <c r="CD73" s="37">
        <f>CE73+CI73+Tabelle2126820102526272934[[#This Row],[w]]/2+Tabelle2126820102526272934[[#This Row],[poweradd]]</f>
        <v>13.564514000000026</v>
      </c>
      <c r="CE73" s="52">
        <f t="shared" si="137"/>
        <v>9.0651660000000263</v>
      </c>
      <c r="CF73" s="35">
        <f t="shared" si="106"/>
        <v>5</v>
      </c>
      <c r="CG73" s="52">
        <f t="shared" si="124"/>
        <v>199.934834</v>
      </c>
      <c r="CH73" s="52">
        <f t="shared" si="85"/>
        <v>197.935486</v>
      </c>
      <c r="CI73" s="52">
        <f t="shared" si="107"/>
        <v>1.9993479999999999</v>
      </c>
      <c r="CJ73" s="45"/>
      <c r="CK73" s="45"/>
      <c r="CN73" s="37">
        <f>CO73+CS73+Tabelle21268201025262729341135[[#This Row],[w]]/2+Tabelle21268201025262729341135[[#This Row],[poweradd]]</f>
        <v>13.564514000000026</v>
      </c>
      <c r="CO73" s="52">
        <f t="shared" si="138"/>
        <v>9.0651660000000263</v>
      </c>
      <c r="CP73" s="35">
        <f t="shared" si="108"/>
        <v>5</v>
      </c>
      <c r="CQ73" s="52">
        <f t="shared" si="125"/>
        <v>199.934834</v>
      </c>
      <c r="CR73" s="52">
        <f t="shared" si="86"/>
        <v>197.935486</v>
      </c>
      <c r="CS73" s="52">
        <f t="shared" si="109"/>
        <v>1.9993479999999999</v>
      </c>
      <c r="CT73" s="45"/>
      <c r="CU73" s="45"/>
      <c r="CX73" s="37">
        <f>CY73+DC73+Tabelle2126820102526272934113536[[#This Row],[w]]/2+Tabelle2126820102526272934113536[[#This Row],[poweradd]]</f>
        <v>13.564514000000026</v>
      </c>
      <c r="CY73" s="52">
        <f t="shared" si="139"/>
        <v>9.0651660000000263</v>
      </c>
      <c r="CZ73" s="35">
        <f t="shared" si="110"/>
        <v>5</v>
      </c>
      <c r="DA73" s="52">
        <f t="shared" si="126"/>
        <v>199.934834</v>
      </c>
      <c r="DB73" s="52">
        <f t="shared" si="87"/>
        <v>197.935486</v>
      </c>
      <c r="DC73" s="52">
        <f t="shared" si="111"/>
        <v>1.9993479999999999</v>
      </c>
      <c r="DD73" s="45"/>
      <c r="DE73" s="45"/>
      <c r="DH73" s="37">
        <f>DI73+DM73+Tabelle21268201025262729341135363731[[#This Row],[w]]/2+Tabelle21268201025262729341135363731[[#This Row],[poweradd]]</f>
        <v>13.564514000000026</v>
      </c>
      <c r="DI73" s="52">
        <f t="shared" si="140"/>
        <v>9.0651660000000263</v>
      </c>
      <c r="DJ73" s="35">
        <f t="shared" si="112"/>
        <v>5</v>
      </c>
      <c r="DK73" s="52">
        <f t="shared" si="127"/>
        <v>199.934834</v>
      </c>
      <c r="DL73" s="52">
        <f t="shared" si="88"/>
        <v>197.935486</v>
      </c>
      <c r="DM73" s="52">
        <f t="shared" si="113"/>
        <v>1.9993479999999999</v>
      </c>
      <c r="DN73" s="45"/>
      <c r="DO73" s="45"/>
      <c r="DR73" s="37">
        <f>DS73+DW73+Tabelle212682010252627293411353637[[#This Row],[w]]/2+Tabelle212682010252627293411353637[[#This Row],[poweradd]]</f>
        <v>24.564514000000006</v>
      </c>
      <c r="DS73" s="52">
        <f t="shared" si="141"/>
        <v>20.065166000000005</v>
      </c>
      <c r="DT73" s="35">
        <f t="shared" si="114"/>
        <v>5</v>
      </c>
      <c r="DU73" s="52">
        <f t="shared" si="128"/>
        <v>199.934834</v>
      </c>
      <c r="DV73" s="52">
        <f t="shared" si="89"/>
        <v>197.935486</v>
      </c>
      <c r="DW73" s="52">
        <f t="shared" si="115"/>
        <v>1.9993479999999999</v>
      </c>
      <c r="DX73" s="45"/>
      <c r="DY73" s="45"/>
    </row>
    <row r="74" spans="1:130" x14ac:dyDescent="0.25">
      <c r="A74" s="55">
        <v>71</v>
      </c>
      <c r="B74" s="35">
        <f>C74+G74+Tabelle21268201025[[#This Row],[w]]/2+Tabelle21268201025[[#This Row],[poweradd]]</f>
        <v>9.0438680000000247</v>
      </c>
      <c r="C74" s="52">
        <f t="shared" si="129"/>
        <v>4.5645140000000257</v>
      </c>
      <c r="D74" s="35">
        <f t="shared" si="90"/>
        <v>5</v>
      </c>
      <c r="E74" s="52">
        <f t="shared" si="116"/>
        <v>197.935486</v>
      </c>
      <c r="F74" s="52">
        <f t="shared" si="142"/>
        <v>195.956132</v>
      </c>
      <c r="G74" s="52">
        <f t="shared" si="91"/>
        <v>1.9793540000000001</v>
      </c>
      <c r="H74" s="45"/>
      <c r="I74" s="45"/>
      <c r="J74" s="47"/>
      <c r="L74" s="35">
        <f>M74+Q74+Tabelle212682010252632[[#This Row],[w]]/2+Tabelle212682010252632[[#This Row],[poweradd]]</f>
        <v>9.0438680000000247</v>
      </c>
      <c r="M74" s="52">
        <f t="shared" si="130"/>
        <v>4.5645140000000257</v>
      </c>
      <c r="N74" s="35">
        <f t="shared" si="92"/>
        <v>5</v>
      </c>
      <c r="O74" s="52">
        <f t="shared" si="117"/>
        <v>197.935486</v>
      </c>
      <c r="P74" s="52">
        <f t="shared" si="78"/>
        <v>195.956132</v>
      </c>
      <c r="Q74" s="52">
        <f t="shared" si="93"/>
        <v>1.9793540000000001</v>
      </c>
      <c r="R74" s="45"/>
      <c r="S74" s="45"/>
      <c r="T74" s="47"/>
      <c r="V74" s="35">
        <f>W74+AA74+Tabelle2126820102526[[#This Row],[w]]/2+Tabelle2126820102526[[#This Row],[poweradd]]</f>
        <v>9.0438680000000247</v>
      </c>
      <c r="W74" s="52">
        <f t="shared" si="131"/>
        <v>4.5645140000000257</v>
      </c>
      <c r="X74" s="35">
        <f t="shared" si="94"/>
        <v>5</v>
      </c>
      <c r="Y74" s="52">
        <f t="shared" si="118"/>
        <v>197.935486</v>
      </c>
      <c r="Z74" s="52">
        <f t="shared" si="79"/>
        <v>195.956132</v>
      </c>
      <c r="AA74" s="52">
        <f t="shared" si="95"/>
        <v>1.9793540000000001</v>
      </c>
      <c r="AB74" s="45"/>
      <c r="AC74" s="45"/>
      <c r="AD74" s="47"/>
      <c r="AF74" s="35">
        <f>AG74+AK74+Tabelle212682010252630[[#This Row],[w]]/2+Tabelle212682010252630[[#This Row],[poweradd]]</f>
        <v>9.0438680000000247</v>
      </c>
      <c r="AG74" s="52">
        <f t="shared" si="132"/>
        <v>4.5645140000000257</v>
      </c>
      <c r="AH74" s="35">
        <f t="shared" si="96"/>
        <v>5</v>
      </c>
      <c r="AI74" s="52">
        <f t="shared" si="119"/>
        <v>197.935486</v>
      </c>
      <c r="AJ74" s="52">
        <f t="shared" si="80"/>
        <v>195.956132</v>
      </c>
      <c r="AK74" s="52">
        <f t="shared" si="97"/>
        <v>1.9793540000000001</v>
      </c>
      <c r="AL74" s="45"/>
      <c r="AM74" s="45"/>
      <c r="AN74" s="47"/>
      <c r="AP74" s="35">
        <f>AQ74+AU74+Tabelle212682010252627[[#This Row],[w]]/2+Tabelle212682010252627[[#This Row],[poweradd]]</f>
        <v>9.0438680000000247</v>
      </c>
      <c r="AQ74" s="52">
        <f t="shared" si="133"/>
        <v>4.5645140000000257</v>
      </c>
      <c r="AR74" s="35">
        <f t="shared" si="98"/>
        <v>5</v>
      </c>
      <c r="AS74" s="52">
        <f t="shared" si="120"/>
        <v>197.935486</v>
      </c>
      <c r="AT74" s="52">
        <f t="shared" si="81"/>
        <v>195.956132</v>
      </c>
      <c r="AU74" s="52">
        <f t="shared" si="99"/>
        <v>1.9793540000000001</v>
      </c>
      <c r="AV74" s="45"/>
      <c r="AW74" s="45"/>
      <c r="AX74" s="47"/>
      <c r="AZ74" s="35">
        <f>BA74+BE74+Tabelle2126820102526272933[[#This Row],[w]]/2+Tabelle2126820102526272933[[#This Row],[poweradd]]</f>
        <v>9.0438680000000247</v>
      </c>
      <c r="BA74" s="52">
        <f t="shared" si="134"/>
        <v>4.5645140000000257</v>
      </c>
      <c r="BB74" s="35">
        <f t="shared" si="100"/>
        <v>5</v>
      </c>
      <c r="BC74" s="52">
        <f t="shared" si="121"/>
        <v>197.935486</v>
      </c>
      <c r="BD74" s="52">
        <f t="shared" si="82"/>
        <v>195.956132</v>
      </c>
      <c r="BE74" s="52">
        <f t="shared" si="101"/>
        <v>1.9793540000000001</v>
      </c>
      <c r="BF74" s="45"/>
      <c r="BG74" s="45"/>
      <c r="BH74" s="47"/>
      <c r="BJ74" s="35">
        <f>BK74+BO74+Tabelle21268201025262728[[#This Row],[w]]/2+Tabelle21268201025262728[[#This Row],[poweradd]]</f>
        <v>9.0438680000000247</v>
      </c>
      <c r="BK74" s="52">
        <f t="shared" si="135"/>
        <v>4.5645140000000257</v>
      </c>
      <c r="BL74" s="35">
        <f t="shared" si="102"/>
        <v>5</v>
      </c>
      <c r="BM74" s="52">
        <f t="shared" si="122"/>
        <v>197.935486</v>
      </c>
      <c r="BN74" s="52">
        <f t="shared" si="83"/>
        <v>195.956132</v>
      </c>
      <c r="BO74" s="52">
        <f t="shared" si="103"/>
        <v>1.9793540000000001</v>
      </c>
      <c r="BP74" s="45"/>
      <c r="BQ74" s="45"/>
      <c r="BR74" s="47"/>
      <c r="BT74" s="35">
        <f>BU74+BY74+Tabelle21268201025262729[[#This Row],[w]]/2+Tabelle21268201025262729[[#This Row],[poweradd]]</f>
        <v>9.0438680000000247</v>
      </c>
      <c r="BU74" s="52">
        <f t="shared" si="136"/>
        <v>4.5645140000000257</v>
      </c>
      <c r="BV74" s="35">
        <f t="shared" si="104"/>
        <v>5</v>
      </c>
      <c r="BW74" s="52">
        <f t="shared" si="123"/>
        <v>197.935486</v>
      </c>
      <c r="BX74" s="52">
        <f t="shared" si="84"/>
        <v>195.956132</v>
      </c>
      <c r="BY74" s="52">
        <f t="shared" si="105"/>
        <v>1.9793540000000001</v>
      </c>
      <c r="BZ74" s="45"/>
      <c r="CA74" s="45"/>
      <c r="CB74" s="47"/>
      <c r="CD74" s="35">
        <f>CE74+CI74+Tabelle2126820102526272934[[#This Row],[w]]/2+Tabelle2126820102526272934[[#This Row],[poweradd]]</f>
        <v>18.043868000000025</v>
      </c>
      <c r="CE74" s="52">
        <f t="shared" si="137"/>
        <v>13.564514000000026</v>
      </c>
      <c r="CF74" s="35">
        <f t="shared" si="106"/>
        <v>5</v>
      </c>
      <c r="CG74" s="52">
        <f t="shared" si="124"/>
        <v>197.935486</v>
      </c>
      <c r="CH74" s="52">
        <f t="shared" si="85"/>
        <v>195.956132</v>
      </c>
      <c r="CI74" s="52">
        <f t="shared" si="107"/>
        <v>1.9793540000000001</v>
      </c>
      <c r="CJ74" s="45"/>
      <c r="CK74" s="45"/>
      <c r="CL74" s="47"/>
      <c r="CN74" s="35">
        <f>CO74+CS74+Tabelle21268201025262729341135[[#This Row],[w]]/2+Tabelle21268201025262729341135[[#This Row],[poweradd]]</f>
        <v>18.043868000000025</v>
      </c>
      <c r="CO74" s="52">
        <f t="shared" si="138"/>
        <v>13.564514000000026</v>
      </c>
      <c r="CP74" s="35">
        <f t="shared" si="108"/>
        <v>5</v>
      </c>
      <c r="CQ74" s="52">
        <f t="shared" si="125"/>
        <v>197.935486</v>
      </c>
      <c r="CR74" s="52">
        <f t="shared" si="86"/>
        <v>195.956132</v>
      </c>
      <c r="CS74" s="52">
        <f t="shared" si="109"/>
        <v>1.9793540000000001</v>
      </c>
      <c r="CT74" s="45"/>
      <c r="CU74" s="45"/>
      <c r="CV74" s="47"/>
      <c r="CX74" s="35">
        <f>CY74+DC74+Tabelle2126820102526272934113536[[#This Row],[w]]/2+Tabelle2126820102526272934113536[[#This Row],[poweradd]]</f>
        <v>18.043868000000025</v>
      </c>
      <c r="CY74" s="52">
        <f t="shared" si="139"/>
        <v>13.564514000000026</v>
      </c>
      <c r="CZ74" s="35">
        <f t="shared" si="110"/>
        <v>5</v>
      </c>
      <c r="DA74" s="52">
        <f t="shared" si="126"/>
        <v>197.935486</v>
      </c>
      <c r="DB74" s="52">
        <f t="shared" si="87"/>
        <v>195.956132</v>
      </c>
      <c r="DC74" s="52">
        <f t="shared" si="111"/>
        <v>1.9793540000000001</v>
      </c>
      <c r="DD74" s="45"/>
      <c r="DE74" s="45"/>
      <c r="DF74" s="47"/>
      <c r="DH74" s="35">
        <f>DI74+DM74+Tabelle21268201025262729341135363731[[#This Row],[w]]/2+Tabelle21268201025262729341135363731[[#This Row],[poweradd]]</f>
        <v>18.043868000000025</v>
      </c>
      <c r="DI74" s="52">
        <f t="shared" si="140"/>
        <v>13.564514000000026</v>
      </c>
      <c r="DJ74" s="35">
        <f t="shared" si="112"/>
        <v>5</v>
      </c>
      <c r="DK74" s="52">
        <f t="shared" si="127"/>
        <v>197.935486</v>
      </c>
      <c r="DL74" s="52">
        <f t="shared" si="88"/>
        <v>195.956132</v>
      </c>
      <c r="DM74" s="52">
        <f t="shared" si="113"/>
        <v>1.9793540000000001</v>
      </c>
      <c r="DN74" s="45"/>
      <c r="DO74" s="45"/>
      <c r="DP74" s="47"/>
      <c r="DR74" s="35">
        <f>DS74+DW74+Tabelle212682010252627293411353637[[#This Row],[w]]/2+Tabelle212682010252627293411353637[[#This Row],[poweradd]]</f>
        <v>29.043868000000007</v>
      </c>
      <c r="DS74" s="52">
        <f t="shared" si="141"/>
        <v>24.564514000000006</v>
      </c>
      <c r="DT74" s="35">
        <f t="shared" si="114"/>
        <v>5</v>
      </c>
      <c r="DU74" s="52">
        <f t="shared" si="128"/>
        <v>197.935486</v>
      </c>
      <c r="DV74" s="52">
        <f t="shared" si="89"/>
        <v>195.956132</v>
      </c>
      <c r="DW74" s="52">
        <f t="shared" si="115"/>
        <v>1.9793540000000001</v>
      </c>
      <c r="DX74" s="45"/>
      <c r="DY74" s="45"/>
      <c r="DZ74" s="47"/>
    </row>
    <row r="75" spans="1:130" x14ac:dyDescent="0.25">
      <c r="A75" s="55">
        <v>72</v>
      </c>
      <c r="B75" s="35">
        <f>C75+G75+Tabelle21268201025[[#This Row],[w]]/2+Tabelle21268201025[[#This Row],[poweradd]]</f>
        <v>13.503429000000025</v>
      </c>
      <c r="C75" s="52">
        <f t="shared" si="129"/>
        <v>9.0438680000000247</v>
      </c>
      <c r="D75" s="35">
        <f t="shared" si="90"/>
        <v>5</v>
      </c>
      <c r="E75" s="52">
        <f t="shared" si="116"/>
        <v>195.956132</v>
      </c>
      <c r="F75" s="52">
        <f t="shared" si="142"/>
        <v>193.99657099999999</v>
      </c>
      <c r="G75" s="52">
        <f t="shared" si="91"/>
        <v>1.9595610000000001</v>
      </c>
      <c r="H75" s="45"/>
      <c r="I75" s="45"/>
      <c r="L75" s="35">
        <f>M75+Q75+Tabelle212682010252632[[#This Row],[w]]/2+Tabelle212682010252632[[#This Row],[poweradd]]</f>
        <v>13.503429000000025</v>
      </c>
      <c r="M75" s="52">
        <f t="shared" si="130"/>
        <v>9.0438680000000247</v>
      </c>
      <c r="N75" s="35">
        <f t="shared" si="92"/>
        <v>5</v>
      </c>
      <c r="O75" s="52">
        <f t="shared" si="117"/>
        <v>195.956132</v>
      </c>
      <c r="P75" s="52">
        <f t="shared" si="78"/>
        <v>193.99657099999999</v>
      </c>
      <c r="Q75" s="52">
        <f t="shared" si="93"/>
        <v>1.9595610000000001</v>
      </c>
      <c r="R75" s="45"/>
      <c r="S75" s="45"/>
      <c r="V75" s="35">
        <f>W75+AA75+Tabelle2126820102526[[#This Row],[w]]/2+Tabelle2126820102526[[#This Row],[poweradd]]</f>
        <v>13.503429000000025</v>
      </c>
      <c r="W75" s="52">
        <f t="shared" si="131"/>
        <v>9.0438680000000247</v>
      </c>
      <c r="X75" s="35">
        <f t="shared" si="94"/>
        <v>5</v>
      </c>
      <c r="Y75" s="52">
        <f t="shared" si="118"/>
        <v>195.956132</v>
      </c>
      <c r="Z75" s="52">
        <f t="shared" si="79"/>
        <v>193.99657099999999</v>
      </c>
      <c r="AA75" s="52">
        <f t="shared" si="95"/>
        <v>1.9595610000000001</v>
      </c>
      <c r="AB75" s="45"/>
      <c r="AC75" s="45"/>
      <c r="AF75" s="35">
        <f>AG75+AK75+Tabelle212682010252630[[#This Row],[w]]/2+Tabelle212682010252630[[#This Row],[poweradd]]</f>
        <v>13.503429000000025</v>
      </c>
      <c r="AG75" s="52">
        <f t="shared" si="132"/>
        <v>9.0438680000000247</v>
      </c>
      <c r="AH75" s="35">
        <f t="shared" si="96"/>
        <v>5</v>
      </c>
      <c r="AI75" s="52">
        <f t="shared" si="119"/>
        <v>195.956132</v>
      </c>
      <c r="AJ75" s="52">
        <f t="shared" si="80"/>
        <v>193.99657099999999</v>
      </c>
      <c r="AK75" s="52">
        <f t="shared" si="97"/>
        <v>1.9595610000000001</v>
      </c>
      <c r="AL75" s="45"/>
      <c r="AM75" s="45"/>
      <c r="AP75" s="35">
        <f>AQ75+AU75+Tabelle212682010252627[[#This Row],[w]]/2+Tabelle212682010252627[[#This Row],[poweradd]]</f>
        <v>13.503429000000025</v>
      </c>
      <c r="AQ75" s="52">
        <f t="shared" si="133"/>
        <v>9.0438680000000247</v>
      </c>
      <c r="AR75" s="35">
        <f t="shared" si="98"/>
        <v>5</v>
      </c>
      <c r="AS75" s="52">
        <f t="shared" si="120"/>
        <v>195.956132</v>
      </c>
      <c r="AT75" s="52">
        <f t="shared" si="81"/>
        <v>193.99657099999999</v>
      </c>
      <c r="AU75" s="52">
        <f t="shared" si="99"/>
        <v>1.9595610000000001</v>
      </c>
      <c r="AV75" s="45"/>
      <c r="AW75" s="45"/>
      <c r="AZ75" s="35">
        <f>BA75+BE75+Tabelle2126820102526272933[[#This Row],[w]]/2+Tabelle2126820102526272933[[#This Row],[poweradd]]</f>
        <v>13.503429000000025</v>
      </c>
      <c r="BA75" s="52">
        <f t="shared" si="134"/>
        <v>9.0438680000000247</v>
      </c>
      <c r="BB75" s="35">
        <f t="shared" si="100"/>
        <v>5</v>
      </c>
      <c r="BC75" s="52">
        <f t="shared" si="121"/>
        <v>195.956132</v>
      </c>
      <c r="BD75" s="52">
        <f t="shared" si="82"/>
        <v>193.99657099999999</v>
      </c>
      <c r="BE75" s="52">
        <f t="shared" si="101"/>
        <v>1.9595610000000001</v>
      </c>
      <c r="BF75" s="45"/>
      <c r="BG75" s="45"/>
      <c r="BJ75" s="35">
        <f>BK75+BO75+Tabelle21268201025262728[[#This Row],[w]]/2+Tabelle21268201025262728[[#This Row],[poweradd]]</f>
        <v>13.503429000000025</v>
      </c>
      <c r="BK75" s="52">
        <f t="shared" si="135"/>
        <v>9.0438680000000247</v>
      </c>
      <c r="BL75" s="35">
        <f t="shared" si="102"/>
        <v>5</v>
      </c>
      <c r="BM75" s="52">
        <f t="shared" si="122"/>
        <v>195.956132</v>
      </c>
      <c r="BN75" s="52">
        <f t="shared" si="83"/>
        <v>193.99657099999999</v>
      </c>
      <c r="BO75" s="52">
        <f t="shared" si="103"/>
        <v>1.9595610000000001</v>
      </c>
      <c r="BP75" s="45"/>
      <c r="BQ75" s="45"/>
      <c r="BT75" s="35">
        <f>BU75+BY75+Tabelle21268201025262729[[#This Row],[w]]/2+Tabelle21268201025262729[[#This Row],[poweradd]]</f>
        <v>13.503429000000025</v>
      </c>
      <c r="BU75" s="52">
        <f t="shared" si="136"/>
        <v>9.0438680000000247</v>
      </c>
      <c r="BV75" s="35">
        <f t="shared" si="104"/>
        <v>5</v>
      </c>
      <c r="BW75" s="52">
        <f t="shared" si="123"/>
        <v>195.956132</v>
      </c>
      <c r="BX75" s="52">
        <f t="shared" si="84"/>
        <v>193.99657099999999</v>
      </c>
      <c r="BY75" s="52">
        <f t="shared" si="105"/>
        <v>1.9595610000000001</v>
      </c>
      <c r="BZ75" s="45"/>
      <c r="CA75" s="45"/>
      <c r="CD75" s="35">
        <f>CE75+CI75+Tabelle2126820102526272934[[#This Row],[w]]/2+Tabelle2126820102526272934[[#This Row],[poweradd]]</f>
        <v>22.503429000000025</v>
      </c>
      <c r="CE75" s="52">
        <f t="shared" si="137"/>
        <v>18.043868000000025</v>
      </c>
      <c r="CF75" s="35">
        <f t="shared" si="106"/>
        <v>5</v>
      </c>
      <c r="CG75" s="52">
        <f t="shared" si="124"/>
        <v>195.956132</v>
      </c>
      <c r="CH75" s="52">
        <f t="shared" si="85"/>
        <v>193.99657099999999</v>
      </c>
      <c r="CI75" s="52">
        <f t="shared" si="107"/>
        <v>1.9595610000000001</v>
      </c>
      <c r="CJ75" s="45"/>
      <c r="CK75" s="45"/>
      <c r="CN75" s="35">
        <f>CO75+CS75+Tabelle21268201025262729341135[[#This Row],[w]]/2+Tabelle21268201025262729341135[[#This Row],[poweradd]]</f>
        <v>22.503429000000025</v>
      </c>
      <c r="CO75" s="52">
        <f t="shared" si="138"/>
        <v>18.043868000000025</v>
      </c>
      <c r="CP75" s="35">
        <f t="shared" si="108"/>
        <v>5</v>
      </c>
      <c r="CQ75" s="52">
        <f t="shared" si="125"/>
        <v>195.956132</v>
      </c>
      <c r="CR75" s="52">
        <f t="shared" si="86"/>
        <v>193.99657099999999</v>
      </c>
      <c r="CS75" s="52">
        <f t="shared" si="109"/>
        <v>1.9595610000000001</v>
      </c>
      <c r="CT75" s="45"/>
      <c r="CU75" s="45"/>
      <c r="CX75" s="35">
        <f>CY75+DC75+Tabelle2126820102526272934113536[[#This Row],[w]]/2+Tabelle2126820102526272934113536[[#This Row],[poweradd]]</f>
        <v>22.503429000000025</v>
      </c>
      <c r="CY75" s="52">
        <f t="shared" si="139"/>
        <v>18.043868000000025</v>
      </c>
      <c r="CZ75" s="35">
        <f t="shared" si="110"/>
        <v>5</v>
      </c>
      <c r="DA75" s="52">
        <f t="shared" si="126"/>
        <v>195.956132</v>
      </c>
      <c r="DB75" s="52">
        <f t="shared" si="87"/>
        <v>193.99657099999999</v>
      </c>
      <c r="DC75" s="52">
        <f t="shared" si="111"/>
        <v>1.9595610000000001</v>
      </c>
      <c r="DD75" s="45"/>
      <c r="DE75" s="45"/>
      <c r="DH75" s="35">
        <f>DI75+DM75+Tabelle21268201025262729341135363731[[#This Row],[w]]/2+Tabelle21268201025262729341135363731[[#This Row],[poweradd]]</f>
        <v>22.503429000000025</v>
      </c>
      <c r="DI75" s="52">
        <f t="shared" si="140"/>
        <v>18.043868000000025</v>
      </c>
      <c r="DJ75" s="35">
        <f t="shared" si="112"/>
        <v>5</v>
      </c>
      <c r="DK75" s="52">
        <f t="shared" si="127"/>
        <v>195.956132</v>
      </c>
      <c r="DL75" s="52">
        <f t="shared" si="88"/>
        <v>193.99657099999999</v>
      </c>
      <c r="DM75" s="52">
        <f t="shared" si="113"/>
        <v>1.9595610000000001</v>
      </c>
      <c r="DN75" s="45"/>
      <c r="DO75" s="45"/>
      <c r="DR75" s="35">
        <f>DS75+DW75+Tabelle212682010252627293411353637[[#This Row],[w]]/2+Tabelle212682010252627293411353637[[#This Row],[poweradd]]</f>
        <v>33.503429000000011</v>
      </c>
      <c r="DS75" s="52">
        <f t="shared" si="141"/>
        <v>29.043868000000007</v>
      </c>
      <c r="DT75" s="35">
        <f t="shared" si="114"/>
        <v>5</v>
      </c>
      <c r="DU75" s="52">
        <f t="shared" si="128"/>
        <v>195.956132</v>
      </c>
      <c r="DV75" s="52">
        <f t="shared" si="89"/>
        <v>193.99657099999999</v>
      </c>
      <c r="DW75" s="52">
        <f t="shared" si="115"/>
        <v>1.9595610000000001</v>
      </c>
      <c r="DX75" s="45"/>
      <c r="DY75" s="45"/>
    </row>
    <row r="76" spans="1:130" x14ac:dyDescent="0.25">
      <c r="A76" s="55">
        <v>73</v>
      </c>
      <c r="B76" s="35">
        <f>C76+G76+Tabelle21268201025[[#This Row],[w]]/2+Tabelle21268201025[[#This Row],[poweradd]]</f>
        <v>17.943394000000026</v>
      </c>
      <c r="C76" s="52">
        <f t="shared" si="129"/>
        <v>13.503429000000025</v>
      </c>
      <c r="D76" s="35">
        <f t="shared" si="90"/>
        <v>5</v>
      </c>
      <c r="E76" s="52">
        <f t="shared" si="116"/>
        <v>193.99657099999999</v>
      </c>
      <c r="F76" s="52">
        <f t="shared" si="142"/>
        <v>192.05660599999999</v>
      </c>
      <c r="G76" s="52">
        <f t="shared" si="91"/>
        <v>1.9399649999999999</v>
      </c>
      <c r="H76" s="45"/>
      <c r="I76" s="43"/>
      <c r="J76" s="38"/>
      <c r="L76" s="35">
        <f>M76+Q76+Tabelle212682010252632[[#This Row],[w]]/2+Tabelle212682010252632[[#This Row],[poweradd]]</f>
        <v>17.943394000000026</v>
      </c>
      <c r="M76" s="52">
        <f t="shared" si="130"/>
        <v>13.503429000000025</v>
      </c>
      <c r="N76" s="35">
        <f t="shared" si="92"/>
        <v>5</v>
      </c>
      <c r="O76" s="52">
        <f t="shared" si="117"/>
        <v>193.99657099999999</v>
      </c>
      <c r="P76" s="52">
        <f t="shared" si="78"/>
        <v>192.05660599999999</v>
      </c>
      <c r="Q76" s="52">
        <f t="shared" si="93"/>
        <v>1.9399649999999999</v>
      </c>
      <c r="R76" s="45"/>
      <c r="S76" s="43"/>
      <c r="T76" s="38"/>
      <c r="V76" s="35">
        <f>W76+AA76+Tabelle2126820102526[[#This Row],[w]]/2+Tabelle2126820102526[[#This Row],[poweradd]]</f>
        <v>17.943394000000026</v>
      </c>
      <c r="W76" s="52">
        <f t="shared" si="131"/>
        <v>13.503429000000025</v>
      </c>
      <c r="X76" s="35">
        <f t="shared" si="94"/>
        <v>5</v>
      </c>
      <c r="Y76" s="52">
        <f t="shared" si="118"/>
        <v>193.99657099999999</v>
      </c>
      <c r="Z76" s="52">
        <f t="shared" si="79"/>
        <v>192.05660599999999</v>
      </c>
      <c r="AA76" s="52">
        <f t="shared" si="95"/>
        <v>1.9399649999999999</v>
      </c>
      <c r="AB76" s="45"/>
      <c r="AC76" s="43"/>
      <c r="AD76" s="38"/>
      <c r="AF76" s="35">
        <f>AG76+AK76+Tabelle212682010252630[[#This Row],[w]]/2+Tabelle212682010252630[[#This Row],[poweradd]]</f>
        <v>17.943394000000026</v>
      </c>
      <c r="AG76" s="52">
        <f t="shared" si="132"/>
        <v>13.503429000000025</v>
      </c>
      <c r="AH76" s="35">
        <f t="shared" si="96"/>
        <v>5</v>
      </c>
      <c r="AI76" s="52">
        <f t="shared" si="119"/>
        <v>193.99657099999999</v>
      </c>
      <c r="AJ76" s="52">
        <f t="shared" si="80"/>
        <v>192.05660599999999</v>
      </c>
      <c r="AK76" s="52">
        <f t="shared" si="97"/>
        <v>1.9399649999999999</v>
      </c>
      <c r="AL76" s="45"/>
      <c r="AM76" s="43"/>
      <c r="AN76" s="38"/>
      <c r="AP76" s="35">
        <f>AQ76+AU76+Tabelle212682010252627[[#This Row],[w]]/2+Tabelle212682010252627[[#This Row],[poweradd]]</f>
        <v>17.943394000000026</v>
      </c>
      <c r="AQ76" s="52">
        <f t="shared" si="133"/>
        <v>13.503429000000025</v>
      </c>
      <c r="AR76" s="35">
        <f t="shared" si="98"/>
        <v>5</v>
      </c>
      <c r="AS76" s="52">
        <f t="shared" si="120"/>
        <v>193.99657099999999</v>
      </c>
      <c r="AT76" s="52">
        <f t="shared" si="81"/>
        <v>192.05660599999999</v>
      </c>
      <c r="AU76" s="52">
        <f t="shared" si="99"/>
        <v>1.9399649999999999</v>
      </c>
      <c r="AV76" s="45"/>
      <c r="AW76" s="43"/>
      <c r="AX76" s="38"/>
      <c r="AZ76" s="35">
        <f>BA76+BE76+Tabelle2126820102526272933[[#This Row],[w]]/2+Tabelle2126820102526272933[[#This Row],[poweradd]]</f>
        <v>17.943394000000026</v>
      </c>
      <c r="BA76" s="52">
        <f t="shared" si="134"/>
        <v>13.503429000000025</v>
      </c>
      <c r="BB76" s="35">
        <f t="shared" si="100"/>
        <v>5</v>
      </c>
      <c r="BC76" s="52">
        <f t="shared" si="121"/>
        <v>193.99657099999999</v>
      </c>
      <c r="BD76" s="52">
        <f t="shared" si="82"/>
        <v>192.05660599999999</v>
      </c>
      <c r="BE76" s="52">
        <f t="shared" si="101"/>
        <v>1.9399649999999999</v>
      </c>
      <c r="BF76" s="45"/>
      <c r="BG76" s="43"/>
      <c r="BH76" s="38"/>
      <c r="BJ76" s="35">
        <f>BK76+BO76+Tabelle21268201025262728[[#This Row],[w]]/2+Tabelle21268201025262728[[#This Row],[poweradd]]</f>
        <v>17.943394000000026</v>
      </c>
      <c r="BK76" s="52">
        <f t="shared" si="135"/>
        <v>13.503429000000025</v>
      </c>
      <c r="BL76" s="35">
        <f t="shared" si="102"/>
        <v>5</v>
      </c>
      <c r="BM76" s="52">
        <f t="shared" si="122"/>
        <v>193.99657099999999</v>
      </c>
      <c r="BN76" s="52">
        <f t="shared" si="83"/>
        <v>192.05660599999999</v>
      </c>
      <c r="BO76" s="52">
        <f t="shared" si="103"/>
        <v>1.9399649999999999</v>
      </c>
      <c r="BP76" s="45"/>
      <c r="BQ76" s="43"/>
      <c r="BR76" s="38"/>
      <c r="BT76" s="35">
        <f>BU76+BY76+Tabelle21268201025262729[[#This Row],[w]]/2+Tabelle21268201025262729[[#This Row],[poweradd]]</f>
        <v>17.943394000000026</v>
      </c>
      <c r="BU76" s="52">
        <f t="shared" si="136"/>
        <v>13.503429000000025</v>
      </c>
      <c r="BV76" s="35">
        <f t="shared" si="104"/>
        <v>5</v>
      </c>
      <c r="BW76" s="52">
        <f t="shared" si="123"/>
        <v>193.99657099999999</v>
      </c>
      <c r="BX76" s="52">
        <f t="shared" si="84"/>
        <v>192.05660599999999</v>
      </c>
      <c r="BY76" s="52">
        <f t="shared" si="105"/>
        <v>1.9399649999999999</v>
      </c>
      <c r="BZ76" s="45"/>
      <c r="CA76" s="43"/>
      <c r="CB76" s="38"/>
      <c r="CD76" s="35">
        <f>CE76+CI76+Tabelle2126820102526272934[[#This Row],[w]]/2+Tabelle2126820102526272934[[#This Row],[poweradd]]</f>
        <v>26.943394000000026</v>
      </c>
      <c r="CE76" s="52">
        <f t="shared" si="137"/>
        <v>22.503429000000025</v>
      </c>
      <c r="CF76" s="35">
        <f t="shared" si="106"/>
        <v>5</v>
      </c>
      <c r="CG76" s="52">
        <f t="shared" si="124"/>
        <v>193.99657099999999</v>
      </c>
      <c r="CH76" s="52">
        <f t="shared" si="85"/>
        <v>192.05660599999999</v>
      </c>
      <c r="CI76" s="52">
        <f t="shared" si="107"/>
        <v>1.9399649999999999</v>
      </c>
      <c r="CJ76" s="45"/>
      <c r="CK76" s="43"/>
      <c r="CL76" s="38"/>
      <c r="CN76" s="35">
        <f>CO76+CS76+Tabelle21268201025262729341135[[#This Row],[w]]/2+Tabelle21268201025262729341135[[#This Row],[poweradd]]</f>
        <v>26.943394000000026</v>
      </c>
      <c r="CO76" s="52">
        <f t="shared" si="138"/>
        <v>22.503429000000025</v>
      </c>
      <c r="CP76" s="35">
        <f t="shared" si="108"/>
        <v>5</v>
      </c>
      <c r="CQ76" s="52">
        <f t="shared" si="125"/>
        <v>193.99657099999999</v>
      </c>
      <c r="CR76" s="52">
        <f t="shared" si="86"/>
        <v>192.05660599999999</v>
      </c>
      <c r="CS76" s="52">
        <f t="shared" si="109"/>
        <v>1.9399649999999999</v>
      </c>
      <c r="CT76" s="45"/>
      <c r="CU76" s="43"/>
      <c r="CV76" s="38"/>
      <c r="CX76" s="35">
        <f>CY76+DC76+Tabelle2126820102526272934113536[[#This Row],[w]]/2+Tabelle2126820102526272934113536[[#This Row],[poweradd]]</f>
        <v>26.943394000000026</v>
      </c>
      <c r="CY76" s="52">
        <f t="shared" si="139"/>
        <v>22.503429000000025</v>
      </c>
      <c r="CZ76" s="35">
        <f t="shared" si="110"/>
        <v>5</v>
      </c>
      <c r="DA76" s="52">
        <f t="shared" si="126"/>
        <v>193.99657099999999</v>
      </c>
      <c r="DB76" s="52">
        <f t="shared" si="87"/>
        <v>192.05660599999999</v>
      </c>
      <c r="DC76" s="52">
        <f t="shared" si="111"/>
        <v>1.9399649999999999</v>
      </c>
      <c r="DD76" s="45"/>
      <c r="DE76" s="43"/>
      <c r="DF76" s="38"/>
      <c r="DH76" s="35">
        <f>DI76+DM76+Tabelle21268201025262729341135363731[[#This Row],[w]]/2+Tabelle21268201025262729341135363731[[#This Row],[poweradd]]</f>
        <v>26.943394000000026</v>
      </c>
      <c r="DI76" s="52">
        <f t="shared" si="140"/>
        <v>22.503429000000025</v>
      </c>
      <c r="DJ76" s="35">
        <f t="shared" si="112"/>
        <v>5</v>
      </c>
      <c r="DK76" s="52">
        <f t="shared" si="127"/>
        <v>193.99657099999999</v>
      </c>
      <c r="DL76" s="52">
        <f t="shared" si="88"/>
        <v>192.05660599999999</v>
      </c>
      <c r="DM76" s="52">
        <f t="shared" si="113"/>
        <v>1.9399649999999999</v>
      </c>
      <c r="DN76" s="45"/>
      <c r="DO76" s="43"/>
      <c r="DP76" s="38"/>
      <c r="DR76" s="35">
        <f>DS76+DW76+Tabelle212682010252627293411353637[[#This Row],[w]]/2+Tabelle212682010252627293411353637[[#This Row],[poweradd]]</f>
        <v>37.943394000000012</v>
      </c>
      <c r="DS76" s="52">
        <f t="shared" si="141"/>
        <v>33.503429000000011</v>
      </c>
      <c r="DT76" s="35">
        <f t="shared" si="114"/>
        <v>5</v>
      </c>
      <c r="DU76" s="52">
        <f t="shared" si="128"/>
        <v>193.99657099999999</v>
      </c>
      <c r="DV76" s="52">
        <f t="shared" si="89"/>
        <v>192.05660599999999</v>
      </c>
      <c r="DW76" s="52">
        <f t="shared" si="115"/>
        <v>1.9399649999999999</v>
      </c>
      <c r="DX76" s="45"/>
      <c r="DY76" s="43"/>
      <c r="DZ76" s="38"/>
    </row>
    <row r="77" spans="1:130" x14ac:dyDescent="0.25">
      <c r="A77" s="55">
        <v>74</v>
      </c>
      <c r="B77" s="35">
        <f>C77+G77+Tabelle21268201025[[#This Row],[w]]/2+Tabelle21268201025[[#This Row],[poweradd]]</f>
        <v>22.363960000000027</v>
      </c>
      <c r="C77" s="52">
        <f t="shared" si="129"/>
        <v>17.943394000000026</v>
      </c>
      <c r="D77" s="35">
        <f t="shared" si="90"/>
        <v>5</v>
      </c>
      <c r="E77" s="52">
        <f t="shared" si="116"/>
        <v>192.05660599999999</v>
      </c>
      <c r="F77" s="52">
        <f t="shared" si="142"/>
        <v>190.13603999999998</v>
      </c>
      <c r="G77" s="52">
        <f t="shared" si="91"/>
        <v>1.920566</v>
      </c>
      <c r="H77" s="45"/>
      <c r="I77" s="45"/>
      <c r="L77" s="35">
        <f>M77+Q77+Tabelle212682010252632[[#This Row],[w]]/2+Tabelle212682010252632[[#This Row],[poweradd]]</f>
        <v>22.363960000000027</v>
      </c>
      <c r="M77" s="52">
        <f t="shared" si="130"/>
        <v>17.943394000000026</v>
      </c>
      <c r="N77" s="35">
        <f t="shared" si="92"/>
        <v>5</v>
      </c>
      <c r="O77" s="52">
        <f t="shared" si="117"/>
        <v>192.05660599999999</v>
      </c>
      <c r="P77" s="52">
        <f t="shared" si="78"/>
        <v>190.13603999999998</v>
      </c>
      <c r="Q77" s="52">
        <f t="shared" si="93"/>
        <v>1.920566</v>
      </c>
      <c r="R77" s="45"/>
      <c r="S77" s="45"/>
      <c r="V77" s="35">
        <f>W77+AA77+Tabelle2126820102526[[#This Row],[w]]/2+Tabelle2126820102526[[#This Row],[poweradd]]</f>
        <v>22.363960000000027</v>
      </c>
      <c r="W77" s="52">
        <f t="shared" si="131"/>
        <v>17.943394000000026</v>
      </c>
      <c r="X77" s="35">
        <f t="shared" si="94"/>
        <v>5</v>
      </c>
      <c r="Y77" s="52">
        <f t="shared" si="118"/>
        <v>192.05660599999999</v>
      </c>
      <c r="Z77" s="52">
        <f t="shared" si="79"/>
        <v>190.13603999999998</v>
      </c>
      <c r="AA77" s="52">
        <f t="shared" si="95"/>
        <v>1.920566</v>
      </c>
      <c r="AB77" s="45"/>
      <c r="AC77" s="45"/>
      <c r="AF77" s="35">
        <f>AG77+AK77+Tabelle212682010252630[[#This Row],[w]]/2+Tabelle212682010252630[[#This Row],[poweradd]]</f>
        <v>22.363960000000027</v>
      </c>
      <c r="AG77" s="52">
        <f t="shared" si="132"/>
        <v>17.943394000000026</v>
      </c>
      <c r="AH77" s="35">
        <f t="shared" si="96"/>
        <v>5</v>
      </c>
      <c r="AI77" s="52">
        <f t="shared" si="119"/>
        <v>192.05660599999999</v>
      </c>
      <c r="AJ77" s="52">
        <f t="shared" si="80"/>
        <v>190.13603999999998</v>
      </c>
      <c r="AK77" s="52">
        <f t="shared" si="97"/>
        <v>1.920566</v>
      </c>
      <c r="AL77" s="45"/>
      <c r="AM77" s="45"/>
      <c r="AP77" s="35">
        <f>AQ77+AU77+Tabelle212682010252627[[#This Row],[w]]/2+Tabelle212682010252627[[#This Row],[poweradd]]</f>
        <v>22.363960000000027</v>
      </c>
      <c r="AQ77" s="52">
        <f t="shared" si="133"/>
        <v>17.943394000000026</v>
      </c>
      <c r="AR77" s="35">
        <f t="shared" si="98"/>
        <v>5</v>
      </c>
      <c r="AS77" s="52">
        <f t="shared" si="120"/>
        <v>192.05660599999999</v>
      </c>
      <c r="AT77" s="52">
        <f t="shared" si="81"/>
        <v>190.13603999999998</v>
      </c>
      <c r="AU77" s="52">
        <f t="shared" si="99"/>
        <v>1.920566</v>
      </c>
      <c r="AV77" s="45"/>
      <c r="AW77" s="45"/>
      <c r="AZ77" s="35">
        <f>BA77+BE77+Tabelle2126820102526272933[[#This Row],[w]]/2+Tabelle2126820102526272933[[#This Row],[poweradd]]</f>
        <v>22.363960000000027</v>
      </c>
      <c r="BA77" s="52">
        <f t="shared" si="134"/>
        <v>17.943394000000026</v>
      </c>
      <c r="BB77" s="35">
        <f t="shared" si="100"/>
        <v>5</v>
      </c>
      <c r="BC77" s="52">
        <f t="shared" si="121"/>
        <v>192.05660599999999</v>
      </c>
      <c r="BD77" s="52">
        <f t="shared" si="82"/>
        <v>190.13603999999998</v>
      </c>
      <c r="BE77" s="52">
        <f t="shared" si="101"/>
        <v>1.920566</v>
      </c>
      <c r="BF77" s="45"/>
      <c r="BG77" s="45"/>
      <c r="BJ77" s="35">
        <f>BK77+BO77+Tabelle21268201025262728[[#This Row],[w]]/2+Tabelle21268201025262728[[#This Row],[poweradd]]</f>
        <v>22.363960000000027</v>
      </c>
      <c r="BK77" s="52">
        <f t="shared" si="135"/>
        <v>17.943394000000026</v>
      </c>
      <c r="BL77" s="35">
        <f t="shared" si="102"/>
        <v>5</v>
      </c>
      <c r="BM77" s="52">
        <f t="shared" si="122"/>
        <v>192.05660599999999</v>
      </c>
      <c r="BN77" s="52">
        <f t="shared" si="83"/>
        <v>190.13603999999998</v>
      </c>
      <c r="BO77" s="52">
        <f t="shared" si="103"/>
        <v>1.920566</v>
      </c>
      <c r="BP77" s="45"/>
      <c r="BQ77" s="45"/>
      <c r="BT77" s="35">
        <f>BU77+BY77+Tabelle21268201025262729[[#This Row],[w]]/2+Tabelle21268201025262729[[#This Row],[poweradd]]</f>
        <v>22.363960000000027</v>
      </c>
      <c r="BU77" s="52">
        <f t="shared" si="136"/>
        <v>17.943394000000026</v>
      </c>
      <c r="BV77" s="35">
        <f t="shared" si="104"/>
        <v>5</v>
      </c>
      <c r="BW77" s="52">
        <f t="shared" si="123"/>
        <v>192.05660599999999</v>
      </c>
      <c r="BX77" s="52">
        <f t="shared" si="84"/>
        <v>190.13603999999998</v>
      </c>
      <c r="BY77" s="52">
        <f t="shared" si="105"/>
        <v>1.920566</v>
      </c>
      <c r="BZ77" s="45"/>
      <c r="CA77" s="45"/>
      <c r="CD77" s="35">
        <f>CE77+CI77+Tabelle2126820102526272934[[#This Row],[w]]/2+Tabelle2126820102526272934[[#This Row],[poweradd]]</f>
        <v>31.363960000000027</v>
      </c>
      <c r="CE77" s="52">
        <f t="shared" si="137"/>
        <v>26.943394000000026</v>
      </c>
      <c r="CF77" s="35">
        <f t="shared" si="106"/>
        <v>5</v>
      </c>
      <c r="CG77" s="52">
        <f t="shared" si="124"/>
        <v>192.05660599999999</v>
      </c>
      <c r="CH77" s="52">
        <f t="shared" si="85"/>
        <v>190.13603999999998</v>
      </c>
      <c r="CI77" s="52">
        <f t="shared" si="107"/>
        <v>1.920566</v>
      </c>
      <c r="CJ77" s="45"/>
      <c r="CK77" s="45"/>
      <c r="CN77" s="35">
        <f>CO77+CS77+Tabelle21268201025262729341135[[#This Row],[w]]/2+Tabelle21268201025262729341135[[#This Row],[poweradd]]</f>
        <v>31.363960000000027</v>
      </c>
      <c r="CO77" s="52">
        <f t="shared" si="138"/>
        <v>26.943394000000026</v>
      </c>
      <c r="CP77" s="35">
        <f t="shared" si="108"/>
        <v>5</v>
      </c>
      <c r="CQ77" s="52">
        <f t="shared" si="125"/>
        <v>192.05660599999999</v>
      </c>
      <c r="CR77" s="52">
        <f t="shared" si="86"/>
        <v>190.13603999999998</v>
      </c>
      <c r="CS77" s="52">
        <f t="shared" si="109"/>
        <v>1.920566</v>
      </c>
      <c r="CT77" s="45"/>
      <c r="CU77" s="45"/>
      <c r="CX77" s="35">
        <f>CY77+DC77+Tabelle2126820102526272934113536[[#This Row],[w]]/2+Tabelle2126820102526272934113536[[#This Row],[poweradd]]</f>
        <v>31.363960000000027</v>
      </c>
      <c r="CY77" s="52">
        <f t="shared" si="139"/>
        <v>26.943394000000026</v>
      </c>
      <c r="CZ77" s="35">
        <f t="shared" si="110"/>
        <v>5</v>
      </c>
      <c r="DA77" s="52">
        <f t="shared" si="126"/>
        <v>192.05660599999999</v>
      </c>
      <c r="DB77" s="52">
        <f t="shared" si="87"/>
        <v>190.13603999999998</v>
      </c>
      <c r="DC77" s="52">
        <f t="shared" si="111"/>
        <v>1.920566</v>
      </c>
      <c r="DD77" s="45"/>
      <c r="DE77" s="45"/>
      <c r="DH77" s="35">
        <f>DI77+DM77+Tabelle21268201025262729341135363731[[#This Row],[w]]/2+Tabelle21268201025262729341135363731[[#This Row],[poweradd]]</f>
        <v>31.363960000000027</v>
      </c>
      <c r="DI77" s="52">
        <f t="shared" si="140"/>
        <v>26.943394000000026</v>
      </c>
      <c r="DJ77" s="35">
        <f t="shared" si="112"/>
        <v>5</v>
      </c>
      <c r="DK77" s="52">
        <f t="shared" si="127"/>
        <v>192.05660599999999</v>
      </c>
      <c r="DL77" s="52">
        <f t="shared" si="88"/>
        <v>190.13603999999998</v>
      </c>
      <c r="DM77" s="52">
        <f t="shared" si="113"/>
        <v>1.920566</v>
      </c>
      <c r="DN77" s="45"/>
      <c r="DO77" s="45"/>
      <c r="DR77" s="35">
        <f>DS77+DW77+Tabelle212682010252627293411353637[[#This Row],[w]]/2+Tabelle212682010252627293411353637[[#This Row],[poweradd]]</f>
        <v>42.363960000000013</v>
      </c>
      <c r="DS77" s="52">
        <f t="shared" si="141"/>
        <v>37.943394000000012</v>
      </c>
      <c r="DT77" s="35">
        <f t="shared" si="114"/>
        <v>5</v>
      </c>
      <c r="DU77" s="52">
        <f t="shared" si="128"/>
        <v>192.05660599999999</v>
      </c>
      <c r="DV77" s="52">
        <f t="shared" si="89"/>
        <v>190.13603999999998</v>
      </c>
      <c r="DW77" s="52">
        <f t="shared" si="115"/>
        <v>1.920566</v>
      </c>
      <c r="DX77" s="45"/>
      <c r="DY77" s="45"/>
    </row>
    <row r="78" spans="1:130" x14ac:dyDescent="0.25">
      <c r="A78" s="55">
        <v>75</v>
      </c>
      <c r="B78" s="35">
        <f>C78+G78+Tabelle21268201025[[#This Row],[w]]/2+Tabelle21268201025[[#This Row],[poweradd]]</f>
        <v>26.765320000000028</v>
      </c>
      <c r="C78" s="52">
        <f t="shared" si="129"/>
        <v>22.363960000000027</v>
      </c>
      <c r="D78" s="35">
        <f t="shared" si="90"/>
        <v>5</v>
      </c>
      <c r="E78" s="52">
        <f t="shared" si="116"/>
        <v>190.13603999999998</v>
      </c>
      <c r="F78" s="52">
        <f t="shared" si="142"/>
        <v>188.23467999999997</v>
      </c>
      <c r="G78" s="52">
        <f t="shared" si="91"/>
        <v>1.9013599999999999</v>
      </c>
      <c r="H78" s="45"/>
      <c r="I78" s="45"/>
      <c r="L78" s="35">
        <f>M78+Q78+Tabelle212682010252632[[#This Row],[w]]/2+Tabelle212682010252632[[#This Row],[poweradd]]</f>
        <v>26.765320000000028</v>
      </c>
      <c r="M78" s="52">
        <f t="shared" si="130"/>
        <v>22.363960000000027</v>
      </c>
      <c r="N78" s="35">
        <f t="shared" si="92"/>
        <v>5</v>
      </c>
      <c r="O78" s="52">
        <f t="shared" si="117"/>
        <v>190.13603999999998</v>
      </c>
      <c r="P78" s="52">
        <f t="shared" ref="P78:P141" si="143">O78-Q78</f>
        <v>188.23467999999997</v>
      </c>
      <c r="Q78" s="52">
        <f t="shared" si="93"/>
        <v>1.9013599999999999</v>
      </c>
      <c r="R78" s="45"/>
      <c r="S78" s="45"/>
      <c r="V78" s="35">
        <f>W78+AA78+Tabelle2126820102526[[#This Row],[w]]/2+Tabelle2126820102526[[#This Row],[poweradd]]</f>
        <v>26.765320000000028</v>
      </c>
      <c r="W78" s="52">
        <f t="shared" si="131"/>
        <v>22.363960000000027</v>
      </c>
      <c r="X78" s="35">
        <f t="shared" si="94"/>
        <v>5</v>
      </c>
      <c r="Y78" s="52">
        <f t="shared" si="118"/>
        <v>190.13603999999998</v>
      </c>
      <c r="Z78" s="52">
        <f t="shared" ref="Z78:Z141" si="144">Y78-AA78</f>
        <v>188.23467999999997</v>
      </c>
      <c r="AA78" s="52">
        <f t="shared" si="95"/>
        <v>1.9013599999999999</v>
      </c>
      <c r="AB78" s="45"/>
      <c r="AC78" s="45"/>
      <c r="AF78" s="35">
        <f>AG78+AK78+Tabelle212682010252630[[#This Row],[w]]/2+Tabelle212682010252630[[#This Row],[poweradd]]</f>
        <v>26.765320000000028</v>
      </c>
      <c r="AG78" s="52">
        <f t="shared" si="132"/>
        <v>22.363960000000027</v>
      </c>
      <c r="AH78" s="35">
        <f t="shared" si="96"/>
        <v>5</v>
      </c>
      <c r="AI78" s="52">
        <f t="shared" si="119"/>
        <v>190.13603999999998</v>
      </c>
      <c r="AJ78" s="52">
        <f t="shared" ref="AJ78:AJ141" si="145">AI78-AK78</f>
        <v>188.23467999999997</v>
      </c>
      <c r="AK78" s="52">
        <f t="shared" si="97"/>
        <v>1.9013599999999999</v>
      </c>
      <c r="AL78" s="45"/>
      <c r="AM78" s="45"/>
      <c r="AP78" s="35">
        <f>AQ78+AU78+Tabelle212682010252627[[#This Row],[w]]/2+Tabelle212682010252627[[#This Row],[poweradd]]</f>
        <v>26.765320000000028</v>
      </c>
      <c r="AQ78" s="52">
        <f t="shared" si="133"/>
        <v>22.363960000000027</v>
      </c>
      <c r="AR78" s="35">
        <f t="shared" si="98"/>
        <v>5</v>
      </c>
      <c r="AS78" s="52">
        <f t="shared" si="120"/>
        <v>190.13603999999998</v>
      </c>
      <c r="AT78" s="52">
        <f t="shared" ref="AT78:AT141" si="146">AS78-AU78</f>
        <v>188.23467999999997</v>
      </c>
      <c r="AU78" s="52">
        <f t="shared" si="99"/>
        <v>1.9013599999999999</v>
      </c>
      <c r="AV78" s="45"/>
      <c r="AW78" s="45"/>
      <c r="AZ78" s="35">
        <f>BA78+BE78+Tabelle2126820102526272933[[#This Row],[w]]/2+Tabelle2126820102526272933[[#This Row],[poweradd]]</f>
        <v>26.765320000000028</v>
      </c>
      <c r="BA78" s="52">
        <f t="shared" si="134"/>
        <v>22.363960000000027</v>
      </c>
      <c r="BB78" s="35">
        <f t="shared" si="100"/>
        <v>5</v>
      </c>
      <c r="BC78" s="52">
        <f t="shared" si="121"/>
        <v>190.13603999999998</v>
      </c>
      <c r="BD78" s="52">
        <f t="shared" ref="BD78:BD141" si="147">BC78-BE78</f>
        <v>188.23467999999997</v>
      </c>
      <c r="BE78" s="52">
        <f t="shared" si="101"/>
        <v>1.9013599999999999</v>
      </c>
      <c r="BF78" s="45"/>
      <c r="BG78" s="45"/>
      <c r="BJ78" s="35">
        <f>BK78+BO78+Tabelle21268201025262728[[#This Row],[w]]/2+Tabelle21268201025262728[[#This Row],[poweradd]]</f>
        <v>26.765320000000028</v>
      </c>
      <c r="BK78" s="52">
        <f t="shared" si="135"/>
        <v>22.363960000000027</v>
      </c>
      <c r="BL78" s="35">
        <f t="shared" si="102"/>
        <v>5</v>
      </c>
      <c r="BM78" s="52">
        <f t="shared" si="122"/>
        <v>190.13603999999998</v>
      </c>
      <c r="BN78" s="52">
        <f t="shared" ref="BN78:BN141" si="148">BM78-BO78</f>
        <v>188.23467999999997</v>
      </c>
      <c r="BO78" s="52">
        <f t="shared" si="103"/>
        <v>1.9013599999999999</v>
      </c>
      <c r="BP78" s="45"/>
      <c r="BQ78" s="45"/>
      <c r="BT78" s="35">
        <f>BU78+BY78+Tabelle21268201025262729[[#This Row],[w]]/2+Tabelle21268201025262729[[#This Row],[poweradd]]</f>
        <v>26.765320000000028</v>
      </c>
      <c r="BU78" s="52">
        <f t="shared" si="136"/>
        <v>22.363960000000027</v>
      </c>
      <c r="BV78" s="35">
        <f t="shared" si="104"/>
        <v>5</v>
      </c>
      <c r="BW78" s="52">
        <f t="shared" si="123"/>
        <v>190.13603999999998</v>
      </c>
      <c r="BX78" s="52">
        <f t="shared" ref="BX78:BX141" si="149">BW78-BY78</f>
        <v>188.23467999999997</v>
      </c>
      <c r="BY78" s="52">
        <f t="shared" si="105"/>
        <v>1.9013599999999999</v>
      </c>
      <c r="BZ78" s="45"/>
      <c r="CA78" s="45"/>
      <c r="CD78" s="35">
        <f>CE78+CI78+Tabelle2126820102526272934[[#This Row],[w]]/2+Tabelle2126820102526272934[[#This Row],[poweradd]]</f>
        <v>35.765320000000024</v>
      </c>
      <c r="CE78" s="52">
        <f t="shared" si="137"/>
        <v>31.363960000000027</v>
      </c>
      <c r="CF78" s="35">
        <f t="shared" si="106"/>
        <v>5</v>
      </c>
      <c r="CG78" s="52">
        <f t="shared" si="124"/>
        <v>190.13603999999998</v>
      </c>
      <c r="CH78" s="52">
        <f t="shared" ref="CH78:CH141" si="150">CG78-CI78</f>
        <v>188.23467999999997</v>
      </c>
      <c r="CI78" s="52">
        <f t="shared" si="107"/>
        <v>1.9013599999999999</v>
      </c>
      <c r="CJ78" s="45"/>
      <c r="CK78" s="45"/>
      <c r="CN78" s="35">
        <f>CO78+CS78+Tabelle21268201025262729341135[[#This Row],[w]]/2+Tabelle21268201025262729341135[[#This Row],[poweradd]]</f>
        <v>35.765320000000024</v>
      </c>
      <c r="CO78" s="52">
        <f t="shared" si="138"/>
        <v>31.363960000000027</v>
      </c>
      <c r="CP78" s="35">
        <f t="shared" si="108"/>
        <v>5</v>
      </c>
      <c r="CQ78" s="52">
        <f t="shared" si="125"/>
        <v>190.13603999999998</v>
      </c>
      <c r="CR78" s="52">
        <f t="shared" ref="CR78:CR141" si="151">CQ78-CS78</f>
        <v>188.23467999999997</v>
      </c>
      <c r="CS78" s="52">
        <f t="shared" si="109"/>
        <v>1.9013599999999999</v>
      </c>
      <c r="CT78" s="45"/>
      <c r="CU78" s="45"/>
      <c r="CX78" s="35">
        <f>CY78+DC78+Tabelle2126820102526272934113536[[#This Row],[w]]/2+Tabelle2126820102526272934113536[[#This Row],[poweradd]]</f>
        <v>35.765320000000024</v>
      </c>
      <c r="CY78" s="52">
        <f t="shared" si="139"/>
        <v>31.363960000000027</v>
      </c>
      <c r="CZ78" s="35">
        <f t="shared" si="110"/>
        <v>5</v>
      </c>
      <c r="DA78" s="52">
        <f t="shared" si="126"/>
        <v>190.13603999999998</v>
      </c>
      <c r="DB78" s="52">
        <f t="shared" ref="DB78:DB141" si="152">DA78-DC78</f>
        <v>188.23467999999997</v>
      </c>
      <c r="DC78" s="52">
        <f t="shared" si="111"/>
        <v>1.9013599999999999</v>
      </c>
      <c r="DD78" s="45"/>
      <c r="DE78" s="45"/>
      <c r="DH78" s="35">
        <f>DI78+DM78+Tabelle21268201025262729341135363731[[#This Row],[w]]/2+Tabelle21268201025262729341135363731[[#This Row],[poweradd]]</f>
        <v>35.765320000000024</v>
      </c>
      <c r="DI78" s="52">
        <f t="shared" si="140"/>
        <v>31.363960000000027</v>
      </c>
      <c r="DJ78" s="35">
        <f t="shared" si="112"/>
        <v>5</v>
      </c>
      <c r="DK78" s="52">
        <f t="shared" si="127"/>
        <v>190.13603999999998</v>
      </c>
      <c r="DL78" s="52">
        <f t="shared" ref="DL78:DL141" si="153">DK78-DM78</f>
        <v>188.23467999999997</v>
      </c>
      <c r="DM78" s="52">
        <f t="shared" si="113"/>
        <v>1.9013599999999999</v>
      </c>
      <c r="DN78" s="45"/>
      <c r="DO78" s="45"/>
      <c r="DR78" s="35">
        <f>DS78+DW78+Tabelle212682010252627293411353637[[#This Row],[w]]/2+Tabelle212682010252627293411353637[[#This Row],[poweradd]]</f>
        <v>46.76532000000001</v>
      </c>
      <c r="DS78" s="52">
        <f t="shared" si="141"/>
        <v>42.363960000000013</v>
      </c>
      <c r="DT78" s="35">
        <f t="shared" si="114"/>
        <v>5</v>
      </c>
      <c r="DU78" s="52">
        <f t="shared" si="128"/>
        <v>190.13603999999998</v>
      </c>
      <c r="DV78" s="52">
        <f t="shared" ref="DV78:DV141" si="154">DU78-DW78</f>
        <v>188.23467999999997</v>
      </c>
      <c r="DW78" s="52">
        <f t="shared" si="115"/>
        <v>1.9013599999999999</v>
      </c>
      <c r="DX78" s="45"/>
      <c r="DY78" s="45"/>
    </row>
    <row r="79" spans="1:130" x14ac:dyDescent="0.25">
      <c r="A79" s="55">
        <v>76</v>
      </c>
      <c r="B79" s="35">
        <f>C79+G79+Tabelle21268201025[[#This Row],[w]]/2+Tabelle21268201025[[#This Row],[poweradd]]</f>
        <v>31.147666000000029</v>
      </c>
      <c r="C79" s="52">
        <f t="shared" si="129"/>
        <v>26.765320000000028</v>
      </c>
      <c r="D79" s="35">
        <f t="shared" si="90"/>
        <v>5</v>
      </c>
      <c r="E79" s="52">
        <f t="shared" si="116"/>
        <v>188.23467999999997</v>
      </c>
      <c r="F79" s="52">
        <f t="shared" si="142"/>
        <v>186.35233399999996</v>
      </c>
      <c r="G79" s="52">
        <f t="shared" si="91"/>
        <v>1.8823460000000001</v>
      </c>
      <c r="H79" s="45"/>
      <c r="I79" s="45"/>
      <c r="L79" s="35">
        <f>M79+Q79+Tabelle212682010252632[[#This Row],[w]]/2+Tabelle212682010252632[[#This Row],[poweradd]]</f>
        <v>31.147666000000029</v>
      </c>
      <c r="M79" s="52">
        <f t="shared" si="130"/>
        <v>26.765320000000028</v>
      </c>
      <c r="N79" s="35">
        <f t="shared" si="92"/>
        <v>5</v>
      </c>
      <c r="O79" s="52">
        <f t="shared" si="117"/>
        <v>188.23467999999997</v>
      </c>
      <c r="P79" s="52">
        <f t="shared" si="143"/>
        <v>186.35233399999996</v>
      </c>
      <c r="Q79" s="52">
        <f t="shared" si="93"/>
        <v>1.8823460000000001</v>
      </c>
      <c r="R79" s="45"/>
      <c r="S79" s="45"/>
      <c r="V79" s="35">
        <f>W79+AA79+Tabelle2126820102526[[#This Row],[w]]/2+Tabelle2126820102526[[#This Row],[poweradd]]</f>
        <v>31.147666000000029</v>
      </c>
      <c r="W79" s="52">
        <f t="shared" si="131"/>
        <v>26.765320000000028</v>
      </c>
      <c r="X79" s="35">
        <f t="shared" si="94"/>
        <v>5</v>
      </c>
      <c r="Y79" s="52">
        <f t="shared" si="118"/>
        <v>188.23467999999997</v>
      </c>
      <c r="Z79" s="52">
        <f t="shared" si="144"/>
        <v>186.35233399999996</v>
      </c>
      <c r="AA79" s="52">
        <f t="shared" si="95"/>
        <v>1.8823460000000001</v>
      </c>
      <c r="AB79" s="45"/>
      <c r="AC79" s="45"/>
      <c r="AF79" s="35">
        <f>AG79+AK79+Tabelle212682010252630[[#This Row],[w]]/2+Tabelle212682010252630[[#This Row],[poweradd]]</f>
        <v>31.147666000000029</v>
      </c>
      <c r="AG79" s="52">
        <f t="shared" si="132"/>
        <v>26.765320000000028</v>
      </c>
      <c r="AH79" s="35">
        <f t="shared" si="96"/>
        <v>5</v>
      </c>
      <c r="AI79" s="52">
        <f t="shared" si="119"/>
        <v>188.23467999999997</v>
      </c>
      <c r="AJ79" s="52">
        <f t="shared" si="145"/>
        <v>186.35233399999996</v>
      </c>
      <c r="AK79" s="52">
        <f t="shared" si="97"/>
        <v>1.8823460000000001</v>
      </c>
      <c r="AL79" s="45"/>
      <c r="AM79" s="45"/>
      <c r="AP79" s="35">
        <f>AQ79+AU79+Tabelle212682010252627[[#This Row],[w]]/2+Tabelle212682010252627[[#This Row],[poweradd]]</f>
        <v>31.147666000000029</v>
      </c>
      <c r="AQ79" s="52">
        <f t="shared" si="133"/>
        <v>26.765320000000028</v>
      </c>
      <c r="AR79" s="35">
        <f t="shared" si="98"/>
        <v>5</v>
      </c>
      <c r="AS79" s="52">
        <f t="shared" si="120"/>
        <v>188.23467999999997</v>
      </c>
      <c r="AT79" s="52">
        <f t="shared" si="146"/>
        <v>186.35233399999996</v>
      </c>
      <c r="AU79" s="52">
        <f t="shared" si="99"/>
        <v>1.8823460000000001</v>
      </c>
      <c r="AV79" s="45"/>
      <c r="AW79" s="45"/>
      <c r="AZ79" s="35">
        <f>BA79+BE79+Tabelle2126820102526272933[[#This Row],[w]]/2+Tabelle2126820102526272933[[#This Row],[poweradd]]</f>
        <v>31.147666000000029</v>
      </c>
      <c r="BA79" s="52">
        <f t="shared" si="134"/>
        <v>26.765320000000028</v>
      </c>
      <c r="BB79" s="35">
        <f t="shared" si="100"/>
        <v>5</v>
      </c>
      <c r="BC79" s="52">
        <f t="shared" si="121"/>
        <v>188.23467999999997</v>
      </c>
      <c r="BD79" s="52">
        <f t="shared" si="147"/>
        <v>186.35233399999996</v>
      </c>
      <c r="BE79" s="52">
        <f t="shared" si="101"/>
        <v>1.8823460000000001</v>
      </c>
      <c r="BF79" s="45"/>
      <c r="BG79" s="45"/>
      <c r="BJ79" s="35">
        <f>BK79+BO79+Tabelle21268201025262728[[#This Row],[w]]/2+Tabelle21268201025262728[[#This Row],[poweradd]]</f>
        <v>31.147666000000029</v>
      </c>
      <c r="BK79" s="52">
        <f t="shared" si="135"/>
        <v>26.765320000000028</v>
      </c>
      <c r="BL79" s="35">
        <f t="shared" si="102"/>
        <v>5</v>
      </c>
      <c r="BM79" s="52">
        <f t="shared" si="122"/>
        <v>188.23467999999997</v>
      </c>
      <c r="BN79" s="52">
        <f t="shared" si="148"/>
        <v>186.35233399999996</v>
      </c>
      <c r="BO79" s="52">
        <f t="shared" si="103"/>
        <v>1.8823460000000001</v>
      </c>
      <c r="BP79" s="45"/>
      <c r="BQ79" s="45"/>
      <c r="BT79" s="35">
        <f>BU79+BY79+Tabelle21268201025262729[[#This Row],[w]]/2+Tabelle21268201025262729[[#This Row],[poweradd]]</f>
        <v>31.147666000000029</v>
      </c>
      <c r="BU79" s="52">
        <f t="shared" si="136"/>
        <v>26.765320000000028</v>
      </c>
      <c r="BV79" s="35">
        <f t="shared" si="104"/>
        <v>5</v>
      </c>
      <c r="BW79" s="52">
        <f t="shared" si="123"/>
        <v>188.23467999999997</v>
      </c>
      <c r="BX79" s="52">
        <f t="shared" si="149"/>
        <v>186.35233399999996</v>
      </c>
      <c r="BY79" s="52">
        <f t="shared" si="105"/>
        <v>1.8823460000000001</v>
      </c>
      <c r="BZ79" s="45"/>
      <c r="CA79" s="45"/>
      <c r="CD79" s="35">
        <f>CE79+CI79+Tabelle2126820102526272934[[#This Row],[w]]/2+Tabelle2126820102526272934[[#This Row],[poweradd]]</f>
        <v>40.147666000000022</v>
      </c>
      <c r="CE79" s="52">
        <f t="shared" si="137"/>
        <v>35.765320000000024</v>
      </c>
      <c r="CF79" s="35">
        <f t="shared" si="106"/>
        <v>5</v>
      </c>
      <c r="CG79" s="52">
        <f t="shared" si="124"/>
        <v>188.23467999999997</v>
      </c>
      <c r="CH79" s="52">
        <f t="shared" si="150"/>
        <v>186.35233399999996</v>
      </c>
      <c r="CI79" s="52">
        <f t="shared" si="107"/>
        <v>1.8823460000000001</v>
      </c>
      <c r="CJ79" s="45"/>
      <c r="CK79" s="45"/>
      <c r="CN79" s="35">
        <f>CO79+CS79+Tabelle21268201025262729341135[[#This Row],[w]]/2+Tabelle21268201025262729341135[[#This Row],[poweradd]]</f>
        <v>40.147666000000022</v>
      </c>
      <c r="CO79" s="52">
        <f t="shared" si="138"/>
        <v>35.765320000000024</v>
      </c>
      <c r="CP79" s="35">
        <f t="shared" si="108"/>
        <v>5</v>
      </c>
      <c r="CQ79" s="52">
        <f t="shared" si="125"/>
        <v>188.23467999999997</v>
      </c>
      <c r="CR79" s="52">
        <f t="shared" si="151"/>
        <v>186.35233399999996</v>
      </c>
      <c r="CS79" s="52">
        <f t="shared" si="109"/>
        <v>1.8823460000000001</v>
      </c>
      <c r="CT79" s="45"/>
      <c r="CU79" s="45"/>
      <c r="CX79" s="35">
        <f>CY79+DC79+Tabelle2126820102526272934113536[[#This Row],[w]]/2+Tabelle2126820102526272934113536[[#This Row],[poweradd]]</f>
        <v>40.147666000000022</v>
      </c>
      <c r="CY79" s="52">
        <f t="shared" si="139"/>
        <v>35.765320000000024</v>
      </c>
      <c r="CZ79" s="35">
        <f t="shared" si="110"/>
        <v>5</v>
      </c>
      <c r="DA79" s="52">
        <f t="shared" si="126"/>
        <v>188.23467999999997</v>
      </c>
      <c r="DB79" s="52">
        <f t="shared" si="152"/>
        <v>186.35233399999996</v>
      </c>
      <c r="DC79" s="52">
        <f t="shared" si="111"/>
        <v>1.8823460000000001</v>
      </c>
      <c r="DD79" s="45"/>
      <c r="DE79" s="45"/>
      <c r="DH79" s="35">
        <f>DI79+DM79+Tabelle21268201025262729341135363731[[#This Row],[w]]/2+Tabelle21268201025262729341135363731[[#This Row],[poweradd]]</f>
        <v>40.147666000000022</v>
      </c>
      <c r="DI79" s="52">
        <f t="shared" si="140"/>
        <v>35.765320000000024</v>
      </c>
      <c r="DJ79" s="35">
        <f t="shared" si="112"/>
        <v>5</v>
      </c>
      <c r="DK79" s="52">
        <f t="shared" si="127"/>
        <v>188.23467999999997</v>
      </c>
      <c r="DL79" s="52">
        <f t="shared" si="153"/>
        <v>186.35233399999996</v>
      </c>
      <c r="DM79" s="52">
        <f t="shared" si="113"/>
        <v>1.8823460000000001</v>
      </c>
      <c r="DN79" s="45"/>
      <c r="DO79" s="45"/>
      <c r="DR79" s="35">
        <f>DS79+DW79+Tabelle212682010252627293411353637[[#This Row],[w]]/2+Tabelle212682010252627293411353637[[#This Row],[poweradd]]</f>
        <v>51.147666000000008</v>
      </c>
      <c r="DS79" s="52">
        <f t="shared" si="141"/>
        <v>46.76532000000001</v>
      </c>
      <c r="DT79" s="35">
        <f t="shared" si="114"/>
        <v>5</v>
      </c>
      <c r="DU79" s="52">
        <f t="shared" si="128"/>
        <v>188.23467999999997</v>
      </c>
      <c r="DV79" s="52">
        <f t="shared" si="154"/>
        <v>186.35233399999996</v>
      </c>
      <c r="DW79" s="52">
        <f t="shared" si="115"/>
        <v>1.8823460000000001</v>
      </c>
      <c r="DX79" s="45"/>
      <c r="DY79" s="45"/>
    </row>
    <row r="80" spans="1:130" x14ac:dyDescent="0.25">
      <c r="A80" s="55">
        <v>77</v>
      </c>
      <c r="B80" s="35">
        <f>C80+G80+Tabelle21268201025[[#This Row],[w]]/2+Tabelle21268201025[[#This Row],[poweradd]]</f>
        <v>35.51118900000003</v>
      </c>
      <c r="C80" s="52">
        <f t="shared" si="129"/>
        <v>31.147666000000029</v>
      </c>
      <c r="D80" s="35">
        <f t="shared" si="90"/>
        <v>5</v>
      </c>
      <c r="E80" s="52">
        <f t="shared" si="116"/>
        <v>186.35233399999996</v>
      </c>
      <c r="F80" s="52">
        <f t="shared" si="142"/>
        <v>184.48881099999997</v>
      </c>
      <c r="G80" s="52">
        <f t="shared" si="91"/>
        <v>1.863523</v>
      </c>
      <c r="H80" s="45"/>
      <c r="I80" s="45"/>
      <c r="L80" s="35">
        <f>M80+Q80+Tabelle212682010252632[[#This Row],[w]]/2+Tabelle212682010252632[[#This Row],[poweradd]]</f>
        <v>35.51118900000003</v>
      </c>
      <c r="M80" s="52">
        <f t="shared" si="130"/>
        <v>31.147666000000029</v>
      </c>
      <c r="N80" s="35">
        <f t="shared" si="92"/>
        <v>5</v>
      </c>
      <c r="O80" s="52">
        <f t="shared" si="117"/>
        <v>186.35233399999996</v>
      </c>
      <c r="P80" s="52">
        <f t="shared" si="143"/>
        <v>184.48881099999997</v>
      </c>
      <c r="Q80" s="52">
        <f t="shared" si="93"/>
        <v>1.863523</v>
      </c>
      <c r="R80" s="45"/>
      <c r="S80" s="45"/>
      <c r="V80" s="35">
        <f>W80+AA80+Tabelle2126820102526[[#This Row],[w]]/2+Tabelle2126820102526[[#This Row],[poweradd]]</f>
        <v>35.51118900000003</v>
      </c>
      <c r="W80" s="52">
        <f t="shared" si="131"/>
        <v>31.147666000000029</v>
      </c>
      <c r="X80" s="35">
        <f t="shared" si="94"/>
        <v>5</v>
      </c>
      <c r="Y80" s="52">
        <f t="shared" si="118"/>
        <v>186.35233399999996</v>
      </c>
      <c r="Z80" s="52">
        <f t="shared" si="144"/>
        <v>184.48881099999997</v>
      </c>
      <c r="AA80" s="52">
        <f t="shared" si="95"/>
        <v>1.863523</v>
      </c>
      <c r="AB80" s="45"/>
      <c r="AC80" s="45"/>
      <c r="AF80" s="35">
        <f>AG80+AK80+Tabelle212682010252630[[#This Row],[w]]/2+Tabelle212682010252630[[#This Row],[poweradd]]</f>
        <v>35.51118900000003</v>
      </c>
      <c r="AG80" s="52">
        <f t="shared" si="132"/>
        <v>31.147666000000029</v>
      </c>
      <c r="AH80" s="35">
        <f t="shared" si="96"/>
        <v>5</v>
      </c>
      <c r="AI80" s="52">
        <f t="shared" si="119"/>
        <v>186.35233399999996</v>
      </c>
      <c r="AJ80" s="52">
        <f t="shared" si="145"/>
        <v>184.48881099999997</v>
      </c>
      <c r="AK80" s="52">
        <f t="shared" si="97"/>
        <v>1.863523</v>
      </c>
      <c r="AL80" s="45"/>
      <c r="AM80" s="45"/>
      <c r="AP80" s="35">
        <f>AQ80+AU80+Tabelle212682010252627[[#This Row],[w]]/2+Tabelle212682010252627[[#This Row],[poweradd]]</f>
        <v>35.51118900000003</v>
      </c>
      <c r="AQ80" s="52">
        <f t="shared" si="133"/>
        <v>31.147666000000029</v>
      </c>
      <c r="AR80" s="35">
        <f t="shared" si="98"/>
        <v>5</v>
      </c>
      <c r="AS80" s="52">
        <f t="shared" si="120"/>
        <v>186.35233399999996</v>
      </c>
      <c r="AT80" s="52">
        <f t="shared" si="146"/>
        <v>184.48881099999997</v>
      </c>
      <c r="AU80" s="52">
        <f t="shared" si="99"/>
        <v>1.863523</v>
      </c>
      <c r="AV80" s="45"/>
      <c r="AW80" s="45"/>
      <c r="AZ80" s="35">
        <f>BA80+BE80+Tabelle2126820102526272933[[#This Row],[w]]/2+Tabelle2126820102526272933[[#This Row],[poweradd]]</f>
        <v>35.51118900000003</v>
      </c>
      <c r="BA80" s="52">
        <f t="shared" si="134"/>
        <v>31.147666000000029</v>
      </c>
      <c r="BB80" s="35">
        <f t="shared" si="100"/>
        <v>5</v>
      </c>
      <c r="BC80" s="52">
        <f t="shared" si="121"/>
        <v>186.35233399999996</v>
      </c>
      <c r="BD80" s="52">
        <f t="shared" si="147"/>
        <v>184.48881099999997</v>
      </c>
      <c r="BE80" s="52">
        <f t="shared" si="101"/>
        <v>1.863523</v>
      </c>
      <c r="BF80" s="45"/>
      <c r="BG80" s="45"/>
      <c r="BJ80" s="35">
        <f>BK80+BO80+Tabelle21268201025262728[[#This Row],[w]]/2+Tabelle21268201025262728[[#This Row],[poweradd]]</f>
        <v>35.51118900000003</v>
      </c>
      <c r="BK80" s="52">
        <f t="shared" si="135"/>
        <v>31.147666000000029</v>
      </c>
      <c r="BL80" s="35">
        <f t="shared" si="102"/>
        <v>5</v>
      </c>
      <c r="BM80" s="52">
        <f t="shared" si="122"/>
        <v>186.35233399999996</v>
      </c>
      <c r="BN80" s="52">
        <f t="shared" si="148"/>
        <v>184.48881099999997</v>
      </c>
      <c r="BO80" s="52">
        <f t="shared" si="103"/>
        <v>1.863523</v>
      </c>
      <c r="BP80" s="45"/>
      <c r="BQ80" s="45"/>
      <c r="BT80" s="35">
        <f>BU80+BY80+Tabelle21268201025262729[[#This Row],[w]]/2+Tabelle21268201025262729[[#This Row],[poweradd]]</f>
        <v>35.51118900000003</v>
      </c>
      <c r="BU80" s="52">
        <f t="shared" si="136"/>
        <v>31.147666000000029</v>
      </c>
      <c r="BV80" s="35">
        <f t="shared" si="104"/>
        <v>5</v>
      </c>
      <c r="BW80" s="52">
        <f t="shared" si="123"/>
        <v>186.35233399999996</v>
      </c>
      <c r="BX80" s="52">
        <f t="shared" si="149"/>
        <v>184.48881099999997</v>
      </c>
      <c r="BY80" s="52">
        <f t="shared" si="105"/>
        <v>1.863523</v>
      </c>
      <c r="BZ80" s="45"/>
      <c r="CA80" s="45"/>
      <c r="CD80" s="35">
        <f>CE80+CI80+Tabelle2126820102526272934[[#This Row],[w]]/2+Tabelle2126820102526272934[[#This Row],[poweradd]]</f>
        <v>44.511189000000023</v>
      </c>
      <c r="CE80" s="52">
        <f t="shared" si="137"/>
        <v>40.147666000000022</v>
      </c>
      <c r="CF80" s="35">
        <f t="shared" si="106"/>
        <v>5</v>
      </c>
      <c r="CG80" s="52">
        <f t="shared" si="124"/>
        <v>186.35233399999996</v>
      </c>
      <c r="CH80" s="52">
        <f t="shared" si="150"/>
        <v>184.48881099999997</v>
      </c>
      <c r="CI80" s="52">
        <f t="shared" si="107"/>
        <v>1.863523</v>
      </c>
      <c r="CJ80" s="45"/>
      <c r="CK80" s="45"/>
      <c r="CN80" s="35">
        <f>CO80+CS80+Tabelle21268201025262729341135[[#This Row],[w]]/2+Tabelle21268201025262729341135[[#This Row],[poweradd]]</f>
        <v>44.511189000000023</v>
      </c>
      <c r="CO80" s="52">
        <f t="shared" si="138"/>
        <v>40.147666000000022</v>
      </c>
      <c r="CP80" s="35">
        <f t="shared" si="108"/>
        <v>5</v>
      </c>
      <c r="CQ80" s="52">
        <f t="shared" si="125"/>
        <v>186.35233399999996</v>
      </c>
      <c r="CR80" s="52">
        <f t="shared" si="151"/>
        <v>184.48881099999997</v>
      </c>
      <c r="CS80" s="52">
        <f t="shared" si="109"/>
        <v>1.863523</v>
      </c>
      <c r="CT80" s="45"/>
      <c r="CU80" s="45"/>
      <c r="CX80" s="35">
        <f>CY80+DC80+Tabelle2126820102526272934113536[[#This Row],[w]]/2+Tabelle2126820102526272934113536[[#This Row],[poweradd]]</f>
        <v>44.511189000000023</v>
      </c>
      <c r="CY80" s="52">
        <f t="shared" si="139"/>
        <v>40.147666000000022</v>
      </c>
      <c r="CZ80" s="35">
        <f t="shared" si="110"/>
        <v>5</v>
      </c>
      <c r="DA80" s="52">
        <f t="shared" si="126"/>
        <v>186.35233399999996</v>
      </c>
      <c r="DB80" s="52">
        <f t="shared" si="152"/>
        <v>184.48881099999997</v>
      </c>
      <c r="DC80" s="52">
        <f t="shared" si="111"/>
        <v>1.863523</v>
      </c>
      <c r="DD80" s="45"/>
      <c r="DE80" s="45"/>
      <c r="DH80" s="35">
        <f>DI80+DM80+Tabelle21268201025262729341135363731[[#This Row],[w]]/2+Tabelle21268201025262729341135363731[[#This Row],[poweradd]]</f>
        <v>44.511189000000023</v>
      </c>
      <c r="DI80" s="52">
        <f t="shared" si="140"/>
        <v>40.147666000000022</v>
      </c>
      <c r="DJ80" s="35">
        <f t="shared" si="112"/>
        <v>5</v>
      </c>
      <c r="DK80" s="52">
        <f t="shared" si="127"/>
        <v>186.35233399999996</v>
      </c>
      <c r="DL80" s="52">
        <f t="shared" si="153"/>
        <v>184.48881099999997</v>
      </c>
      <c r="DM80" s="52">
        <f t="shared" si="113"/>
        <v>1.863523</v>
      </c>
      <c r="DN80" s="45"/>
      <c r="DO80" s="45"/>
      <c r="DR80" s="35">
        <f>DS80+DW80+Tabelle212682010252627293411353637[[#This Row],[w]]/2+Tabelle212682010252627293411353637[[#This Row],[poweradd]]</f>
        <v>55.511189000000009</v>
      </c>
      <c r="DS80" s="52">
        <f t="shared" si="141"/>
        <v>51.147666000000008</v>
      </c>
      <c r="DT80" s="35">
        <f t="shared" si="114"/>
        <v>5</v>
      </c>
      <c r="DU80" s="52">
        <f t="shared" si="128"/>
        <v>186.35233399999996</v>
      </c>
      <c r="DV80" s="52">
        <f t="shared" si="154"/>
        <v>184.48881099999997</v>
      </c>
      <c r="DW80" s="52">
        <f t="shared" si="115"/>
        <v>1.863523</v>
      </c>
      <c r="DX80" s="45"/>
      <c r="DY80" s="45"/>
    </row>
    <row r="81" spans="1:130" x14ac:dyDescent="0.25">
      <c r="A81" s="55">
        <v>78</v>
      </c>
      <c r="B81" s="35">
        <f>C81+G81+Tabelle21268201025[[#This Row],[w]]/2+Tabelle21268201025[[#This Row],[poweradd]]</f>
        <v>39.856077000000028</v>
      </c>
      <c r="C81" s="52">
        <f t="shared" si="129"/>
        <v>35.51118900000003</v>
      </c>
      <c r="D81" s="35">
        <f t="shared" si="90"/>
        <v>5</v>
      </c>
      <c r="E81" s="52">
        <f t="shared" si="116"/>
        <v>184.48881099999997</v>
      </c>
      <c r="F81" s="52">
        <f t="shared" si="142"/>
        <v>182.64392299999997</v>
      </c>
      <c r="G81" s="52">
        <f t="shared" si="91"/>
        <v>1.8448880000000001</v>
      </c>
      <c r="H81" s="45"/>
      <c r="I81" s="45"/>
      <c r="L81" s="35">
        <f>M81+Q81+Tabelle212682010252632[[#This Row],[w]]/2+Tabelle212682010252632[[#This Row],[poweradd]]</f>
        <v>39.856077000000028</v>
      </c>
      <c r="M81" s="52">
        <f t="shared" si="130"/>
        <v>35.51118900000003</v>
      </c>
      <c r="N81" s="35">
        <f t="shared" si="92"/>
        <v>5</v>
      </c>
      <c r="O81" s="52">
        <f t="shared" si="117"/>
        <v>184.48881099999997</v>
      </c>
      <c r="P81" s="52">
        <f t="shared" si="143"/>
        <v>182.64392299999997</v>
      </c>
      <c r="Q81" s="52">
        <f t="shared" si="93"/>
        <v>1.8448880000000001</v>
      </c>
      <c r="R81" s="45"/>
      <c r="S81" s="45"/>
      <c r="V81" s="35">
        <f>W81+AA81+Tabelle2126820102526[[#This Row],[w]]/2+Tabelle2126820102526[[#This Row],[poweradd]]</f>
        <v>39.856077000000028</v>
      </c>
      <c r="W81" s="52">
        <f t="shared" si="131"/>
        <v>35.51118900000003</v>
      </c>
      <c r="X81" s="35">
        <f t="shared" si="94"/>
        <v>5</v>
      </c>
      <c r="Y81" s="52">
        <f t="shared" si="118"/>
        <v>184.48881099999997</v>
      </c>
      <c r="Z81" s="52">
        <f t="shared" si="144"/>
        <v>182.64392299999997</v>
      </c>
      <c r="AA81" s="52">
        <f t="shared" si="95"/>
        <v>1.8448880000000001</v>
      </c>
      <c r="AB81" s="45"/>
      <c r="AC81" s="45"/>
      <c r="AF81" s="35">
        <f>AG81+AK81+Tabelle212682010252630[[#This Row],[w]]/2+Tabelle212682010252630[[#This Row],[poweradd]]</f>
        <v>39.856077000000028</v>
      </c>
      <c r="AG81" s="52">
        <f t="shared" si="132"/>
        <v>35.51118900000003</v>
      </c>
      <c r="AH81" s="35">
        <f t="shared" si="96"/>
        <v>5</v>
      </c>
      <c r="AI81" s="52">
        <f t="shared" si="119"/>
        <v>184.48881099999997</v>
      </c>
      <c r="AJ81" s="52">
        <f t="shared" si="145"/>
        <v>182.64392299999997</v>
      </c>
      <c r="AK81" s="52">
        <f t="shared" si="97"/>
        <v>1.8448880000000001</v>
      </c>
      <c r="AL81" s="45"/>
      <c r="AM81" s="45"/>
      <c r="AP81" s="35">
        <f>AQ81+AU81+Tabelle212682010252627[[#This Row],[w]]/2+Tabelle212682010252627[[#This Row],[poweradd]]</f>
        <v>39.856077000000028</v>
      </c>
      <c r="AQ81" s="52">
        <f t="shared" si="133"/>
        <v>35.51118900000003</v>
      </c>
      <c r="AR81" s="35">
        <f t="shared" si="98"/>
        <v>5</v>
      </c>
      <c r="AS81" s="52">
        <f t="shared" si="120"/>
        <v>184.48881099999997</v>
      </c>
      <c r="AT81" s="52">
        <f t="shared" si="146"/>
        <v>182.64392299999997</v>
      </c>
      <c r="AU81" s="52">
        <f t="shared" si="99"/>
        <v>1.8448880000000001</v>
      </c>
      <c r="AV81" s="45"/>
      <c r="AW81" s="45"/>
      <c r="AZ81" s="35">
        <f>BA81+BE81+Tabelle2126820102526272933[[#This Row],[w]]/2+Tabelle2126820102526272933[[#This Row],[poweradd]]</f>
        <v>39.856077000000028</v>
      </c>
      <c r="BA81" s="52">
        <f t="shared" si="134"/>
        <v>35.51118900000003</v>
      </c>
      <c r="BB81" s="35">
        <f t="shared" si="100"/>
        <v>5</v>
      </c>
      <c r="BC81" s="52">
        <f t="shared" si="121"/>
        <v>184.48881099999997</v>
      </c>
      <c r="BD81" s="52">
        <f t="shared" si="147"/>
        <v>182.64392299999997</v>
      </c>
      <c r="BE81" s="52">
        <f t="shared" si="101"/>
        <v>1.8448880000000001</v>
      </c>
      <c r="BF81" s="45"/>
      <c r="BG81" s="45"/>
      <c r="BJ81" s="35">
        <f>BK81+BO81+Tabelle21268201025262728[[#This Row],[w]]/2+Tabelle21268201025262728[[#This Row],[poweradd]]</f>
        <v>39.856077000000028</v>
      </c>
      <c r="BK81" s="52">
        <f t="shared" si="135"/>
        <v>35.51118900000003</v>
      </c>
      <c r="BL81" s="35">
        <f t="shared" si="102"/>
        <v>5</v>
      </c>
      <c r="BM81" s="52">
        <f t="shared" si="122"/>
        <v>184.48881099999997</v>
      </c>
      <c r="BN81" s="52">
        <f t="shared" si="148"/>
        <v>182.64392299999997</v>
      </c>
      <c r="BO81" s="52">
        <f t="shared" si="103"/>
        <v>1.8448880000000001</v>
      </c>
      <c r="BP81" s="45"/>
      <c r="BQ81" s="45"/>
      <c r="BT81" s="35">
        <f>BU81+BY81+Tabelle21268201025262729[[#This Row],[w]]/2+Tabelle21268201025262729[[#This Row],[poweradd]]</f>
        <v>39.856077000000028</v>
      </c>
      <c r="BU81" s="52">
        <f t="shared" si="136"/>
        <v>35.51118900000003</v>
      </c>
      <c r="BV81" s="35">
        <f t="shared" si="104"/>
        <v>5</v>
      </c>
      <c r="BW81" s="52">
        <f t="shared" si="123"/>
        <v>184.48881099999997</v>
      </c>
      <c r="BX81" s="52">
        <f t="shared" si="149"/>
        <v>182.64392299999997</v>
      </c>
      <c r="BY81" s="52">
        <f t="shared" si="105"/>
        <v>1.8448880000000001</v>
      </c>
      <c r="BZ81" s="45"/>
      <c r="CA81" s="45"/>
      <c r="CD81" s="35">
        <f>CE81+CI81+Tabelle2126820102526272934[[#This Row],[w]]/2+Tabelle2126820102526272934[[#This Row],[poweradd]]</f>
        <v>48.85607700000002</v>
      </c>
      <c r="CE81" s="52">
        <f t="shared" si="137"/>
        <v>44.511189000000023</v>
      </c>
      <c r="CF81" s="35">
        <f t="shared" si="106"/>
        <v>5</v>
      </c>
      <c r="CG81" s="52">
        <f t="shared" si="124"/>
        <v>184.48881099999997</v>
      </c>
      <c r="CH81" s="52">
        <f t="shared" si="150"/>
        <v>182.64392299999997</v>
      </c>
      <c r="CI81" s="52">
        <f t="shared" si="107"/>
        <v>1.8448880000000001</v>
      </c>
      <c r="CJ81" s="45"/>
      <c r="CK81" s="45"/>
      <c r="CN81" s="35">
        <f>CO81+CS81+Tabelle21268201025262729341135[[#This Row],[w]]/2+Tabelle21268201025262729341135[[#This Row],[poweradd]]</f>
        <v>48.85607700000002</v>
      </c>
      <c r="CO81" s="52">
        <f t="shared" si="138"/>
        <v>44.511189000000023</v>
      </c>
      <c r="CP81" s="35">
        <f t="shared" si="108"/>
        <v>5</v>
      </c>
      <c r="CQ81" s="52">
        <f t="shared" si="125"/>
        <v>184.48881099999997</v>
      </c>
      <c r="CR81" s="52">
        <f t="shared" si="151"/>
        <v>182.64392299999997</v>
      </c>
      <c r="CS81" s="52">
        <f t="shared" si="109"/>
        <v>1.8448880000000001</v>
      </c>
      <c r="CT81" s="45"/>
      <c r="CU81" s="45"/>
      <c r="CX81" s="35">
        <f>CY81+DC81+Tabelle2126820102526272934113536[[#This Row],[w]]/2+Tabelle2126820102526272934113536[[#This Row],[poweradd]]</f>
        <v>48.85607700000002</v>
      </c>
      <c r="CY81" s="52">
        <f t="shared" si="139"/>
        <v>44.511189000000023</v>
      </c>
      <c r="CZ81" s="35">
        <f t="shared" si="110"/>
        <v>5</v>
      </c>
      <c r="DA81" s="52">
        <f t="shared" si="126"/>
        <v>184.48881099999997</v>
      </c>
      <c r="DB81" s="52">
        <f t="shared" si="152"/>
        <v>182.64392299999997</v>
      </c>
      <c r="DC81" s="52">
        <f t="shared" si="111"/>
        <v>1.8448880000000001</v>
      </c>
      <c r="DD81" s="45"/>
      <c r="DE81" s="45"/>
      <c r="DH81" s="35">
        <f>DI81+DM81+Tabelle21268201025262729341135363731[[#This Row],[w]]/2+Tabelle21268201025262729341135363731[[#This Row],[poweradd]]</f>
        <v>48.85607700000002</v>
      </c>
      <c r="DI81" s="52">
        <f t="shared" si="140"/>
        <v>44.511189000000023</v>
      </c>
      <c r="DJ81" s="35">
        <f t="shared" si="112"/>
        <v>5</v>
      </c>
      <c r="DK81" s="52">
        <f t="shared" si="127"/>
        <v>184.48881099999997</v>
      </c>
      <c r="DL81" s="52">
        <f t="shared" si="153"/>
        <v>182.64392299999997</v>
      </c>
      <c r="DM81" s="52">
        <f t="shared" si="113"/>
        <v>1.8448880000000001</v>
      </c>
      <c r="DN81" s="45"/>
      <c r="DO81" s="45"/>
      <c r="DR81" s="35">
        <f>DS81+DW81+Tabelle212682010252627293411353637[[#This Row],[w]]/2+Tabelle212682010252627293411353637[[#This Row],[poweradd]]</f>
        <v>59.856077000000006</v>
      </c>
      <c r="DS81" s="52">
        <f t="shared" si="141"/>
        <v>55.511189000000009</v>
      </c>
      <c r="DT81" s="35">
        <f t="shared" si="114"/>
        <v>5</v>
      </c>
      <c r="DU81" s="52">
        <f t="shared" si="128"/>
        <v>184.48881099999997</v>
      </c>
      <c r="DV81" s="52">
        <f t="shared" si="154"/>
        <v>182.64392299999997</v>
      </c>
      <c r="DW81" s="52">
        <f t="shared" si="115"/>
        <v>1.8448880000000001</v>
      </c>
      <c r="DX81" s="45"/>
      <c r="DY81" s="45"/>
    </row>
    <row r="82" spans="1:130" x14ac:dyDescent="0.25">
      <c r="A82" s="55">
        <v>79</v>
      </c>
      <c r="B82" s="37">
        <f>C82+G82+Tabelle21268201025[[#This Row],[w]]/2+Tabelle21268201025[[#This Row],[poweradd]]</f>
        <v>44.182516000000028</v>
      </c>
      <c r="C82" s="52">
        <f t="shared" si="129"/>
        <v>39.856077000000028</v>
      </c>
      <c r="D82" s="35">
        <f t="shared" si="90"/>
        <v>5</v>
      </c>
      <c r="E82" s="52">
        <f t="shared" si="116"/>
        <v>182.64392299999997</v>
      </c>
      <c r="F82" s="52">
        <f t="shared" si="142"/>
        <v>180.81748399999998</v>
      </c>
      <c r="G82" s="52">
        <f t="shared" si="91"/>
        <v>1.8264389999999999</v>
      </c>
      <c r="H82" s="43"/>
      <c r="I82" s="43"/>
      <c r="J82" s="38"/>
      <c r="L82" s="37">
        <f>M82+Q82+Tabelle212682010252632[[#This Row],[w]]/2+Tabelle212682010252632[[#This Row],[poweradd]]</f>
        <v>44.182516000000028</v>
      </c>
      <c r="M82" s="52">
        <f t="shared" si="130"/>
        <v>39.856077000000028</v>
      </c>
      <c r="N82" s="35">
        <f t="shared" si="92"/>
        <v>5</v>
      </c>
      <c r="O82" s="52">
        <f t="shared" si="117"/>
        <v>182.64392299999997</v>
      </c>
      <c r="P82" s="52">
        <f t="shared" si="143"/>
        <v>180.81748399999998</v>
      </c>
      <c r="Q82" s="52">
        <f t="shared" si="93"/>
        <v>1.8264389999999999</v>
      </c>
      <c r="R82" s="43"/>
      <c r="S82" s="43"/>
      <c r="T82" s="38"/>
      <c r="V82" s="37">
        <f>W82+AA82+Tabelle2126820102526[[#This Row],[w]]/2+Tabelle2126820102526[[#This Row],[poweradd]]</f>
        <v>44.182516000000028</v>
      </c>
      <c r="W82" s="52">
        <f t="shared" si="131"/>
        <v>39.856077000000028</v>
      </c>
      <c r="X82" s="35">
        <f t="shared" si="94"/>
        <v>5</v>
      </c>
      <c r="Y82" s="52">
        <f t="shared" si="118"/>
        <v>182.64392299999997</v>
      </c>
      <c r="Z82" s="52">
        <f t="shared" si="144"/>
        <v>180.81748399999998</v>
      </c>
      <c r="AA82" s="52">
        <f t="shared" si="95"/>
        <v>1.8264389999999999</v>
      </c>
      <c r="AB82" s="43"/>
      <c r="AC82" s="43"/>
      <c r="AD82" s="38"/>
      <c r="AF82" s="37">
        <f>AG82+AK82+Tabelle212682010252630[[#This Row],[w]]/2+Tabelle212682010252630[[#This Row],[poweradd]]</f>
        <v>44.182516000000028</v>
      </c>
      <c r="AG82" s="52">
        <f t="shared" si="132"/>
        <v>39.856077000000028</v>
      </c>
      <c r="AH82" s="35">
        <f t="shared" si="96"/>
        <v>5</v>
      </c>
      <c r="AI82" s="52">
        <f t="shared" si="119"/>
        <v>182.64392299999997</v>
      </c>
      <c r="AJ82" s="52">
        <f t="shared" si="145"/>
        <v>180.81748399999998</v>
      </c>
      <c r="AK82" s="52">
        <f t="shared" si="97"/>
        <v>1.8264389999999999</v>
      </c>
      <c r="AL82" s="43"/>
      <c r="AM82" s="43"/>
      <c r="AN82" s="38"/>
      <c r="AP82" s="37">
        <f>AQ82+AU82+Tabelle212682010252627[[#This Row],[w]]/2+Tabelle212682010252627[[#This Row],[poweradd]]</f>
        <v>44.182516000000028</v>
      </c>
      <c r="AQ82" s="52">
        <f t="shared" si="133"/>
        <v>39.856077000000028</v>
      </c>
      <c r="AR82" s="35">
        <f t="shared" si="98"/>
        <v>5</v>
      </c>
      <c r="AS82" s="52">
        <f t="shared" si="120"/>
        <v>182.64392299999997</v>
      </c>
      <c r="AT82" s="52">
        <f t="shared" si="146"/>
        <v>180.81748399999998</v>
      </c>
      <c r="AU82" s="52">
        <f t="shared" si="99"/>
        <v>1.8264389999999999</v>
      </c>
      <c r="AV82" s="43"/>
      <c r="AW82" s="43"/>
      <c r="AX82" s="38"/>
      <c r="AZ82" s="37">
        <f>BA82+BE82+Tabelle2126820102526272933[[#This Row],[w]]/2+Tabelle2126820102526272933[[#This Row],[poweradd]]</f>
        <v>44.182516000000028</v>
      </c>
      <c r="BA82" s="52">
        <f t="shared" si="134"/>
        <v>39.856077000000028</v>
      </c>
      <c r="BB82" s="35">
        <f t="shared" si="100"/>
        <v>5</v>
      </c>
      <c r="BC82" s="52">
        <f t="shared" si="121"/>
        <v>182.64392299999997</v>
      </c>
      <c r="BD82" s="52">
        <f t="shared" si="147"/>
        <v>180.81748399999998</v>
      </c>
      <c r="BE82" s="52">
        <f t="shared" si="101"/>
        <v>1.8264389999999999</v>
      </c>
      <c r="BF82" s="43"/>
      <c r="BG82" s="43"/>
      <c r="BH82" s="38"/>
      <c r="BJ82" s="37">
        <f>BK82+BO82+Tabelle21268201025262728[[#This Row],[w]]/2+Tabelle21268201025262728[[#This Row],[poweradd]]</f>
        <v>44.182516000000028</v>
      </c>
      <c r="BK82" s="52">
        <f t="shared" si="135"/>
        <v>39.856077000000028</v>
      </c>
      <c r="BL82" s="35">
        <f t="shared" si="102"/>
        <v>5</v>
      </c>
      <c r="BM82" s="52">
        <f t="shared" si="122"/>
        <v>182.64392299999997</v>
      </c>
      <c r="BN82" s="52">
        <f t="shared" si="148"/>
        <v>180.81748399999998</v>
      </c>
      <c r="BO82" s="52">
        <f t="shared" si="103"/>
        <v>1.8264389999999999</v>
      </c>
      <c r="BP82" s="43"/>
      <c r="BQ82" s="43"/>
      <c r="BR82" s="38"/>
      <c r="BT82" s="37">
        <f>BU82+BY82+Tabelle21268201025262729[[#This Row],[w]]/2+Tabelle21268201025262729[[#This Row],[poweradd]]</f>
        <v>44.182516000000028</v>
      </c>
      <c r="BU82" s="52">
        <f t="shared" si="136"/>
        <v>39.856077000000028</v>
      </c>
      <c r="BV82" s="35">
        <f t="shared" si="104"/>
        <v>5</v>
      </c>
      <c r="BW82" s="52">
        <f t="shared" si="123"/>
        <v>182.64392299999997</v>
      </c>
      <c r="BX82" s="52">
        <f t="shared" si="149"/>
        <v>180.81748399999998</v>
      </c>
      <c r="BY82" s="52">
        <f t="shared" si="105"/>
        <v>1.8264389999999999</v>
      </c>
      <c r="BZ82" s="43"/>
      <c r="CA82" s="43"/>
      <c r="CB82" s="38"/>
      <c r="CD82" s="37">
        <f>CE82+CI82+Tabelle2126820102526272934[[#This Row],[w]]/2+Tabelle2126820102526272934[[#This Row],[poweradd]]</f>
        <v>53.182516000000021</v>
      </c>
      <c r="CE82" s="52">
        <f t="shared" si="137"/>
        <v>48.85607700000002</v>
      </c>
      <c r="CF82" s="35">
        <f t="shared" si="106"/>
        <v>5</v>
      </c>
      <c r="CG82" s="52">
        <f t="shared" si="124"/>
        <v>182.64392299999997</v>
      </c>
      <c r="CH82" s="52">
        <f t="shared" si="150"/>
        <v>180.81748399999998</v>
      </c>
      <c r="CI82" s="52">
        <f t="shared" si="107"/>
        <v>1.8264389999999999</v>
      </c>
      <c r="CJ82" s="43"/>
      <c r="CK82" s="43"/>
      <c r="CL82" s="38"/>
      <c r="CN82" s="37">
        <f>CO82+CS82+Tabelle21268201025262729341135[[#This Row],[w]]/2+Tabelle21268201025262729341135[[#This Row],[poweradd]]</f>
        <v>53.182516000000021</v>
      </c>
      <c r="CO82" s="52">
        <f t="shared" si="138"/>
        <v>48.85607700000002</v>
      </c>
      <c r="CP82" s="35">
        <f t="shared" si="108"/>
        <v>5</v>
      </c>
      <c r="CQ82" s="52">
        <f t="shared" si="125"/>
        <v>182.64392299999997</v>
      </c>
      <c r="CR82" s="52">
        <f t="shared" si="151"/>
        <v>180.81748399999998</v>
      </c>
      <c r="CS82" s="52">
        <f t="shared" si="109"/>
        <v>1.8264389999999999</v>
      </c>
      <c r="CT82" s="43"/>
      <c r="CU82" s="43"/>
      <c r="CV82" s="38"/>
      <c r="CX82" s="37">
        <f>CY82+DC82+Tabelle2126820102526272934113536[[#This Row],[w]]/2+Tabelle2126820102526272934113536[[#This Row],[poweradd]]</f>
        <v>53.182516000000021</v>
      </c>
      <c r="CY82" s="52">
        <f t="shared" si="139"/>
        <v>48.85607700000002</v>
      </c>
      <c r="CZ82" s="35">
        <f t="shared" si="110"/>
        <v>5</v>
      </c>
      <c r="DA82" s="52">
        <f t="shared" si="126"/>
        <v>182.64392299999997</v>
      </c>
      <c r="DB82" s="52">
        <f t="shared" si="152"/>
        <v>180.81748399999998</v>
      </c>
      <c r="DC82" s="52">
        <f t="shared" si="111"/>
        <v>1.8264389999999999</v>
      </c>
      <c r="DD82" s="43"/>
      <c r="DE82" s="43"/>
      <c r="DF82" s="38"/>
      <c r="DH82" s="37">
        <f>DI82+DM82+Tabelle21268201025262729341135363731[[#This Row],[w]]/2+Tabelle21268201025262729341135363731[[#This Row],[poweradd]]</f>
        <v>53.182516000000021</v>
      </c>
      <c r="DI82" s="52">
        <f t="shared" si="140"/>
        <v>48.85607700000002</v>
      </c>
      <c r="DJ82" s="35">
        <f t="shared" si="112"/>
        <v>5</v>
      </c>
      <c r="DK82" s="52">
        <f t="shared" si="127"/>
        <v>182.64392299999997</v>
      </c>
      <c r="DL82" s="52">
        <f t="shared" si="153"/>
        <v>180.81748399999998</v>
      </c>
      <c r="DM82" s="52">
        <f t="shared" si="113"/>
        <v>1.8264389999999999</v>
      </c>
      <c r="DN82" s="43"/>
      <c r="DO82" s="43"/>
      <c r="DP82" s="38"/>
      <c r="DR82" s="37">
        <f>DS82+DW82+Tabelle212682010252627293411353637[[#This Row],[w]]/2+Tabelle212682010252627293411353637[[#This Row],[poweradd]]</f>
        <v>64.182516000000007</v>
      </c>
      <c r="DS82" s="52">
        <f t="shared" si="141"/>
        <v>59.856077000000006</v>
      </c>
      <c r="DT82" s="35">
        <f t="shared" si="114"/>
        <v>5</v>
      </c>
      <c r="DU82" s="52">
        <f t="shared" si="128"/>
        <v>182.64392299999997</v>
      </c>
      <c r="DV82" s="52">
        <f t="shared" si="154"/>
        <v>180.81748399999998</v>
      </c>
      <c r="DW82" s="52">
        <f t="shared" si="115"/>
        <v>1.8264389999999999</v>
      </c>
      <c r="DX82" s="43"/>
      <c r="DY82" s="43"/>
      <c r="DZ82" s="38"/>
    </row>
    <row r="83" spans="1:130" x14ac:dyDescent="0.25">
      <c r="A83" s="55">
        <v>80</v>
      </c>
      <c r="B83" s="35">
        <f>C83+G83+Tabelle21268201025[[#This Row],[w]]/2+Tabelle21268201025[[#This Row],[poweradd]]</f>
        <v>48.490690000000029</v>
      </c>
      <c r="C83" s="52">
        <f t="shared" si="129"/>
        <v>44.182516000000028</v>
      </c>
      <c r="D83" s="35">
        <f t="shared" si="90"/>
        <v>5</v>
      </c>
      <c r="E83" s="52">
        <f t="shared" si="116"/>
        <v>180.81748399999998</v>
      </c>
      <c r="F83" s="52">
        <f t="shared" si="142"/>
        <v>179.00930999999997</v>
      </c>
      <c r="G83" s="52">
        <f t="shared" si="91"/>
        <v>1.8081739999999999</v>
      </c>
      <c r="H83" s="45"/>
      <c r="I83" s="45"/>
      <c r="L83" s="35">
        <f>M83+Q83+Tabelle212682010252632[[#This Row],[w]]/2+Tabelle212682010252632[[#This Row],[poweradd]]</f>
        <v>48.490690000000029</v>
      </c>
      <c r="M83" s="52">
        <f t="shared" si="130"/>
        <v>44.182516000000028</v>
      </c>
      <c r="N83" s="35">
        <f t="shared" si="92"/>
        <v>5</v>
      </c>
      <c r="O83" s="52">
        <f t="shared" si="117"/>
        <v>180.81748399999998</v>
      </c>
      <c r="P83" s="52">
        <f t="shared" si="143"/>
        <v>179.00930999999997</v>
      </c>
      <c r="Q83" s="52">
        <f t="shared" si="93"/>
        <v>1.8081739999999999</v>
      </c>
      <c r="R83" s="45"/>
      <c r="S83" s="45"/>
      <c r="V83" s="35">
        <f>W83+AA83+Tabelle2126820102526[[#This Row],[w]]/2+Tabelle2126820102526[[#This Row],[poweradd]]</f>
        <v>48.490690000000029</v>
      </c>
      <c r="W83" s="52">
        <f t="shared" si="131"/>
        <v>44.182516000000028</v>
      </c>
      <c r="X83" s="35">
        <f t="shared" si="94"/>
        <v>5</v>
      </c>
      <c r="Y83" s="52">
        <f t="shared" si="118"/>
        <v>180.81748399999998</v>
      </c>
      <c r="Z83" s="52">
        <f t="shared" si="144"/>
        <v>179.00930999999997</v>
      </c>
      <c r="AA83" s="52">
        <f t="shared" si="95"/>
        <v>1.8081739999999999</v>
      </c>
      <c r="AB83" s="45"/>
      <c r="AC83" s="45"/>
      <c r="AF83" s="35">
        <f>AG83+AK83+Tabelle212682010252630[[#This Row],[w]]/2+Tabelle212682010252630[[#This Row],[poweradd]]</f>
        <v>48.490690000000029</v>
      </c>
      <c r="AG83" s="52">
        <f t="shared" si="132"/>
        <v>44.182516000000028</v>
      </c>
      <c r="AH83" s="35">
        <f t="shared" si="96"/>
        <v>5</v>
      </c>
      <c r="AI83" s="52">
        <f t="shared" si="119"/>
        <v>180.81748399999998</v>
      </c>
      <c r="AJ83" s="52">
        <f t="shared" si="145"/>
        <v>179.00930999999997</v>
      </c>
      <c r="AK83" s="52">
        <f t="shared" si="97"/>
        <v>1.8081739999999999</v>
      </c>
      <c r="AL83" s="45"/>
      <c r="AM83" s="45"/>
      <c r="AP83" s="35">
        <f>AQ83+AU83+Tabelle212682010252627[[#This Row],[w]]/2+Tabelle212682010252627[[#This Row],[poweradd]]</f>
        <v>48.490690000000029</v>
      </c>
      <c r="AQ83" s="52">
        <f t="shared" si="133"/>
        <v>44.182516000000028</v>
      </c>
      <c r="AR83" s="35">
        <f t="shared" si="98"/>
        <v>5</v>
      </c>
      <c r="AS83" s="52">
        <f t="shared" si="120"/>
        <v>180.81748399999998</v>
      </c>
      <c r="AT83" s="52">
        <f t="shared" si="146"/>
        <v>179.00930999999997</v>
      </c>
      <c r="AU83" s="52">
        <f t="shared" si="99"/>
        <v>1.8081739999999999</v>
      </c>
      <c r="AV83" s="45"/>
      <c r="AW83" s="45"/>
      <c r="AZ83" s="35">
        <f>BA83+BE83+Tabelle2126820102526272933[[#This Row],[w]]/2+Tabelle2126820102526272933[[#This Row],[poweradd]]</f>
        <v>48.490690000000029</v>
      </c>
      <c r="BA83" s="52">
        <f t="shared" si="134"/>
        <v>44.182516000000028</v>
      </c>
      <c r="BB83" s="35">
        <f t="shared" si="100"/>
        <v>5</v>
      </c>
      <c r="BC83" s="52">
        <f t="shared" si="121"/>
        <v>180.81748399999998</v>
      </c>
      <c r="BD83" s="52">
        <f t="shared" si="147"/>
        <v>179.00930999999997</v>
      </c>
      <c r="BE83" s="52">
        <f t="shared" si="101"/>
        <v>1.8081739999999999</v>
      </c>
      <c r="BF83" s="45"/>
      <c r="BG83" s="45"/>
      <c r="BJ83" s="35">
        <f>BK83+BO83+Tabelle21268201025262728[[#This Row],[w]]/2+Tabelle21268201025262728[[#This Row],[poweradd]]</f>
        <v>48.490690000000029</v>
      </c>
      <c r="BK83" s="52">
        <f t="shared" si="135"/>
        <v>44.182516000000028</v>
      </c>
      <c r="BL83" s="35">
        <f t="shared" si="102"/>
        <v>5</v>
      </c>
      <c r="BM83" s="52">
        <f t="shared" si="122"/>
        <v>180.81748399999998</v>
      </c>
      <c r="BN83" s="52">
        <f t="shared" si="148"/>
        <v>179.00930999999997</v>
      </c>
      <c r="BO83" s="52">
        <f t="shared" si="103"/>
        <v>1.8081739999999999</v>
      </c>
      <c r="BP83" s="45"/>
      <c r="BQ83" s="45"/>
      <c r="BT83" s="35">
        <f>BU83+BY83+Tabelle21268201025262729[[#This Row],[w]]/2+Tabelle21268201025262729[[#This Row],[poweradd]]</f>
        <v>48.490690000000029</v>
      </c>
      <c r="BU83" s="52">
        <f t="shared" si="136"/>
        <v>44.182516000000028</v>
      </c>
      <c r="BV83" s="35">
        <f t="shared" si="104"/>
        <v>5</v>
      </c>
      <c r="BW83" s="52">
        <f t="shared" si="123"/>
        <v>180.81748399999998</v>
      </c>
      <c r="BX83" s="52">
        <f t="shared" si="149"/>
        <v>179.00930999999997</v>
      </c>
      <c r="BY83" s="52">
        <f t="shared" si="105"/>
        <v>1.8081739999999999</v>
      </c>
      <c r="BZ83" s="45"/>
      <c r="CA83" s="45"/>
      <c r="CD83" s="35">
        <f>CE83+CI83+Tabelle2126820102526272934[[#This Row],[w]]/2+Tabelle2126820102526272934[[#This Row],[poweradd]]</f>
        <v>57.490690000000022</v>
      </c>
      <c r="CE83" s="52">
        <f t="shared" si="137"/>
        <v>53.182516000000021</v>
      </c>
      <c r="CF83" s="35">
        <f t="shared" si="106"/>
        <v>5</v>
      </c>
      <c r="CG83" s="52">
        <f t="shared" si="124"/>
        <v>180.81748399999998</v>
      </c>
      <c r="CH83" s="52">
        <f t="shared" si="150"/>
        <v>179.00930999999997</v>
      </c>
      <c r="CI83" s="52">
        <f t="shared" si="107"/>
        <v>1.8081739999999999</v>
      </c>
      <c r="CJ83" s="45"/>
      <c r="CK83" s="45"/>
      <c r="CN83" s="35">
        <f>CO83+CS83+Tabelle21268201025262729341135[[#This Row],[w]]/2+Tabelle21268201025262729341135[[#This Row],[poweradd]]</f>
        <v>57.490690000000022</v>
      </c>
      <c r="CO83" s="52">
        <f t="shared" si="138"/>
        <v>53.182516000000021</v>
      </c>
      <c r="CP83" s="35">
        <f t="shared" si="108"/>
        <v>5</v>
      </c>
      <c r="CQ83" s="52">
        <f t="shared" si="125"/>
        <v>180.81748399999998</v>
      </c>
      <c r="CR83" s="52">
        <f t="shared" si="151"/>
        <v>179.00930999999997</v>
      </c>
      <c r="CS83" s="52">
        <f t="shared" si="109"/>
        <v>1.8081739999999999</v>
      </c>
      <c r="CT83" s="45"/>
      <c r="CU83" s="45"/>
      <c r="CX83" s="35">
        <f>CY83+DC83+Tabelle2126820102526272934113536[[#This Row],[w]]/2+Tabelle2126820102526272934113536[[#This Row],[poweradd]]</f>
        <v>57.490690000000022</v>
      </c>
      <c r="CY83" s="52">
        <f t="shared" si="139"/>
        <v>53.182516000000021</v>
      </c>
      <c r="CZ83" s="35">
        <f t="shared" si="110"/>
        <v>5</v>
      </c>
      <c r="DA83" s="52">
        <f t="shared" si="126"/>
        <v>180.81748399999998</v>
      </c>
      <c r="DB83" s="52">
        <f t="shared" si="152"/>
        <v>179.00930999999997</v>
      </c>
      <c r="DC83" s="52">
        <f t="shared" si="111"/>
        <v>1.8081739999999999</v>
      </c>
      <c r="DD83" s="45"/>
      <c r="DE83" s="45"/>
      <c r="DH83" s="35">
        <f>DI83+DM83+Tabelle21268201025262729341135363731[[#This Row],[w]]/2+Tabelle21268201025262729341135363731[[#This Row],[poweradd]]</f>
        <v>57.490690000000022</v>
      </c>
      <c r="DI83" s="52">
        <f t="shared" si="140"/>
        <v>53.182516000000021</v>
      </c>
      <c r="DJ83" s="35">
        <f t="shared" si="112"/>
        <v>5</v>
      </c>
      <c r="DK83" s="52">
        <f t="shared" si="127"/>
        <v>180.81748399999998</v>
      </c>
      <c r="DL83" s="52">
        <f t="shared" si="153"/>
        <v>179.00930999999997</v>
      </c>
      <c r="DM83" s="52">
        <f t="shared" si="113"/>
        <v>1.8081739999999999</v>
      </c>
      <c r="DN83" s="45"/>
      <c r="DO83" s="45"/>
      <c r="DR83" s="35">
        <f>DS83+DW83+Tabelle212682010252627293411353637[[#This Row],[w]]/2+Tabelle212682010252627293411353637[[#This Row],[poweradd]]</f>
        <v>68.490690000000001</v>
      </c>
      <c r="DS83" s="52">
        <f t="shared" si="141"/>
        <v>64.182516000000007</v>
      </c>
      <c r="DT83" s="35">
        <f t="shared" si="114"/>
        <v>5</v>
      </c>
      <c r="DU83" s="52">
        <f t="shared" si="128"/>
        <v>180.81748399999998</v>
      </c>
      <c r="DV83" s="52">
        <f t="shared" si="154"/>
        <v>179.00930999999997</v>
      </c>
      <c r="DW83" s="52">
        <f t="shared" si="115"/>
        <v>1.8081739999999999</v>
      </c>
      <c r="DX83" s="45"/>
      <c r="DY83" s="45"/>
    </row>
    <row r="84" spans="1:130" x14ac:dyDescent="0.25">
      <c r="A84" s="55">
        <v>81</v>
      </c>
      <c r="B84" s="35">
        <f>C84+G84+Tabelle21268201025[[#This Row],[w]]/2+Tabelle21268201025[[#This Row],[poweradd]]</f>
        <v>52.780783000000028</v>
      </c>
      <c r="C84" s="52">
        <f t="shared" si="129"/>
        <v>48.490690000000029</v>
      </c>
      <c r="D84" s="35">
        <f t="shared" si="90"/>
        <v>5</v>
      </c>
      <c r="E84" s="52">
        <f t="shared" si="116"/>
        <v>179.00930999999997</v>
      </c>
      <c r="F84" s="52">
        <f t="shared" si="142"/>
        <v>177.21921699999996</v>
      </c>
      <c r="G84" s="52">
        <f t="shared" si="91"/>
        <v>1.7900929999999999</v>
      </c>
      <c r="H84" s="45"/>
      <c r="I84" s="45"/>
      <c r="L84" s="35">
        <f>M84+Q84+Tabelle212682010252632[[#This Row],[w]]/2+Tabelle212682010252632[[#This Row],[poweradd]]</f>
        <v>52.780783000000028</v>
      </c>
      <c r="M84" s="52">
        <f t="shared" si="130"/>
        <v>48.490690000000029</v>
      </c>
      <c r="N84" s="35">
        <f t="shared" si="92"/>
        <v>5</v>
      </c>
      <c r="O84" s="52">
        <f t="shared" si="117"/>
        <v>179.00930999999997</v>
      </c>
      <c r="P84" s="52">
        <f t="shared" si="143"/>
        <v>177.21921699999996</v>
      </c>
      <c r="Q84" s="52">
        <f t="shared" si="93"/>
        <v>1.7900929999999999</v>
      </c>
      <c r="R84" s="45"/>
      <c r="S84" s="45"/>
      <c r="V84" s="35">
        <f>W84+AA84+Tabelle2126820102526[[#This Row],[w]]/2+Tabelle2126820102526[[#This Row],[poweradd]]</f>
        <v>52.780783000000028</v>
      </c>
      <c r="W84" s="52">
        <f t="shared" si="131"/>
        <v>48.490690000000029</v>
      </c>
      <c r="X84" s="35">
        <f t="shared" si="94"/>
        <v>5</v>
      </c>
      <c r="Y84" s="52">
        <f t="shared" si="118"/>
        <v>179.00930999999997</v>
      </c>
      <c r="Z84" s="52">
        <f t="shared" si="144"/>
        <v>177.21921699999996</v>
      </c>
      <c r="AA84" s="52">
        <f t="shared" si="95"/>
        <v>1.7900929999999999</v>
      </c>
      <c r="AB84" s="45"/>
      <c r="AC84" s="45"/>
      <c r="AF84" s="35">
        <f>AG84+AK84+Tabelle212682010252630[[#This Row],[w]]/2+Tabelle212682010252630[[#This Row],[poweradd]]</f>
        <v>52.780783000000028</v>
      </c>
      <c r="AG84" s="52">
        <f t="shared" si="132"/>
        <v>48.490690000000029</v>
      </c>
      <c r="AH84" s="35">
        <f t="shared" si="96"/>
        <v>5</v>
      </c>
      <c r="AI84" s="52">
        <f t="shared" si="119"/>
        <v>179.00930999999997</v>
      </c>
      <c r="AJ84" s="52">
        <f t="shared" si="145"/>
        <v>177.21921699999996</v>
      </c>
      <c r="AK84" s="52">
        <f t="shared" si="97"/>
        <v>1.7900929999999999</v>
      </c>
      <c r="AL84" s="45"/>
      <c r="AM84" s="45"/>
      <c r="AP84" s="35">
        <f>AQ84+AU84+Tabelle212682010252627[[#This Row],[w]]/2+Tabelle212682010252627[[#This Row],[poweradd]]</f>
        <v>52.780783000000028</v>
      </c>
      <c r="AQ84" s="52">
        <f t="shared" si="133"/>
        <v>48.490690000000029</v>
      </c>
      <c r="AR84" s="35">
        <f t="shared" si="98"/>
        <v>5</v>
      </c>
      <c r="AS84" s="52">
        <f t="shared" si="120"/>
        <v>179.00930999999997</v>
      </c>
      <c r="AT84" s="52">
        <f t="shared" si="146"/>
        <v>177.21921699999996</v>
      </c>
      <c r="AU84" s="52">
        <f t="shared" si="99"/>
        <v>1.7900929999999999</v>
      </c>
      <c r="AV84" s="45"/>
      <c r="AW84" s="45"/>
      <c r="AZ84" s="35">
        <f>BA84+BE84+Tabelle2126820102526272933[[#This Row],[w]]/2+Tabelle2126820102526272933[[#This Row],[poweradd]]</f>
        <v>52.780783000000028</v>
      </c>
      <c r="BA84" s="52">
        <f t="shared" si="134"/>
        <v>48.490690000000029</v>
      </c>
      <c r="BB84" s="35">
        <f t="shared" si="100"/>
        <v>5</v>
      </c>
      <c r="BC84" s="52">
        <f t="shared" si="121"/>
        <v>179.00930999999997</v>
      </c>
      <c r="BD84" s="52">
        <f t="shared" si="147"/>
        <v>177.21921699999996</v>
      </c>
      <c r="BE84" s="52">
        <f t="shared" si="101"/>
        <v>1.7900929999999999</v>
      </c>
      <c r="BF84" s="45"/>
      <c r="BG84" s="45"/>
      <c r="BJ84" s="35">
        <f>BK84+BO84+Tabelle21268201025262728[[#This Row],[w]]/2+Tabelle21268201025262728[[#This Row],[poweradd]]</f>
        <v>52.780783000000028</v>
      </c>
      <c r="BK84" s="52">
        <f t="shared" si="135"/>
        <v>48.490690000000029</v>
      </c>
      <c r="BL84" s="35">
        <f t="shared" si="102"/>
        <v>5</v>
      </c>
      <c r="BM84" s="52">
        <f t="shared" si="122"/>
        <v>179.00930999999997</v>
      </c>
      <c r="BN84" s="52">
        <f t="shared" si="148"/>
        <v>177.21921699999996</v>
      </c>
      <c r="BO84" s="52">
        <f t="shared" si="103"/>
        <v>1.7900929999999999</v>
      </c>
      <c r="BP84" s="45"/>
      <c r="BQ84" s="45"/>
      <c r="BT84" s="35">
        <f>BU84+BY84+Tabelle21268201025262729[[#This Row],[w]]/2+Tabelle21268201025262729[[#This Row],[poweradd]]</f>
        <v>52.780783000000028</v>
      </c>
      <c r="BU84" s="52">
        <f t="shared" si="136"/>
        <v>48.490690000000029</v>
      </c>
      <c r="BV84" s="35">
        <f t="shared" si="104"/>
        <v>5</v>
      </c>
      <c r="BW84" s="52">
        <f t="shared" si="123"/>
        <v>179.00930999999997</v>
      </c>
      <c r="BX84" s="52">
        <f t="shared" si="149"/>
        <v>177.21921699999996</v>
      </c>
      <c r="BY84" s="52">
        <f t="shared" si="105"/>
        <v>1.7900929999999999</v>
      </c>
      <c r="BZ84" s="45"/>
      <c r="CA84" s="45"/>
      <c r="CD84" s="35">
        <f>CE84+CI84+Tabelle2126820102526272934[[#This Row],[w]]/2+Tabelle2126820102526272934[[#This Row],[poweradd]]</f>
        <v>61.780783000000021</v>
      </c>
      <c r="CE84" s="52">
        <f t="shared" si="137"/>
        <v>57.490690000000022</v>
      </c>
      <c r="CF84" s="35">
        <f t="shared" si="106"/>
        <v>5</v>
      </c>
      <c r="CG84" s="52">
        <f t="shared" si="124"/>
        <v>179.00930999999997</v>
      </c>
      <c r="CH84" s="52">
        <f t="shared" si="150"/>
        <v>177.21921699999996</v>
      </c>
      <c r="CI84" s="52">
        <f t="shared" si="107"/>
        <v>1.7900929999999999</v>
      </c>
      <c r="CJ84" s="45"/>
      <c r="CK84" s="45"/>
      <c r="CN84" s="35">
        <f>CO84+CS84+Tabelle21268201025262729341135[[#This Row],[w]]/2+Tabelle21268201025262729341135[[#This Row],[poweradd]]</f>
        <v>61.780783000000021</v>
      </c>
      <c r="CO84" s="52">
        <f t="shared" si="138"/>
        <v>57.490690000000022</v>
      </c>
      <c r="CP84" s="35">
        <f t="shared" si="108"/>
        <v>5</v>
      </c>
      <c r="CQ84" s="52">
        <f t="shared" si="125"/>
        <v>179.00930999999997</v>
      </c>
      <c r="CR84" s="52">
        <f t="shared" si="151"/>
        <v>177.21921699999996</v>
      </c>
      <c r="CS84" s="52">
        <f t="shared" si="109"/>
        <v>1.7900929999999999</v>
      </c>
      <c r="CT84" s="45"/>
      <c r="CU84" s="45"/>
      <c r="CX84" s="35">
        <f>CY84+DC84+Tabelle2126820102526272934113536[[#This Row],[w]]/2+Tabelle2126820102526272934113536[[#This Row],[poweradd]]</f>
        <v>61.780783000000021</v>
      </c>
      <c r="CY84" s="52">
        <f t="shared" si="139"/>
        <v>57.490690000000022</v>
      </c>
      <c r="CZ84" s="35">
        <f t="shared" si="110"/>
        <v>5</v>
      </c>
      <c r="DA84" s="52">
        <f t="shared" si="126"/>
        <v>179.00930999999997</v>
      </c>
      <c r="DB84" s="52">
        <f t="shared" si="152"/>
        <v>177.21921699999996</v>
      </c>
      <c r="DC84" s="52">
        <f t="shared" si="111"/>
        <v>1.7900929999999999</v>
      </c>
      <c r="DD84" s="45"/>
      <c r="DE84" s="45"/>
      <c r="DH84" s="35">
        <f>DI84+DM84+Tabelle21268201025262729341135363731[[#This Row],[w]]/2+Tabelle21268201025262729341135363731[[#This Row],[poweradd]]</f>
        <v>61.780783000000021</v>
      </c>
      <c r="DI84" s="52">
        <f t="shared" si="140"/>
        <v>57.490690000000022</v>
      </c>
      <c r="DJ84" s="35">
        <f t="shared" si="112"/>
        <v>5</v>
      </c>
      <c r="DK84" s="52">
        <f t="shared" si="127"/>
        <v>179.00930999999997</v>
      </c>
      <c r="DL84" s="52">
        <f t="shared" si="153"/>
        <v>177.21921699999996</v>
      </c>
      <c r="DM84" s="52">
        <f t="shared" si="113"/>
        <v>1.7900929999999999</v>
      </c>
      <c r="DN84" s="45"/>
      <c r="DO84" s="45"/>
      <c r="DR84" s="35">
        <f>DS84+DW84+Tabelle212682010252627293411353637[[#This Row],[w]]/2+Tabelle212682010252627293411353637[[#This Row],[poweradd]]</f>
        <v>72.780783</v>
      </c>
      <c r="DS84" s="52">
        <f t="shared" si="141"/>
        <v>68.490690000000001</v>
      </c>
      <c r="DT84" s="35">
        <f t="shared" si="114"/>
        <v>5</v>
      </c>
      <c r="DU84" s="52">
        <f t="shared" si="128"/>
        <v>179.00930999999997</v>
      </c>
      <c r="DV84" s="52">
        <f t="shared" si="154"/>
        <v>177.21921699999996</v>
      </c>
      <c r="DW84" s="52">
        <f t="shared" si="115"/>
        <v>1.7900929999999999</v>
      </c>
      <c r="DX84" s="45"/>
      <c r="DY84" s="45"/>
    </row>
    <row r="85" spans="1:130" x14ac:dyDescent="0.25">
      <c r="A85" s="55">
        <v>82</v>
      </c>
      <c r="B85" s="35">
        <f>C85+G85+Tabelle21268201025[[#This Row],[w]]/2+Tabelle21268201025[[#This Row],[poweradd]]</f>
        <v>57.052975000000025</v>
      </c>
      <c r="C85" s="52">
        <f t="shared" si="129"/>
        <v>52.780783000000028</v>
      </c>
      <c r="D85" s="35">
        <f t="shared" si="90"/>
        <v>5</v>
      </c>
      <c r="E85" s="52">
        <f t="shared" si="116"/>
        <v>177.21921699999996</v>
      </c>
      <c r="F85" s="52">
        <f t="shared" si="142"/>
        <v>175.44702499999997</v>
      </c>
      <c r="G85" s="52">
        <f t="shared" si="91"/>
        <v>1.772192</v>
      </c>
      <c r="H85" s="45"/>
      <c r="I85" s="45"/>
      <c r="L85" s="35">
        <f>M85+Q85+Tabelle212682010252632[[#This Row],[w]]/2+Tabelle212682010252632[[#This Row],[poweradd]]</f>
        <v>57.052975000000025</v>
      </c>
      <c r="M85" s="52">
        <f t="shared" si="130"/>
        <v>52.780783000000028</v>
      </c>
      <c r="N85" s="35">
        <f t="shared" si="92"/>
        <v>5</v>
      </c>
      <c r="O85" s="52">
        <f t="shared" si="117"/>
        <v>177.21921699999996</v>
      </c>
      <c r="P85" s="52">
        <f t="shared" si="143"/>
        <v>175.44702499999997</v>
      </c>
      <c r="Q85" s="52">
        <f t="shared" si="93"/>
        <v>1.772192</v>
      </c>
      <c r="R85" s="45"/>
      <c r="S85" s="45"/>
      <c r="V85" s="35">
        <f>W85+AA85+Tabelle2126820102526[[#This Row],[w]]/2+Tabelle2126820102526[[#This Row],[poweradd]]</f>
        <v>57.052975000000025</v>
      </c>
      <c r="W85" s="52">
        <f t="shared" si="131"/>
        <v>52.780783000000028</v>
      </c>
      <c r="X85" s="35">
        <f t="shared" si="94"/>
        <v>5</v>
      </c>
      <c r="Y85" s="52">
        <f t="shared" si="118"/>
        <v>177.21921699999996</v>
      </c>
      <c r="Z85" s="52">
        <f t="shared" si="144"/>
        <v>175.44702499999997</v>
      </c>
      <c r="AA85" s="52">
        <f t="shared" si="95"/>
        <v>1.772192</v>
      </c>
      <c r="AB85" s="45"/>
      <c r="AC85" s="45"/>
      <c r="AF85" s="35">
        <f>AG85+AK85+Tabelle212682010252630[[#This Row],[w]]/2+Tabelle212682010252630[[#This Row],[poweradd]]</f>
        <v>57.052975000000025</v>
      </c>
      <c r="AG85" s="52">
        <f t="shared" si="132"/>
        <v>52.780783000000028</v>
      </c>
      <c r="AH85" s="35">
        <f t="shared" si="96"/>
        <v>5</v>
      </c>
      <c r="AI85" s="52">
        <f t="shared" si="119"/>
        <v>177.21921699999996</v>
      </c>
      <c r="AJ85" s="52">
        <f t="shared" si="145"/>
        <v>175.44702499999997</v>
      </c>
      <c r="AK85" s="52">
        <f t="shared" si="97"/>
        <v>1.772192</v>
      </c>
      <c r="AL85" s="45"/>
      <c r="AM85" s="45"/>
      <c r="AP85" s="35">
        <f>AQ85+AU85+Tabelle212682010252627[[#This Row],[w]]/2+Tabelle212682010252627[[#This Row],[poweradd]]</f>
        <v>57.052975000000025</v>
      </c>
      <c r="AQ85" s="52">
        <f t="shared" si="133"/>
        <v>52.780783000000028</v>
      </c>
      <c r="AR85" s="35">
        <f t="shared" si="98"/>
        <v>5</v>
      </c>
      <c r="AS85" s="52">
        <f t="shared" si="120"/>
        <v>177.21921699999996</v>
      </c>
      <c r="AT85" s="52">
        <f t="shared" si="146"/>
        <v>175.44702499999997</v>
      </c>
      <c r="AU85" s="52">
        <f t="shared" si="99"/>
        <v>1.772192</v>
      </c>
      <c r="AV85" s="45"/>
      <c r="AW85" s="45"/>
      <c r="AZ85" s="35">
        <f>BA85+BE85+Tabelle2126820102526272933[[#This Row],[w]]/2+Tabelle2126820102526272933[[#This Row],[poweradd]]</f>
        <v>57.052975000000025</v>
      </c>
      <c r="BA85" s="52">
        <f t="shared" si="134"/>
        <v>52.780783000000028</v>
      </c>
      <c r="BB85" s="35">
        <f t="shared" si="100"/>
        <v>5</v>
      </c>
      <c r="BC85" s="52">
        <f t="shared" si="121"/>
        <v>177.21921699999996</v>
      </c>
      <c r="BD85" s="52">
        <f t="shared" si="147"/>
        <v>175.44702499999997</v>
      </c>
      <c r="BE85" s="52">
        <f t="shared" si="101"/>
        <v>1.772192</v>
      </c>
      <c r="BF85" s="45"/>
      <c r="BG85" s="45"/>
      <c r="BJ85" s="35">
        <f>BK85+BO85+Tabelle21268201025262728[[#This Row],[w]]/2+Tabelle21268201025262728[[#This Row],[poweradd]]</f>
        <v>57.052975000000025</v>
      </c>
      <c r="BK85" s="52">
        <f t="shared" si="135"/>
        <v>52.780783000000028</v>
      </c>
      <c r="BL85" s="35">
        <f t="shared" si="102"/>
        <v>5</v>
      </c>
      <c r="BM85" s="52">
        <f t="shared" si="122"/>
        <v>177.21921699999996</v>
      </c>
      <c r="BN85" s="52">
        <f t="shared" si="148"/>
        <v>175.44702499999997</v>
      </c>
      <c r="BO85" s="52">
        <f t="shared" si="103"/>
        <v>1.772192</v>
      </c>
      <c r="BP85" s="45"/>
      <c r="BQ85" s="45"/>
      <c r="BT85" s="35">
        <f>BU85+BY85+Tabelle21268201025262729[[#This Row],[w]]/2+Tabelle21268201025262729[[#This Row],[poweradd]]</f>
        <v>57.052975000000025</v>
      </c>
      <c r="BU85" s="52">
        <f t="shared" si="136"/>
        <v>52.780783000000028</v>
      </c>
      <c r="BV85" s="35">
        <f t="shared" si="104"/>
        <v>5</v>
      </c>
      <c r="BW85" s="52">
        <f t="shared" si="123"/>
        <v>177.21921699999996</v>
      </c>
      <c r="BX85" s="52">
        <f t="shared" si="149"/>
        <v>175.44702499999997</v>
      </c>
      <c r="BY85" s="52">
        <f t="shared" si="105"/>
        <v>1.772192</v>
      </c>
      <c r="BZ85" s="45"/>
      <c r="CA85" s="45"/>
      <c r="CD85" s="35">
        <f>CE85+CI85+Tabelle2126820102526272934[[#This Row],[w]]/2+Tabelle2126820102526272934[[#This Row],[poweradd]]</f>
        <v>66.052975000000018</v>
      </c>
      <c r="CE85" s="52">
        <f t="shared" si="137"/>
        <v>61.780783000000021</v>
      </c>
      <c r="CF85" s="35">
        <f t="shared" si="106"/>
        <v>5</v>
      </c>
      <c r="CG85" s="52">
        <f t="shared" si="124"/>
        <v>177.21921699999996</v>
      </c>
      <c r="CH85" s="52">
        <f t="shared" si="150"/>
        <v>175.44702499999997</v>
      </c>
      <c r="CI85" s="52">
        <f t="shared" si="107"/>
        <v>1.772192</v>
      </c>
      <c r="CJ85" s="45"/>
      <c r="CK85" s="45"/>
      <c r="CN85" s="35">
        <f>CO85+CS85+Tabelle21268201025262729341135[[#This Row],[w]]/2+Tabelle21268201025262729341135[[#This Row],[poweradd]]</f>
        <v>66.052975000000018</v>
      </c>
      <c r="CO85" s="52">
        <f t="shared" si="138"/>
        <v>61.780783000000021</v>
      </c>
      <c r="CP85" s="35">
        <f t="shared" si="108"/>
        <v>5</v>
      </c>
      <c r="CQ85" s="52">
        <f t="shared" si="125"/>
        <v>177.21921699999996</v>
      </c>
      <c r="CR85" s="52">
        <f t="shared" si="151"/>
        <v>175.44702499999997</v>
      </c>
      <c r="CS85" s="52">
        <f t="shared" si="109"/>
        <v>1.772192</v>
      </c>
      <c r="CT85" s="45"/>
      <c r="CU85" s="45"/>
      <c r="CX85" s="35">
        <f>CY85+DC85+Tabelle2126820102526272934113536[[#This Row],[w]]/2+Tabelle2126820102526272934113536[[#This Row],[poweradd]]</f>
        <v>66.052975000000018</v>
      </c>
      <c r="CY85" s="52">
        <f t="shared" si="139"/>
        <v>61.780783000000021</v>
      </c>
      <c r="CZ85" s="35">
        <f t="shared" si="110"/>
        <v>5</v>
      </c>
      <c r="DA85" s="52">
        <f t="shared" si="126"/>
        <v>177.21921699999996</v>
      </c>
      <c r="DB85" s="52">
        <f t="shared" si="152"/>
        <v>175.44702499999997</v>
      </c>
      <c r="DC85" s="52">
        <f t="shared" si="111"/>
        <v>1.772192</v>
      </c>
      <c r="DD85" s="45"/>
      <c r="DE85" s="45"/>
      <c r="DH85" s="35">
        <f>DI85+DM85+Tabelle21268201025262729341135363731[[#This Row],[w]]/2+Tabelle21268201025262729341135363731[[#This Row],[poweradd]]</f>
        <v>66.052975000000018</v>
      </c>
      <c r="DI85" s="52">
        <f t="shared" si="140"/>
        <v>61.780783000000021</v>
      </c>
      <c r="DJ85" s="35">
        <f t="shared" si="112"/>
        <v>5</v>
      </c>
      <c r="DK85" s="52">
        <f t="shared" si="127"/>
        <v>177.21921699999996</v>
      </c>
      <c r="DL85" s="52">
        <f t="shared" si="153"/>
        <v>175.44702499999997</v>
      </c>
      <c r="DM85" s="52">
        <f t="shared" si="113"/>
        <v>1.772192</v>
      </c>
      <c r="DN85" s="45"/>
      <c r="DO85" s="45"/>
      <c r="DR85" s="35">
        <f>DS85+DW85+Tabelle212682010252627293411353637[[#This Row],[w]]/2+Tabelle212682010252627293411353637[[#This Row],[poweradd]]</f>
        <v>77.052975000000004</v>
      </c>
      <c r="DS85" s="52">
        <f t="shared" si="141"/>
        <v>72.780783</v>
      </c>
      <c r="DT85" s="35">
        <f t="shared" si="114"/>
        <v>5</v>
      </c>
      <c r="DU85" s="52">
        <f t="shared" si="128"/>
        <v>177.21921699999996</v>
      </c>
      <c r="DV85" s="52">
        <f t="shared" si="154"/>
        <v>175.44702499999997</v>
      </c>
      <c r="DW85" s="52">
        <f t="shared" si="115"/>
        <v>1.772192</v>
      </c>
      <c r="DX85" s="45"/>
      <c r="DY85" s="45"/>
    </row>
    <row r="86" spans="1:130" x14ac:dyDescent="0.25">
      <c r="A86" s="55">
        <v>83</v>
      </c>
      <c r="B86" s="37">
        <f>C86+G86+Tabelle21268201025[[#This Row],[w]]/2+Tabelle21268201025[[#This Row],[poweradd]]</f>
        <v>61.307445000000023</v>
      </c>
      <c r="C86" s="52">
        <f t="shared" si="129"/>
        <v>57.052975000000025</v>
      </c>
      <c r="D86" s="35">
        <f t="shared" si="90"/>
        <v>5</v>
      </c>
      <c r="E86" s="52">
        <f t="shared" si="116"/>
        <v>175.44702499999997</v>
      </c>
      <c r="F86" s="52">
        <f t="shared" si="142"/>
        <v>173.69255499999997</v>
      </c>
      <c r="G86" s="52">
        <f t="shared" si="91"/>
        <v>1.75447</v>
      </c>
      <c r="H86" s="45"/>
      <c r="I86" s="45"/>
      <c r="L86" s="37">
        <f>M86+Q86+Tabelle212682010252632[[#This Row],[w]]/2+Tabelle212682010252632[[#This Row],[poweradd]]</f>
        <v>61.307445000000023</v>
      </c>
      <c r="M86" s="52">
        <f t="shared" si="130"/>
        <v>57.052975000000025</v>
      </c>
      <c r="N86" s="35">
        <f t="shared" si="92"/>
        <v>5</v>
      </c>
      <c r="O86" s="52">
        <f t="shared" si="117"/>
        <v>175.44702499999997</v>
      </c>
      <c r="P86" s="52">
        <f t="shared" si="143"/>
        <v>173.69255499999997</v>
      </c>
      <c r="Q86" s="52">
        <f t="shared" si="93"/>
        <v>1.75447</v>
      </c>
      <c r="R86" s="45"/>
      <c r="S86" s="45"/>
      <c r="V86" s="37">
        <f>W86+AA86+Tabelle2126820102526[[#This Row],[w]]/2+Tabelle2126820102526[[#This Row],[poweradd]]</f>
        <v>61.307445000000023</v>
      </c>
      <c r="W86" s="52">
        <f t="shared" si="131"/>
        <v>57.052975000000025</v>
      </c>
      <c r="X86" s="35">
        <f t="shared" si="94"/>
        <v>5</v>
      </c>
      <c r="Y86" s="52">
        <f t="shared" si="118"/>
        <v>175.44702499999997</v>
      </c>
      <c r="Z86" s="52">
        <f t="shared" si="144"/>
        <v>173.69255499999997</v>
      </c>
      <c r="AA86" s="52">
        <f t="shared" si="95"/>
        <v>1.75447</v>
      </c>
      <c r="AB86" s="45"/>
      <c r="AC86" s="45"/>
      <c r="AF86" s="37">
        <f>AG86+AK86+Tabelle212682010252630[[#This Row],[w]]/2+Tabelle212682010252630[[#This Row],[poweradd]]</f>
        <v>61.307445000000023</v>
      </c>
      <c r="AG86" s="52">
        <f t="shared" si="132"/>
        <v>57.052975000000025</v>
      </c>
      <c r="AH86" s="35">
        <f t="shared" si="96"/>
        <v>5</v>
      </c>
      <c r="AI86" s="52">
        <f t="shared" si="119"/>
        <v>175.44702499999997</v>
      </c>
      <c r="AJ86" s="52">
        <f t="shared" si="145"/>
        <v>173.69255499999997</v>
      </c>
      <c r="AK86" s="52">
        <f t="shared" si="97"/>
        <v>1.75447</v>
      </c>
      <c r="AL86" s="45"/>
      <c r="AM86" s="45"/>
      <c r="AP86" s="37">
        <f>AQ86+AU86+Tabelle212682010252627[[#This Row],[w]]/2+Tabelle212682010252627[[#This Row],[poweradd]]</f>
        <v>61.307445000000023</v>
      </c>
      <c r="AQ86" s="52">
        <f t="shared" si="133"/>
        <v>57.052975000000025</v>
      </c>
      <c r="AR86" s="35">
        <f t="shared" si="98"/>
        <v>5</v>
      </c>
      <c r="AS86" s="52">
        <f t="shared" si="120"/>
        <v>175.44702499999997</v>
      </c>
      <c r="AT86" s="52">
        <f t="shared" si="146"/>
        <v>173.69255499999997</v>
      </c>
      <c r="AU86" s="52">
        <f t="shared" si="99"/>
        <v>1.75447</v>
      </c>
      <c r="AV86" s="45"/>
      <c r="AW86" s="45"/>
      <c r="AZ86" s="37">
        <f>BA86+BE86+Tabelle2126820102526272933[[#This Row],[w]]/2+Tabelle2126820102526272933[[#This Row],[poweradd]]</f>
        <v>61.307445000000023</v>
      </c>
      <c r="BA86" s="52">
        <f t="shared" si="134"/>
        <v>57.052975000000025</v>
      </c>
      <c r="BB86" s="35">
        <f t="shared" si="100"/>
        <v>5</v>
      </c>
      <c r="BC86" s="52">
        <f t="shared" si="121"/>
        <v>175.44702499999997</v>
      </c>
      <c r="BD86" s="52">
        <f t="shared" si="147"/>
        <v>173.69255499999997</v>
      </c>
      <c r="BE86" s="52">
        <f t="shared" si="101"/>
        <v>1.75447</v>
      </c>
      <c r="BF86" s="45"/>
      <c r="BG86" s="45"/>
      <c r="BJ86" s="37">
        <f>BK86+BO86+Tabelle21268201025262728[[#This Row],[w]]/2+Tabelle21268201025262728[[#This Row],[poweradd]]</f>
        <v>61.307445000000023</v>
      </c>
      <c r="BK86" s="52">
        <f t="shared" si="135"/>
        <v>57.052975000000025</v>
      </c>
      <c r="BL86" s="35">
        <f t="shared" si="102"/>
        <v>5</v>
      </c>
      <c r="BM86" s="52">
        <f t="shared" si="122"/>
        <v>175.44702499999997</v>
      </c>
      <c r="BN86" s="52">
        <f t="shared" si="148"/>
        <v>173.69255499999997</v>
      </c>
      <c r="BO86" s="52">
        <f t="shared" si="103"/>
        <v>1.75447</v>
      </c>
      <c r="BP86" s="45"/>
      <c r="BQ86" s="45"/>
      <c r="BT86" s="37">
        <f>BU86+BY86+Tabelle21268201025262729[[#This Row],[w]]/2+Tabelle21268201025262729[[#This Row],[poweradd]]</f>
        <v>61.307445000000023</v>
      </c>
      <c r="BU86" s="52">
        <f t="shared" si="136"/>
        <v>57.052975000000025</v>
      </c>
      <c r="BV86" s="35">
        <f t="shared" si="104"/>
        <v>5</v>
      </c>
      <c r="BW86" s="52">
        <f t="shared" si="123"/>
        <v>175.44702499999997</v>
      </c>
      <c r="BX86" s="52">
        <f t="shared" si="149"/>
        <v>173.69255499999997</v>
      </c>
      <c r="BY86" s="52">
        <f t="shared" si="105"/>
        <v>1.75447</v>
      </c>
      <c r="BZ86" s="45"/>
      <c r="CA86" s="45"/>
      <c r="CD86" s="37">
        <f>CE86+CI86+Tabelle2126820102526272934[[#This Row],[w]]/2+Tabelle2126820102526272934[[#This Row],[poweradd]]</f>
        <v>70.307445000000016</v>
      </c>
      <c r="CE86" s="52">
        <f t="shared" si="137"/>
        <v>66.052975000000018</v>
      </c>
      <c r="CF86" s="35">
        <f t="shared" si="106"/>
        <v>5</v>
      </c>
      <c r="CG86" s="52">
        <f t="shared" si="124"/>
        <v>175.44702499999997</v>
      </c>
      <c r="CH86" s="52">
        <f t="shared" si="150"/>
        <v>173.69255499999997</v>
      </c>
      <c r="CI86" s="52">
        <f t="shared" si="107"/>
        <v>1.75447</v>
      </c>
      <c r="CJ86" s="45"/>
      <c r="CK86" s="45"/>
      <c r="CN86" s="37">
        <f>CO86+CS86+Tabelle21268201025262729341135[[#This Row],[w]]/2+Tabelle21268201025262729341135[[#This Row],[poweradd]]</f>
        <v>70.307445000000016</v>
      </c>
      <c r="CO86" s="52">
        <f t="shared" si="138"/>
        <v>66.052975000000018</v>
      </c>
      <c r="CP86" s="35">
        <f t="shared" si="108"/>
        <v>5</v>
      </c>
      <c r="CQ86" s="52">
        <f t="shared" si="125"/>
        <v>175.44702499999997</v>
      </c>
      <c r="CR86" s="52">
        <f t="shared" si="151"/>
        <v>173.69255499999997</v>
      </c>
      <c r="CS86" s="52">
        <f t="shared" si="109"/>
        <v>1.75447</v>
      </c>
      <c r="CT86" s="45"/>
      <c r="CU86" s="45"/>
      <c r="CX86" s="37">
        <f>CY86+DC86+Tabelle2126820102526272934113536[[#This Row],[w]]/2+Tabelle2126820102526272934113536[[#This Row],[poweradd]]</f>
        <v>70.307445000000016</v>
      </c>
      <c r="CY86" s="52">
        <f t="shared" si="139"/>
        <v>66.052975000000018</v>
      </c>
      <c r="CZ86" s="35">
        <f t="shared" si="110"/>
        <v>5</v>
      </c>
      <c r="DA86" s="52">
        <f t="shared" si="126"/>
        <v>175.44702499999997</v>
      </c>
      <c r="DB86" s="52">
        <f t="shared" si="152"/>
        <v>173.69255499999997</v>
      </c>
      <c r="DC86" s="52">
        <f t="shared" si="111"/>
        <v>1.75447</v>
      </c>
      <c r="DD86" s="45"/>
      <c r="DE86" s="45"/>
      <c r="DH86" s="37">
        <f>DI86+DM86+Tabelle21268201025262729341135363731[[#This Row],[w]]/2+Tabelle21268201025262729341135363731[[#This Row],[poweradd]]</f>
        <v>70.307445000000016</v>
      </c>
      <c r="DI86" s="52">
        <f t="shared" si="140"/>
        <v>66.052975000000018</v>
      </c>
      <c r="DJ86" s="35">
        <f t="shared" si="112"/>
        <v>5</v>
      </c>
      <c r="DK86" s="52">
        <f t="shared" si="127"/>
        <v>175.44702499999997</v>
      </c>
      <c r="DL86" s="52">
        <f t="shared" si="153"/>
        <v>173.69255499999997</v>
      </c>
      <c r="DM86" s="52">
        <f t="shared" si="113"/>
        <v>1.75447</v>
      </c>
      <c r="DN86" s="45"/>
      <c r="DO86" s="45"/>
      <c r="DR86" s="37">
        <f>DS86+DW86+Tabelle212682010252627293411353637[[#This Row],[w]]/2+Tabelle212682010252627293411353637[[#This Row],[poweradd]]</f>
        <v>81.307445000000001</v>
      </c>
      <c r="DS86" s="52">
        <f t="shared" si="141"/>
        <v>77.052975000000004</v>
      </c>
      <c r="DT86" s="35">
        <f t="shared" si="114"/>
        <v>5</v>
      </c>
      <c r="DU86" s="52">
        <f t="shared" si="128"/>
        <v>175.44702499999997</v>
      </c>
      <c r="DV86" s="52">
        <f t="shared" si="154"/>
        <v>173.69255499999997</v>
      </c>
      <c r="DW86" s="52">
        <f t="shared" si="115"/>
        <v>1.75447</v>
      </c>
      <c r="DX86" s="45"/>
      <c r="DY86" s="45"/>
    </row>
    <row r="87" spans="1:130" x14ac:dyDescent="0.25">
      <c r="A87" s="55">
        <v>84</v>
      </c>
      <c r="B87" s="35">
        <f>C87+G87+Tabelle21268201025[[#This Row],[w]]/2+Tabelle21268201025[[#This Row],[poweradd]]</f>
        <v>65.544370000000015</v>
      </c>
      <c r="C87" s="52">
        <f t="shared" si="129"/>
        <v>61.307445000000023</v>
      </c>
      <c r="D87" s="35">
        <f t="shared" si="90"/>
        <v>5</v>
      </c>
      <c r="E87" s="52">
        <f t="shared" si="116"/>
        <v>173.69255499999997</v>
      </c>
      <c r="F87" s="52">
        <f t="shared" si="142"/>
        <v>171.95562999999996</v>
      </c>
      <c r="G87" s="52">
        <f t="shared" si="91"/>
        <v>1.7369250000000001</v>
      </c>
      <c r="H87" s="45"/>
      <c r="I87" s="43"/>
      <c r="J87" s="38"/>
      <c r="L87" s="35">
        <f>M87+Q87+Tabelle212682010252632[[#This Row],[w]]/2+Tabelle212682010252632[[#This Row],[poweradd]]</f>
        <v>65.544370000000015</v>
      </c>
      <c r="M87" s="52">
        <f t="shared" si="130"/>
        <v>61.307445000000023</v>
      </c>
      <c r="N87" s="35">
        <f t="shared" si="92"/>
        <v>5</v>
      </c>
      <c r="O87" s="52">
        <f t="shared" si="117"/>
        <v>173.69255499999997</v>
      </c>
      <c r="P87" s="52">
        <f t="shared" si="143"/>
        <v>171.95562999999996</v>
      </c>
      <c r="Q87" s="52">
        <f t="shared" si="93"/>
        <v>1.7369250000000001</v>
      </c>
      <c r="R87" s="45"/>
      <c r="S87" s="43"/>
      <c r="T87" s="38"/>
      <c r="V87" s="35">
        <f>W87+AA87+Tabelle2126820102526[[#This Row],[w]]/2+Tabelle2126820102526[[#This Row],[poweradd]]</f>
        <v>65.544370000000015</v>
      </c>
      <c r="W87" s="52">
        <f t="shared" si="131"/>
        <v>61.307445000000023</v>
      </c>
      <c r="X87" s="35">
        <f t="shared" si="94"/>
        <v>5</v>
      </c>
      <c r="Y87" s="52">
        <f t="shared" si="118"/>
        <v>173.69255499999997</v>
      </c>
      <c r="Z87" s="52">
        <f t="shared" si="144"/>
        <v>171.95562999999996</v>
      </c>
      <c r="AA87" s="52">
        <f t="shared" si="95"/>
        <v>1.7369250000000001</v>
      </c>
      <c r="AB87" s="45"/>
      <c r="AC87" s="43"/>
      <c r="AD87" s="38"/>
      <c r="AF87" s="35">
        <f>AG87+AK87+Tabelle212682010252630[[#This Row],[w]]/2+Tabelle212682010252630[[#This Row],[poweradd]]</f>
        <v>65.544370000000015</v>
      </c>
      <c r="AG87" s="52">
        <f t="shared" si="132"/>
        <v>61.307445000000023</v>
      </c>
      <c r="AH87" s="35">
        <f t="shared" si="96"/>
        <v>5</v>
      </c>
      <c r="AI87" s="52">
        <f t="shared" si="119"/>
        <v>173.69255499999997</v>
      </c>
      <c r="AJ87" s="52">
        <f t="shared" si="145"/>
        <v>171.95562999999996</v>
      </c>
      <c r="AK87" s="52">
        <f t="shared" si="97"/>
        <v>1.7369250000000001</v>
      </c>
      <c r="AL87" s="45"/>
      <c r="AM87" s="43"/>
      <c r="AN87" s="38"/>
      <c r="AP87" s="35">
        <f>AQ87+AU87+Tabelle212682010252627[[#This Row],[w]]/2+Tabelle212682010252627[[#This Row],[poweradd]]</f>
        <v>65.544370000000015</v>
      </c>
      <c r="AQ87" s="52">
        <f t="shared" si="133"/>
        <v>61.307445000000023</v>
      </c>
      <c r="AR87" s="35">
        <f t="shared" si="98"/>
        <v>5</v>
      </c>
      <c r="AS87" s="52">
        <f t="shared" si="120"/>
        <v>173.69255499999997</v>
      </c>
      <c r="AT87" s="52">
        <f t="shared" si="146"/>
        <v>171.95562999999996</v>
      </c>
      <c r="AU87" s="52">
        <f t="shared" si="99"/>
        <v>1.7369250000000001</v>
      </c>
      <c r="AV87" s="45"/>
      <c r="AW87" s="43"/>
      <c r="AX87" s="38"/>
      <c r="AZ87" s="35">
        <f>BA87+BE87+Tabelle2126820102526272933[[#This Row],[w]]/2+Tabelle2126820102526272933[[#This Row],[poweradd]]</f>
        <v>65.544370000000015</v>
      </c>
      <c r="BA87" s="52">
        <f t="shared" si="134"/>
        <v>61.307445000000023</v>
      </c>
      <c r="BB87" s="35">
        <f t="shared" si="100"/>
        <v>5</v>
      </c>
      <c r="BC87" s="52">
        <f t="shared" si="121"/>
        <v>173.69255499999997</v>
      </c>
      <c r="BD87" s="52">
        <f t="shared" si="147"/>
        <v>171.95562999999996</v>
      </c>
      <c r="BE87" s="52">
        <f t="shared" si="101"/>
        <v>1.7369250000000001</v>
      </c>
      <c r="BF87" s="45"/>
      <c r="BG87" s="43"/>
      <c r="BH87" s="38"/>
      <c r="BJ87" s="35">
        <f>BK87+BO87+Tabelle21268201025262728[[#This Row],[w]]/2+Tabelle21268201025262728[[#This Row],[poweradd]]</f>
        <v>65.544370000000015</v>
      </c>
      <c r="BK87" s="52">
        <f t="shared" si="135"/>
        <v>61.307445000000023</v>
      </c>
      <c r="BL87" s="35">
        <f t="shared" si="102"/>
        <v>5</v>
      </c>
      <c r="BM87" s="52">
        <f t="shared" si="122"/>
        <v>173.69255499999997</v>
      </c>
      <c r="BN87" s="52">
        <f t="shared" si="148"/>
        <v>171.95562999999996</v>
      </c>
      <c r="BO87" s="52">
        <f t="shared" si="103"/>
        <v>1.7369250000000001</v>
      </c>
      <c r="BP87" s="45"/>
      <c r="BQ87" s="43"/>
      <c r="BR87" s="38"/>
      <c r="BT87" s="35">
        <f>BU87+BY87+Tabelle21268201025262729[[#This Row],[w]]/2+Tabelle21268201025262729[[#This Row],[poweradd]]</f>
        <v>65.544370000000015</v>
      </c>
      <c r="BU87" s="52">
        <f t="shared" si="136"/>
        <v>61.307445000000023</v>
      </c>
      <c r="BV87" s="35">
        <f t="shared" si="104"/>
        <v>5</v>
      </c>
      <c r="BW87" s="52">
        <f t="shared" si="123"/>
        <v>173.69255499999997</v>
      </c>
      <c r="BX87" s="52">
        <f t="shared" si="149"/>
        <v>171.95562999999996</v>
      </c>
      <c r="BY87" s="52">
        <f t="shared" si="105"/>
        <v>1.7369250000000001</v>
      </c>
      <c r="BZ87" s="45"/>
      <c r="CA87" s="43"/>
      <c r="CB87" s="38"/>
      <c r="CD87" s="35">
        <f>CE87+CI87+Tabelle2126820102526272934[[#This Row],[w]]/2+Tabelle2126820102526272934[[#This Row],[poweradd]]</f>
        <v>74.544370000000015</v>
      </c>
      <c r="CE87" s="52">
        <f t="shared" si="137"/>
        <v>70.307445000000016</v>
      </c>
      <c r="CF87" s="35">
        <f t="shared" si="106"/>
        <v>5</v>
      </c>
      <c r="CG87" s="52">
        <f t="shared" si="124"/>
        <v>173.69255499999997</v>
      </c>
      <c r="CH87" s="52">
        <f t="shared" si="150"/>
        <v>171.95562999999996</v>
      </c>
      <c r="CI87" s="52">
        <f t="shared" si="107"/>
        <v>1.7369250000000001</v>
      </c>
      <c r="CJ87" s="45"/>
      <c r="CK87" s="43"/>
      <c r="CL87" s="38"/>
      <c r="CN87" s="35">
        <f>CO87+CS87+Tabelle21268201025262729341135[[#This Row],[w]]/2+Tabelle21268201025262729341135[[#This Row],[poweradd]]</f>
        <v>74.544370000000015</v>
      </c>
      <c r="CO87" s="52">
        <f t="shared" si="138"/>
        <v>70.307445000000016</v>
      </c>
      <c r="CP87" s="35">
        <f t="shared" si="108"/>
        <v>5</v>
      </c>
      <c r="CQ87" s="52">
        <f t="shared" si="125"/>
        <v>173.69255499999997</v>
      </c>
      <c r="CR87" s="52">
        <f t="shared" si="151"/>
        <v>171.95562999999996</v>
      </c>
      <c r="CS87" s="52">
        <f t="shared" si="109"/>
        <v>1.7369250000000001</v>
      </c>
      <c r="CT87" s="45"/>
      <c r="CU87" s="43"/>
      <c r="CV87" s="38"/>
      <c r="CX87" s="35">
        <f>CY87+DC87+Tabelle2126820102526272934113536[[#This Row],[w]]/2+Tabelle2126820102526272934113536[[#This Row],[poweradd]]</f>
        <v>74.544370000000015</v>
      </c>
      <c r="CY87" s="52">
        <f t="shared" si="139"/>
        <v>70.307445000000016</v>
      </c>
      <c r="CZ87" s="35">
        <f t="shared" si="110"/>
        <v>5</v>
      </c>
      <c r="DA87" s="52">
        <f t="shared" si="126"/>
        <v>173.69255499999997</v>
      </c>
      <c r="DB87" s="52">
        <f t="shared" si="152"/>
        <v>171.95562999999996</v>
      </c>
      <c r="DC87" s="52">
        <f t="shared" si="111"/>
        <v>1.7369250000000001</v>
      </c>
      <c r="DD87" s="45"/>
      <c r="DE87" s="43"/>
      <c r="DF87" s="38"/>
      <c r="DH87" s="35">
        <f>DI87+DM87+Tabelle21268201025262729341135363731[[#This Row],[w]]/2+Tabelle21268201025262729341135363731[[#This Row],[poweradd]]</f>
        <v>74.544370000000015</v>
      </c>
      <c r="DI87" s="52">
        <f t="shared" si="140"/>
        <v>70.307445000000016</v>
      </c>
      <c r="DJ87" s="35">
        <f t="shared" si="112"/>
        <v>5</v>
      </c>
      <c r="DK87" s="52">
        <f t="shared" si="127"/>
        <v>173.69255499999997</v>
      </c>
      <c r="DL87" s="52">
        <f t="shared" si="153"/>
        <v>171.95562999999996</v>
      </c>
      <c r="DM87" s="52">
        <f t="shared" si="113"/>
        <v>1.7369250000000001</v>
      </c>
      <c r="DN87" s="45"/>
      <c r="DO87" s="43"/>
      <c r="DP87" s="38"/>
      <c r="DR87" s="35">
        <f>DS87+DW87+Tabelle212682010252627293411353637[[#This Row],[w]]/2+Tabelle212682010252627293411353637[[#This Row],[poweradd]]</f>
        <v>85.544370000000001</v>
      </c>
      <c r="DS87" s="52">
        <f t="shared" si="141"/>
        <v>81.307445000000001</v>
      </c>
      <c r="DT87" s="35">
        <f t="shared" si="114"/>
        <v>5</v>
      </c>
      <c r="DU87" s="52">
        <f t="shared" si="128"/>
        <v>173.69255499999997</v>
      </c>
      <c r="DV87" s="52">
        <f t="shared" si="154"/>
        <v>171.95562999999996</v>
      </c>
      <c r="DW87" s="52">
        <f t="shared" si="115"/>
        <v>1.7369250000000001</v>
      </c>
      <c r="DX87" s="45"/>
      <c r="DY87" s="43"/>
      <c r="DZ87" s="38"/>
    </row>
    <row r="88" spans="1:130" x14ac:dyDescent="0.25">
      <c r="A88" s="55">
        <v>85</v>
      </c>
      <c r="B88" s="35">
        <f>C88+G88+Tabelle21268201025[[#This Row],[w]]/2+Tabelle21268201025[[#This Row],[poweradd]]</f>
        <v>69.763926000000012</v>
      </c>
      <c r="C88" s="52">
        <f t="shared" si="129"/>
        <v>65.544370000000015</v>
      </c>
      <c r="D88" s="35">
        <f t="shared" si="90"/>
        <v>5</v>
      </c>
      <c r="E88" s="52">
        <f t="shared" si="116"/>
        <v>171.95562999999996</v>
      </c>
      <c r="F88" s="52">
        <f t="shared" si="142"/>
        <v>170.23607399999995</v>
      </c>
      <c r="G88" s="52">
        <f t="shared" si="91"/>
        <v>1.7195560000000001</v>
      </c>
      <c r="H88" s="45"/>
      <c r="I88" s="45"/>
      <c r="L88" s="35">
        <f>M88+Q88+Tabelle212682010252632[[#This Row],[w]]/2+Tabelle212682010252632[[#This Row],[poweradd]]</f>
        <v>69.763926000000012</v>
      </c>
      <c r="M88" s="52">
        <f t="shared" si="130"/>
        <v>65.544370000000015</v>
      </c>
      <c r="N88" s="35">
        <f t="shared" si="92"/>
        <v>5</v>
      </c>
      <c r="O88" s="52">
        <f t="shared" si="117"/>
        <v>171.95562999999996</v>
      </c>
      <c r="P88" s="52">
        <f t="shared" si="143"/>
        <v>170.23607399999995</v>
      </c>
      <c r="Q88" s="52">
        <f t="shared" si="93"/>
        <v>1.7195560000000001</v>
      </c>
      <c r="R88" s="45"/>
      <c r="S88" s="45"/>
      <c r="V88" s="35">
        <f>W88+AA88+Tabelle2126820102526[[#This Row],[w]]/2+Tabelle2126820102526[[#This Row],[poweradd]]</f>
        <v>69.763926000000012</v>
      </c>
      <c r="W88" s="52">
        <f t="shared" si="131"/>
        <v>65.544370000000015</v>
      </c>
      <c r="X88" s="35">
        <f t="shared" si="94"/>
        <v>5</v>
      </c>
      <c r="Y88" s="52">
        <f t="shared" si="118"/>
        <v>171.95562999999996</v>
      </c>
      <c r="Z88" s="52">
        <f t="shared" si="144"/>
        <v>170.23607399999995</v>
      </c>
      <c r="AA88" s="52">
        <f t="shared" si="95"/>
        <v>1.7195560000000001</v>
      </c>
      <c r="AB88" s="45"/>
      <c r="AC88" s="45"/>
      <c r="AF88" s="35">
        <f>AG88+AK88+Tabelle212682010252630[[#This Row],[w]]/2+Tabelle212682010252630[[#This Row],[poweradd]]</f>
        <v>69.763926000000012</v>
      </c>
      <c r="AG88" s="52">
        <f t="shared" si="132"/>
        <v>65.544370000000015</v>
      </c>
      <c r="AH88" s="35">
        <f t="shared" si="96"/>
        <v>5</v>
      </c>
      <c r="AI88" s="52">
        <f t="shared" si="119"/>
        <v>171.95562999999996</v>
      </c>
      <c r="AJ88" s="52">
        <f t="shared" si="145"/>
        <v>170.23607399999995</v>
      </c>
      <c r="AK88" s="52">
        <f t="shared" si="97"/>
        <v>1.7195560000000001</v>
      </c>
      <c r="AL88" s="45"/>
      <c r="AM88" s="45"/>
      <c r="AP88" s="35">
        <f>AQ88+AU88+Tabelle212682010252627[[#This Row],[w]]/2+Tabelle212682010252627[[#This Row],[poweradd]]</f>
        <v>69.763926000000012</v>
      </c>
      <c r="AQ88" s="52">
        <f t="shared" si="133"/>
        <v>65.544370000000015</v>
      </c>
      <c r="AR88" s="35">
        <f t="shared" si="98"/>
        <v>5</v>
      </c>
      <c r="AS88" s="52">
        <f t="shared" si="120"/>
        <v>171.95562999999996</v>
      </c>
      <c r="AT88" s="52">
        <f t="shared" si="146"/>
        <v>170.23607399999995</v>
      </c>
      <c r="AU88" s="52">
        <f t="shared" si="99"/>
        <v>1.7195560000000001</v>
      </c>
      <c r="AV88" s="45"/>
      <c r="AW88" s="45"/>
      <c r="AZ88" s="35">
        <f>BA88+BE88+Tabelle2126820102526272933[[#This Row],[w]]/2+Tabelle2126820102526272933[[#This Row],[poweradd]]</f>
        <v>69.763926000000012</v>
      </c>
      <c r="BA88" s="52">
        <f t="shared" si="134"/>
        <v>65.544370000000015</v>
      </c>
      <c r="BB88" s="35">
        <f t="shared" si="100"/>
        <v>5</v>
      </c>
      <c r="BC88" s="52">
        <f t="shared" si="121"/>
        <v>171.95562999999996</v>
      </c>
      <c r="BD88" s="52">
        <f t="shared" si="147"/>
        <v>170.23607399999995</v>
      </c>
      <c r="BE88" s="52">
        <f t="shared" si="101"/>
        <v>1.7195560000000001</v>
      </c>
      <c r="BF88" s="45"/>
      <c r="BG88" s="45"/>
      <c r="BJ88" s="35">
        <f>BK88+BO88+Tabelle21268201025262728[[#This Row],[w]]/2+Tabelle21268201025262728[[#This Row],[poweradd]]</f>
        <v>69.763926000000012</v>
      </c>
      <c r="BK88" s="52">
        <f t="shared" si="135"/>
        <v>65.544370000000015</v>
      </c>
      <c r="BL88" s="35">
        <f t="shared" si="102"/>
        <v>5</v>
      </c>
      <c r="BM88" s="52">
        <f t="shared" si="122"/>
        <v>171.95562999999996</v>
      </c>
      <c r="BN88" s="52">
        <f t="shared" si="148"/>
        <v>170.23607399999995</v>
      </c>
      <c r="BO88" s="52">
        <f t="shared" si="103"/>
        <v>1.7195560000000001</v>
      </c>
      <c r="BP88" s="45"/>
      <c r="BQ88" s="45"/>
      <c r="BT88" s="35">
        <f>BU88+BY88+Tabelle21268201025262729[[#This Row],[w]]/2+Tabelle21268201025262729[[#This Row],[poweradd]]</f>
        <v>69.763926000000012</v>
      </c>
      <c r="BU88" s="52">
        <f t="shared" si="136"/>
        <v>65.544370000000015</v>
      </c>
      <c r="BV88" s="35">
        <f t="shared" si="104"/>
        <v>5</v>
      </c>
      <c r="BW88" s="52">
        <f t="shared" si="123"/>
        <v>171.95562999999996</v>
      </c>
      <c r="BX88" s="52">
        <f t="shared" si="149"/>
        <v>170.23607399999995</v>
      </c>
      <c r="BY88" s="52">
        <f t="shared" si="105"/>
        <v>1.7195560000000001</v>
      </c>
      <c r="BZ88" s="45"/>
      <c r="CA88" s="45"/>
      <c r="CD88" s="35">
        <f>CE88+CI88+Tabelle2126820102526272934[[#This Row],[w]]/2+Tabelle2126820102526272934[[#This Row],[poweradd]]</f>
        <v>78.763926000000012</v>
      </c>
      <c r="CE88" s="52">
        <f t="shared" si="137"/>
        <v>74.544370000000015</v>
      </c>
      <c r="CF88" s="35">
        <f t="shared" si="106"/>
        <v>5</v>
      </c>
      <c r="CG88" s="52">
        <f t="shared" si="124"/>
        <v>171.95562999999996</v>
      </c>
      <c r="CH88" s="52">
        <f t="shared" si="150"/>
        <v>170.23607399999995</v>
      </c>
      <c r="CI88" s="52">
        <f t="shared" si="107"/>
        <v>1.7195560000000001</v>
      </c>
      <c r="CJ88" s="45"/>
      <c r="CK88" s="45"/>
      <c r="CN88" s="35">
        <f>CO88+CS88+Tabelle21268201025262729341135[[#This Row],[w]]/2+Tabelle21268201025262729341135[[#This Row],[poweradd]]</f>
        <v>78.763926000000012</v>
      </c>
      <c r="CO88" s="52">
        <f t="shared" si="138"/>
        <v>74.544370000000015</v>
      </c>
      <c r="CP88" s="35">
        <f t="shared" si="108"/>
        <v>5</v>
      </c>
      <c r="CQ88" s="52">
        <f t="shared" si="125"/>
        <v>171.95562999999996</v>
      </c>
      <c r="CR88" s="52">
        <f t="shared" si="151"/>
        <v>170.23607399999995</v>
      </c>
      <c r="CS88" s="52">
        <f t="shared" si="109"/>
        <v>1.7195560000000001</v>
      </c>
      <c r="CT88" s="45"/>
      <c r="CU88" s="45"/>
      <c r="CX88" s="35">
        <f>CY88+DC88+Tabelle2126820102526272934113536[[#This Row],[w]]/2+Tabelle2126820102526272934113536[[#This Row],[poweradd]]</f>
        <v>78.763926000000012</v>
      </c>
      <c r="CY88" s="52">
        <f t="shared" si="139"/>
        <v>74.544370000000015</v>
      </c>
      <c r="CZ88" s="35">
        <f t="shared" si="110"/>
        <v>5</v>
      </c>
      <c r="DA88" s="52">
        <f t="shared" si="126"/>
        <v>171.95562999999996</v>
      </c>
      <c r="DB88" s="52">
        <f t="shared" si="152"/>
        <v>170.23607399999995</v>
      </c>
      <c r="DC88" s="52">
        <f t="shared" si="111"/>
        <v>1.7195560000000001</v>
      </c>
      <c r="DD88" s="45"/>
      <c r="DE88" s="45"/>
      <c r="DH88" s="35">
        <f>DI88+DM88+Tabelle21268201025262729341135363731[[#This Row],[w]]/2+Tabelle21268201025262729341135363731[[#This Row],[poweradd]]</f>
        <v>78.763926000000012</v>
      </c>
      <c r="DI88" s="52">
        <f t="shared" si="140"/>
        <v>74.544370000000015</v>
      </c>
      <c r="DJ88" s="35">
        <f t="shared" si="112"/>
        <v>5</v>
      </c>
      <c r="DK88" s="52">
        <f t="shared" si="127"/>
        <v>171.95562999999996</v>
      </c>
      <c r="DL88" s="52">
        <f t="shared" si="153"/>
        <v>170.23607399999995</v>
      </c>
      <c r="DM88" s="52">
        <f t="shared" si="113"/>
        <v>1.7195560000000001</v>
      </c>
      <c r="DN88" s="45"/>
      <c r="DO88" s="45"/>
      <c r="DR88" s="35">
        <f>DS88+DW88+Tabelle212682010252627293411353637[[#This Row],[w]]/2+Tabelle212682010252627293411353637[[#This Row],[poweradd]]</f>
        <v>89.763925999999998</v>
      </c>
      <c r="DS88" s="52">
        <f t="shared" si="141"/>
        <v>85.544370000000001</v>
      </c>
      <c r="DT88" s="35">
        <f t="shared" si="114"/>
        <v>5</v>
      </c>
      <c r="DU88" s="52">
        <f t="shared" si="128"/>
        <v>171.95562999999996</v>
      </c>
      <c r="DV88" s="52">
        <f t="shared" si="154"/>
        <v>170.23607399999995</v>
      </c>
      <c r="DW88" s="52">
        <f t="shared" si="115"/>
        <v>1.7195560000000001</v>
      </c>
      <c r="DX88" s="45"/>
      <c r="DY88" s="45"/>
    </row>
    <row r="89" spans="1:130" x14ac:dyDescent="0.25">
      <c r="A89" s="55">
        <v>86</v>
      </c>
      <c r="B89" s="35">
        <f>C89+G89+Tabelle21268201025[[#This Row],[w]]/2+Tabelle21268201025[[#This Row],[poweradd]]</f>
        <v>73.966286000000011</v>
      </c>
      <c r="C89" s="52">
        <f t="shared" si="129"/>
        <v>69.763926000000012</v>
      </c>
      <c r="D89" s="35">
        <f t="shared" si="90"/>
        <v>5</v>
      </c>
      <c r="E89" s="52">
        <f t="shared" si="116"/>
        <v>170.23607399999995</v>
      </c>
      <c r="F89" s="52">
        <f t="shared" si="142"/>
        <v>168.53371399999995</v>
      </c>
      <c r="G89" s="52">
        <f t="shared" si="91"/>
        <v>1.7023600000000001</v>
      </c>
      <c r="H89" s="45"/>
      <c r="I89" s="45"/>
      <c r="L89" s="35">
        <f>M89+Q89+Tabelle212682010252632[[#This Row],[w]]/2+Tabelle212682010252632[[#This Row],[poweradd]]</f>
        <v>73.966286000000011</v>
      </c>
      <c r="M89" s="52">
        <f t="shared" si="130"/>
        <v>69.763926000000012</v>
      </c>
      <c r="N89" s="35">
        <f t="shared" si="92"/>
        <v>5</v>
      </c>
      <c r="O89" s="52">
        <f t="shared" si="117"/>
        <v>170.23607399999995</v>
      </c>
      <c r="P89" s="52">
        <f t="shared" si="143"/>
        <v>168.53371399999995</v>
      </c>
      <c r="Q89" s="52">
        <f t="shared" si="93"/>
        <v>1.7023600000000001</v>
      </c>
      <c r="R89" s="45"/>
      <c r="S89" s="45"/>
      <c r="V89" s="35">
        <f>W89+AA89+Tabelle2126820102526[[#This Row],[w]]/2+Tabelle2126820102526[[#This Row],[poweradd]]</f>
        <v>73.966286000000011</v>
      </c>
      <c r="W89" s="52">
        <f t="shared" si="131"/>
        <v>69.763926000000012</v>
      </c>
      <c r="X89" s="35">
        <f t="shared" si="94"/>
        <v>5</v>
      </c>
      <c r="Y89" s="52">
        <f t="shared" si="118"/>
        <v>170.23607399999995</v>
      </c>
      <c r="Z89" s="52">
        <f t="shared" si="144"/>
        <v>168.53371399999995</v>
      </c>
      <c r="AA89" s="52">
        <f t="shared" si="95"/>
        <v>1.7023600000000001</v>
      </c>
      <c r="AB89" s="45"/>
      <c r="AC89" s="45"/>
      <c r="AF89" s="35">
        <f>AG89+AK89+Tabelle212682010252630[[#This Row],[w]]/2+Tabelle212682010252630[[#This Row],[poweradd]]</f>
        <v>73.966286000000011</v>
      </c>
      <c r="AG89" s="52">
        <f t="shared" si="132"/>
        <v>69.763926000000012</v>
      </c>
      <c r="AH89" s="35">
        <f t="shared" si="96"/>
        <v>5</v>
      </c>
      <c r="AI89" s="52">
        <f t="shared" si="119"/>
        <v>170.23607399999995</v>
      </c>
      <c r="AJ89" s="52">
        <f t="shared" si="145"/>
        <v>168.53371399999995</v>
      </c>
      <c r="AK89" s="52">
        <f t="shared" si="97"/>
        <v>1.7023600000000001</v>
      </c>
      <c r="AL89" s="45"/>
      <c r="AM89" s="45"/>
      <c r="AP89" s="35">
        <f>AQ89+AU89+Tabelle212682010252627[[#This Row],[w]]/2+Tabelle212682010252627[[#This Row],[poweradd]]</f>
        <v>73.966286000000011</v>
      </c>
      <c r="AQ89" s="52">
        <f t="shared" si="133"/>
        <v>69.763926000000012</v>
      </c>
      <c r="AR89" s="35">
        <f t="shared" si="98"/>
        <v>5</v>
      </c>
      <c r="AS89" s="52">
        <f t="shared" si="120"/>
        <v>170.23607399999995</v>
      </c>
      <c r="AT89" s="52">
        <f t="shared" si="146"/>
        <v>168.53371399999995</v>
      </c>
      <c r="AU89" s="52">
        <f t="shared" si="99"/>
        <v>1.7023600000000001</v>
      </c>
      <c r="AV89" s="45"/>
      <c r="AW89" s="45"/>
      <c r="AZ89" s="35">
        <f>BA89+BE89+Tabelle2126820102526272933[[#This Row],[w]]/2+Tabelle2126820102526272933[[#This Row],[poweradd]]</f>
        <v>73.966286000000011</v>
      </c>
      <c r="BA89" s="52">
        <f t="shared" si="134"/>
        <v>69.763926000000012</v>
      </c>
      <c r="BB89" s="35">
        <f t="shared" si="100"/>
        <v>5</v>
      </c>
      <c r="BC89" s="52">
        <f t="shared" si="121"/>
        <v>170.23607399999995</v>
      </c>
      <c r="BD89" s="52">
        <f t="shared" si="147"/>
        <v>168.53371399999995</v>
      </c>
      <c r="BE89" s="52">
        <f t="shared" si="101"/>
        <v>1.7023600000000001</v>
      </c>
      <c r="BF89" s="45"/>
      <c r="BG89" s="45"/>
      <c r="BJ89" s="35">
        <f>BK89+BO89+Tabelle21268201025262728[[#This Row],[w]]/2+Tabelle21268201025262728[[#This Row],[poweradd]]</f>
        <v>73.966286000000011</v>
      </c>
      <c r="BK89" s="52">
        <f t="shared" si="135"/>
        <v>69.763926000000012</v>
      </c>
      <c r="BL89" s="35">
        <f t="shared" si="102"/>
        <v>5</v>
      </c>
      <c r="BM89" s="52">
        <f t="shared" si="122"/>
        <v>170.23607399999995</v>
      </c>
      <c r="BN89" s="52">
        <f t="shared" si="148"/>
        <v>168.53371399999995</v>
      </c>
      <c r="BO89" s="52">
        <f t="shared" si="103"/>
        <v>1.7023600000000001</v>
      </c>
      <c r="BP89" s="45"/>
      <c r="BQ89" s="45"/>
      <c r="BT89" s="35">
        <f>BU89+BY89+Tabelle21268201025262729[[#This Row],[w]]/2+Tabelle21268201025262729[[#This Row],[poweradd]]</f>
        <v>73.966286000000011</v>
      </c>
      <c r="BU89" s="52">
        <f t="shared" si="136"/>
        <v>69.763926000000012</v>
      </c>
      <c r="BV89" s="35">
        <f t="shared" si="104"/>
        <v>5</v>
      </c>
      <c r="BW89" s="52">
        <f t="shared" si="123"/>
        <v>170.23607399999995</v>
      </c>
      <c r="BX89" s="52">
        <f t="shared" si="149"/>
        <v>168.53371399999995</v>
      </c>
      <c r="BY89" s="52">
        <f t="shared" si="105"/>
        <v>1.7023600000000001</v>
      </c>
      <c r="BZ89" s="45"/>
      <c r="CA89" s="45"/>
      <c r="CD89" s="35">
        <f>CE89+CI89+Tabelle2126820102526272934[[#This Row],[w]]/2+Tabelle2126820102526272934[[#This Row],[poweradd]]</f>
        <v>82.966286000000011</v>
      </c>
      <c r="CE89" s="52">
        <f t="shared" si="137"/>
        <v>78.763926000000012</v>
      </c>
      <c r="CF89" s="35">
        <f t="shared" si="106"/>
        <v>5</v>
      </c>
      <c r="CG89" s="52">
        <f t="shared" si="124"/>
        <v>170.23607399999995</v>
      </c>
      <c r="CH89" s="52">
        <f t="shared" si="150"/>
        <v>168.53371399999995</v>
      </c>
      <c r="CI89" s="52">
        <f t="shared" si="107"/>
        <v>1.7023600000000001</v>
      </c>
      <c r="CJ89" s="45"/>
      <c r="CK89" s="45"/>
      <c r="CN89" s="35">
        <f>CO89+CS89+Tabelle21268201025262729341135[[#This Row],[w]]/2+Tabelle21268201025262729341135[[#This Row],[poweradd]]</f>
        <v>82.966286000000011</v>
      </c>
      <c r="CO89" s="52">
        <f t="shared" si="138"/>
        <v>78.763926000000012</v>
      </c>
      <c r="CP89" s="35">
        <f t="shared" si="108"/>
        <v>5</v>
      </c>
      <c r="CQ89" s="52">
        <f t="shared" si="125"/>
        <v>170.23607399999995</v>
      </c>
      <c r="CR89" s="52">
        <f t="shared" si="151"/>
        <v>168.53371399999995</v>
      </c>
      <c r="CS89" s="52">
        <f t="shared" si="109"/>
        <v>1.7023600000000001</v>
      </c>
      <c r="CT89" s="45"/>
      <c r="CU89" s="45"/>
      <c r="CX89" s="35">
        <f>CY89+DC89+Tabelle2126820102526272934113536[[#This Row],[w]]/2+Tabelle2126820102526272934113536[[#This Row],[poweradd]]</f>
        <v>82.966286000000011</v>
      </c>
      <c r="CY89" s="52">
        <f t="shared" si="139"/>
        <v>78.763926000000012</v>
      </c>
      <c r="CZ89" s="35">
        <f t="shared" si="110"/>
        <v>5</v>
      </c>
      <c r="DA89" s="52">
        <f t="shared" si="126"/>
        <v>170.23607399999995</v>
      </c>
      <c r="DB89" s="52">
        <f t="shared" si="152"/>
        <v>168.53371399999995</v>
      </c>
      <c r="DC89" s="52">
        <f t="shared" si="111"/>
        <v>1.7023600000000001</v>
      </c>
      <c r="DD89" s="45"/>
      <c r="DE89" s="45"/>
      <c r="DH89" s="35">
        <f>DI89+DM89+Tabelle21268201025262729341135363731[[#This Row],[w]]/2+Tabelle21268201025262729341135363731[[#This Row],[poweradd]]</f>
        <v>82.966286000000011</v>
      </c>
      <c r="DI89" s="52">
        <f t="shared" si="140"/>
        <v>78.763926000000012</v>
      </c>
      <c r="DJ89" s="35">
        <f t="shared" si="112"/>
        <v>5</v>
      </c>
      <c r="DK89" s="52">
        <f t="shared" si="127"/>
        <v>170.23607399999995</v>
      </c>
      <c r="DL89" s="52">
        <f t="shared" si="153"/>
        <v>168.53371399999995</v>
      </c>
      <c r="DM89" s="52">
        <f t="shared" si="113"/>
        <v>1.7023600000000001</v>
      </c>
      <c r="DN89" s="45"/>
      <c r="DO89" s="45"/>
      <c r="DR89" s="35">
        <f>DS89+DW89+Tabelle212682010252627293411353637[[#This Row],[w]]/2+Tabelle212682010252627293411353637[[#This Row],[poweradd]]</f>
        <v>93.966285999999997</v>
      </c>
      <c r="DS89" s="52">
        <f t="shared" si="141"/>
        <v>89.763925999999998</v>
      </c>
      <c r="DT89" s="35">
        <f t="shared" si="114"/>
        <v>5</v>
      </c>
      <c r="DU89" s="52">
        <f t="shared" si="128"/>
        <v>170.23607399999995</v>
      </c>
      <c r="DV89" s="52">
        <f t="shared" si="154"/>
        <v>168.53371399999995</v>
      </c>
      <c r="DW89" s="52">
        <f t="shared" si="115"/>
        <v>1.7023600000000001</v>
      </c>
      <c r="DX89" s="45"/>
      <c r="DY89" s="45"/>
    </row>
    <row r="90" spans="1:130" x14ac:dyDescent="0.25">
      <c r="A90" s="55">
        <v>87</v>
      </c>
      <c r="B90" s="35">
        <f>C90+G90+Tabelle21268201025[[#This Row],[w]]/2+Tabelle21268201025[[#This Row],[poweradd]]</f>
        <v>78.151623000000015</v>
      </c>
      <c r="C90" s="52">
        <f t="shared" si="129"/>
        <v>73.966286000000011</v>
      </c>
      <c r="D90" s="35">
        <f t="shared" si="90"/>
        <v>5</v>
      </c>
      <c r="E90" s="52">
        <f t="shared" si="116"/>
        <v>168.53371399999995</v>
      </c>
      <c r="F90" s="52">
        <f t="shared" si="142"/>
        <v>166.84837699999994</v>
      </c>
      <c r="G90" s="52">
        <f t="shared" si="91"/>
        <v>1.6853370000000001</v>
      </c>
      <c r="H90" s="45"/>
      <c r="I90" s="45"/>
      <c r="L90" s="35">
        <f>M90+Q90+Tabelle212682010252632[[#This Row],[w]]/2+Tabelle212682010252632[[#This Row],[poweradd]]</f>
        <v>78.151623000000015</v>
      </c>
      <c r="M90" s="52">
        <f t="shared" si="130"/>
        <v>73.966286000000011</v>
      </c>
      <c r="N90" s="35">
        <f t="shared" si="92"/>
        <v>5</v>
      </c>
      <c r="O90" s="52">
        <f t="shared" si="117"/>
        <v>168.53371399999995</v>
      </c>
      <c r="P90" s="52">
        <f t="shared" si="143"/>
        <v>166.84837699999994</v>
      </c>
      <c r="Q90" s="52">
        <f t="shared" si="93"/>
        <v>1.6853370000000001</v>
      </c>
      <c r="R90" s="45"/>
      <c r="S90" s="45"/>
      <c r="V90" s="35">
        <f>W90+AA90+Tabelle2126820102526[[#This Row],[w]]/2+Tabelle2126820102526[[#This Row],[poweradd]]</f>
        <v>78.151623000000015</v>
      </c>
      <c r="W90" s="52">
        <f t="shared" si="131"/>
        <v>73.966286000000011</v>
      </c>
      <c r="X90" s="35">
        <f t="shared" si="94"/>
        <v>5</v>
      </c>
      <c r="Y90" s="52">
        <f t="shared" si="118"/>
        <v>168.53371399999995</v>
      </c>
      <c r="Z90" s="52">
        <f t="shared" si="144"/>
        <v>166.84837699999994</v>
      </c>
      <c r="AA90" s="52">
        <f t="shared" si="95"/>
        <v>1.6853370000000001</v>
      </c>
      <c r="AB90" s="45"/>
      <c r="AC90" s="45"/>
      <c r="AF90" s="35">
        <f>AG90+AK90+Tabelle212682010252630[[#This Row],[w]]/2+Tabelle212682010252630[[#This Row],[poweradd]]</f>
        <v>78.151623000000015</v>
      </c>
      <c r="AG90" s="52">
        <f t="shared" si="132"/>
        <v>73.966286000000011</v>
      </c>
      <c r="AH90" s="35">
        <f t="shared" si="96"/>
        <v>5</v>
      </c>
      <c r="AI90" s="52">
        <f t="shared" si="119"/>
        <v>168.53371399999995</v>
      </c>
      <c r="AJ90" s="52">
        <f t="shared" si="145"/>
        <v>166.84837699999994</v>
      </c>
      <c r="AK90" s="52">
        <f t="shared" si="97"/>
        <v>1.6853370000000001</v>
      </c>
      <c r="AL90" s="45"/>
      <c r="AM90" s="45"/>
      <c r="AP90" s="35">
        <f>AQ90+AU90+Tabelle212682010252627[[#This Row],[w]]/2+Tabelle212682010252627[[#This Row],[poweradd]]</f>
        <v>78.151623000000015</v>
      </c>
      <c r="AQ90" s="52">
        <f t="shared" si="133"/>
        <v>73.966286000000011</v>
      </c>
      <c r="AR90" s="35">
        <f t="shared" si="98"/>
        <v>5</v>
      </c>
      <c r="AS90" s="52">
        <f t="shared" si="120"/>
        <v>168.53371399999995</v>
      </c>
      <c r="AT90" s="52">
        <f t="shared" si="146"/>
        <v>166.84837699999994</v>
      </c>
      <c r="AU90" s="52">
        <f t="shared" si="99"/>
        <v>1.6853370000000001</v>
      </c>
      <c r="AV90" s="45"/>
      <c r="AW90" s="45"/>
      <c r="AZ90" s="35">
        <f>BA90+BE90+Tabelle2126820102526272933[[#This Row],[w]]/2+Tabelle2126820102526272933[[#This Row],[poweradd]]</f>
        <v>78.151623000000015</v>
      </c>
      <c r="BA90" s="52">
        <f t="shared" si="134"/>
        <v>73.966286000000011</v>
      </c>
      <c r="BB90" s="35">
        <f t="shared" si="100"/>
        <v>5</v>
      </c>
      <c r="BC90" s="52">
        <f t="shared" si="121"/>
        <v>168.53371399999995</v>
      </c>
      <c r="BD90" s="52">
        <f t="shared" si="147"/>
        <v>166.84837699999994</v>
      </c>
      <c r="BE90" s="52">
        <f t="shared" si="101"/>
        <v>1.6853370000000001</v>
      </c>
      <c r="BF90" s="45"/>
      <c r="BG90" s="45"/>
      <c r="BJ90" s="35">
        <f>BK90+BO90+Tabelle21268201025262728[[#This Row],[w]]/2+Tabelle21268201025262728[[#This Row],[poweradd]]</f>
        <v>78.151623000000015</v>
      </c>
      <c r="BK90" s="52">
        <f t="shared" si="135"/>
        <v>73.966286000000011</v>
      </c>
      <c r="BL90" s="35">
        <f t="shared" si="102"/>
        <v>5</v>
      </c>
      <c r="BM90" s="52">
        <f t="shared" si="122"/>
        <v>168.53371399999995</v>
      </c>
      <c r="BN90" s="52">
        <f t="shared" si="148"/>
        <v>166.84837699999994</v>
      </c>
      <c r="BO90" s="52">
        <f t="shared" si="103"/>
        <v>1.6853370000000001</v>
      </c>
      <c r="BP90" s="45"/>
      <c r="BQ90" s="45"/>
      <c r="BT90" s="35">
        <f>BU90+BY90+Tabelle21268201025262729[[#This Row],[w]]/2+Tabelle21268201025262729[[#This Row],[poweradd]]</f>
        <v>78.151623000000015</v>
      </c>
      <c r="BU90" s="52">
        <f t="shared" si="136"/>
        <v>73.966286000000011</v>
      </c>
      <c r="BV90" s="35">
        <f t="shared" si="104"/>
        <v>5</v>
      </c>
      <c r="BW90" s="52">
        <f t="shared" si="123"/>
        <v>168.53371399999995</v>
      </c>
      <c r="BX90" s="52">
        <f t="shared" si="149"/>
        <v>166.84837699999994</v>
      </c>
      <c r="BY90" s="52">
        <f t="shared" si="105"/>
        <v>1.6853370000000001</v>
      </c>
      <c r="BZ90" s="45"/>
      <c r="CA90" s="45"/>
      <c r="CD90" s="35">
        <f>CE90+CI90+Tabelle2126820102526272934[[#This Row],[w]]/2+Tabelle2126820102526272934[[#This Row],[poweradd]]</f>
        <v>87.151623000000015</v>
      </c>
      <c r="CE90" s="52">
        <f t="shared" si="137"/>
        <v>82.966286000000011</v>
      </c>
      <c r="CF90" s="35">
        <f t="shared" si="106"/>
        <v>5</v>
      </c>
      <c r="CG90" s="52">
        <f t="shared" si="124"/>
        <v>168.53371399999995</v>
      </c>
      <c r="CH90" s="52">
        <f t="shared" si="150"/>
        <v>166.84837699999994</v>
      </c>
      <c r="CI90" s="52">
        <f t="shared" si="107"/>
        <v>1.6853370000000001</v>
      </c>
      <c r="CJ90" s="45"/>
      <c r="CK90" s="45"/>
      <c r="CN90" s="35">
        <f>CO90+CS90+Tabelle21268201025262729341135[[#This Row],[w]]/2+Tabelle21268201025262729341135[[#This Row],[poweradd]]</f>
        <v>87.151623000000015</v>
      </c>
      <c r="CO90" s="52">
        <f t="shared" si="138"/>
        <v>82.966286000000011</v>
      </c>
      <c r="CP90" s="35">
        <f t="shared" si="108"/>
        <v>5</v>
      </c>
      <c r="CQ90" s="52">
        <f t="shared" si="125"/>
        <v>168.53371399999995</v>
      </c>
      <c r="CR90" s="52">
        <f t="shared" si="151"/>
        <v>166.84837699999994</v>
      </c>
      <c r="CS90" s="52">
        <f t="shared" si="109"/>
        <v>1.6853370000000001</v>
      </c>
      <c r="CT90" s="45"/>
      <c r="CU90" s="45"/>
      <c r="CX90" s="35">
        <f>CY90+DC90+Tabelle2126820102526272934113536[[#This Row],[w]]/2+Tabelle2126820102526272934113536[[#This Row],[poweradd]]</f>
        <v>87.151623000000015</v>
      </c>
      <c r="CY90" s="52">
        <f t="shared" si="139"/>
        <v>82.966286000000011</v>
      </c>
      <c r="CZ90" s="35">
        <f t="shared" si="110"/>
        <v>5</v>
      </c>
      <c r="DA90" s="52">
        <f t="shared" si="126"/>
        <v>168.53371399999995</v>
      </c>
      <c r="DB90" s="52">
        <f t="shared" si="152"/>
        <v>166.84837699999994</v>
      </c>
      <c r="DC90" s="52">
        <f t="shared" si="111"/>
        <v>1.6853370000000001</v>
      </c>
      <c r="DD90" s="45"/>
      <c r="DE90" s="45"/>
      <c r="DH90" s="35">
        <f>DI90+DM90+Tabelle21268201025262729341135363731[[#This Row],[w]]/2+Tabelle21268201025262729341135363731[[#This Row],[poweradd]]</f>
        <v>87.151623000000015</v>
      </c>
      <c r="DI90" s="52">
        <f t="shared" si="140"/>
        <v>82.966286000000011</v>
      </c>
      <c r="DJ90" s="35">
        <f t="shared" si="112"/>
        <v>5</v>
      </c>
      <c r="DK90" s="52">
        <f t="shared" si="127"/>
        <v>168.53371399999995</v>
      </c>
      <c r="DL90" s="52">
        <f t="shared" si="153"/>
        <v>166.84837699999994</v>
      </c>
      <c r="DM90" s="52">
        <f t="shared" si="113"/>
        <v>1.6853370000000001</v>
      </c>
      <c r="DN90" s="45"/>
      <c r="DO90" s="45"/>
      <c r="DR90" s="35">
        <f>DS90+DW90+Tabelle212682010252627293411353637[[#This Row],[w]]/2+Tabelle212682010252627293411353637[[#This Row],[poweradd]]</f>
        <v>98.151623000000001</v>
      </c>
      <c r="DS90" s="52">
        <f t="shared" si="141"/>
        <v>93.966285999999997</v>
      </c>
      <c r="DT90" s="35">
        <f t="shared" si="114"/>
        <v>5</v>
      </c>
      <c r="DU90" s="52">
        <f t="shared" si="128"/>
        <v>168.53371399999995</v>
      </c>
      <c r="DV90" s="52">
        <f t="shared" si="154"/>
        <v>166.84837699999994</v>
      </c>
      <c r="DW90" s="52">
        <f t="shared" si="115"/>
        <v>1.6853370000000001</v>
      </c>
      <c r="DX90" s="45"/>
      <c r="DY90" s="45"/>
    </row>
    <row r="91" spans="1:130" x14ac:dyDescent="0.25">
      <c r="A91" s="55">
        <v>88</v>
      </c>
      <c r="B91" s="35">
        <f>C91+G91+Tabelle21268201025[[#This Row],[w]]/2+Tabelle21268201025[[#This Row],[poweradd]]</f>
        <v>82.32010600000001</v>
      </c>
      <c r="C91" s="52">
        <f t="shared" si="129"/>
        <v>78.151623000000015</v>
      </c>
      <c r="D91" s="35">
        <f t="shared" si="90"/>
        <v>5</v>
      </c>
      <c r="E91" s="52">
        <f t="shared" si="116"/>
        <v>166.84837699999994</v>
      </c>
      <c r="F91" s="52">
        <f t="shared" si="142"/>
        <v>165.17989399999993</v>
      </c>
      <c r="G91" s="52">
        <f t="shared" si="91"/>
        <v>1.6684829999999999</v>
      </c>
      <c r="H91" s="45"/>
      <c r="I91" s="45"/>
      <c r="L91" s="35">
        <f>M91+Q91+Tabelle212682010252632[[#This Row],[w]]/2+Tabelle212682010252632[[#This Row],[poweradd]]</f>
        <v>82.32010600000001</v>
      </c>
      <c r="M91" s="52">
        <f t="shared" si="130"/>
        <v>78.151623000000015</v>
      </c>
      <c r="N91" s="35">
        <f t="shared" si="92"/>
        <v>5</v>
      </c>
      <c r="O91" s="52">
        <f t="shared" si="117"/>
        <v>166.84837699999994</v>
      </c>
      <c r="P91" s="52">
        <f t="shared" si="143"/>
        <v>165.17989399999993</v>
      </c>
      <c r="Q91" s="52">
        <f t="shared" si="93"/>
        <v>1.6684829999999999</v>
      </c>
      <c r="R91" s="45"/>
      <c r="S91" s="45"/>
      <c r="V91" s="35">
        <f>W91+AA91+Tabelle2126820102526[[#This Row],[w]]/2+Tabelle2126820102526[[#This Row],[poweradd]]</f>
        <v>82.32010600000001</v>
      </c>
      <c r="W91" s="52">
        <f t="shared" si="131"/>
        <v>78.151623000000015</v>
      </c>
      <c r="X91" s="35">
        <f t="shared" si="94"/>
        <v>5</v>
      </c>
      <c r="Y91" s="52">
        <f t="shared" si="118"/>
        <v>166.84837699999994</v>
      </c>
      <c r="Z91" s="52">
        <f t="shared" si="144"/>
        <v>165.17989399999993</v>
      </c>
      <c r="AA91" s="52">
        <f t="shared" si="95"/>
        <v>1.6684829999999999</v>
      </c>
      <c r="AB91" s="45"/>
      <c r="AC91" s="45"/>
      <c r="AF91" s="35">
        <f>AG91+AK91+Tabelle212682010252630[[#This Row],[w]]/2+Tabelle212682010252630[[#This Row],[poweradd]]</f>
        <v>82.32010600000001</v>
      </c>
      <c r="AG91" s="52">
        <f t="shared" si="132"/>
        <v>78.151623000000015</v>
      </c>
      <c r="AH91" s="35">
        <f t="shared" si="96"/>
        <v>5</v>
      </c>
      <c r="AI91" s="52">
        <f t="shared" si="119"/>
        <v>166.84837699999994</v>
      </c>
      <c r="AJ91" s="52">
        <f t="shared" si="145"/>
        <v>165.17989399999993</v>
      </c>
      <c r="AK91" s="52">
        <f t="shared" si="97"/>
        <v>1.6684829999999999</v>
      </c>
      <c r="AL91" s="45"/>
      <c r="AM91" s="45"/>
      <c r="AP91" s="35">
        <f>AQ91+AU91+Tabelle212682010252627[[#This Row],[w]]/2+Tabelle212682010252627[[#This Row],[poweradd]]</f>
        <v>82.32010600000001</v>
      </c>
      <c r="AQ91" s="52">
        <f t="shared" si="133"/>
        <v>78.151623000000015</v>
      </c>
      <c r="AR91" s="35">
        <f t="shared" si="98"/>
        <v>5</v>
      </c>
      <c r="AS91" s="52">
        <f t="shared" si="120"/>
        <v>166.84837699999994</v>
      </c>
      <c r="AT91" s="52">
        <f t="shared" si="146"/>
        <v>165.17989399999993</v>
      </c>
      <c r="AU91" s="52">
        <f t="shared" si="99"/>
        <v>1.6684829999999999</v>
      </c>
      <c r="AV91" s="45"/>
      <c r="AW91" s="45"/>
      <c r="AZ91" s="35">
        <f>BA91+BE91+Tabelle2126820102526272933[[#This Row],[w]]/2+Tabelle2126820102526272933[[#This Row],[poweradd]]</f>
        <v>82.32010600000001</v>
      </c>
      <c r="BA91" s="52">
        <f t="shared" si="134"/>
        <v>78.151623000000015</v>
      </c>
      <c r="BB91" s="35">
        <f t="shared" si="100"/>
        <v>5</v>
      </c>
      <c r="BC91" s="52">
        <f t="shared" si="121"/>
        <v>166.84837699999994</v>
      </c>
      <c r="BD91" s="52">
        <f t="shared" si="147"/>
        <v>165.17989399999993</v>
      </c>
      <c r="BE91" s="52">
        <f t="shared" si="101"/>
        <v>1.6684829999999999</v>
      </c>
      <c r="BF91" s="45"/>
      <c r="BG91" s="45"/>
      <c r="BJ91" s="35">
        <f>BK91+BO91+Tabelle21268201025262728[[#This Row],[w]]/2+Tabelle21268201025262728[[#This Row],[poweradd]]</f>
        <v>82.32010600000001</v>
      </c>
      <c r="BK91" s="52">
        <f t="shared" si="135"/>
        <v>78.151623000000015</v>
      </c>
      <c r="BL91" s="35">
        <f t="shared" si="102"/>
        <v>5</v>
      </c>
      <c r="BM91" s="52">
        <f t="shared" si="122"/>
        <v>166.84837699999994</v>
      </c>
      <c r="BN91" s="52">
        <f t="shared" si="148"/>
        <v>165.17989399999993</v>
      </c>
      <c r="BO91" s="52">
        <f t="shared" si="103"/>
        <v>1.6684829999999999</v>
      </c>
      <c r="BP91" s="45"/>
      <c r="BQ91" s="45"/>
      <c r="BT91" s="35">
        <f>BU91+BY91+Tabelle21268201025262729[[#This Row],[w]]/2+Tabelle21268201025262729[[#This Row],[poweradd]]</f>
        <v>82.32010600000001</v>
      </c>
      <c r="BU91" s="52">
        <f t="shared" si="136"/>
        <v>78.151623000000015</v>
      </c>
      <c r="BV91" s="35">
        <f t="shared" si="104"/>
        <v>5</v>
      </c>
      <c r="BW91" s="52">
        <f t="shared" si="123"/>
        <v>166.84837699999994</v>
      </c>
      <c r="BX91" s="52">
        <f t="shared" si="149"/>
        <v>165.17989399999993</v>
      </c>
      <c r="BY91" s="52">
        <f t="shared" si="105"/>
        <v>1.6684829999999999</v>
      </c>
      <c r="BZ91" s="45"/>
      <c r="CA91" s="45"/>
      <c r="CD91" s="35">
        <f>CE91+CI91+Tabelle2126820102526272934[[#This Row],[w]]/2+Tabelle2126820102526272934[[#This Row],[poweradd]]</f>
        <v>91.32010600000001</v>
      </c>
      <c r="CE91" s="52">
        <f t="shared" si="137"/>
        <v>87.151623000000015</v>
      </c>
      <c r="CF91" s="35">
        <f t="shared" si="106"/>
        <v>5</v>
      </c>
      <c r="CG91" s="52">
        <f t="shared" si="124"/>
        <v>166.84837699999994</v>
      </c>
      <c r="CH91" s="52">
        <f t="shared" si="150"/>
        <v>165.17989399999993</v>
      </c>
      <c r="CI91" s="52">
        <f t="shared" si="107"/>
        <v>1.6684829999999999</v>
      </c>
      <c r="CJ91" s="45"/>
      <c r="CK91" s="45"/>
      <c r="CN91" s="35">
        <f>CO91+CS91+Tabelle21268201025262729341135[[#This Row],[w]]/2+Tabelle21268201025262729341135[[#This Row],[poweradd]]</f>
        <v>91.32010600000001</v>
      </c>
      <c r="CO91" s="52">
        <f t="shared" si="138"/>
        <v>87.151623000000015</v>
      </c>
      <c r="CP91" s="35">
        <f t="shared" si="108"/>
        <v>5</v>
      </c>
      <c r="CQ91" s="52">
        <f t="shared" si="125"/>
        <v>166.84837699999994</v>
      </c>
      <c r="CR91" s="52">
        <f t="shared" si="151"/>
        <v>165.17989399999993</v>
      </c>
      <c r="CS91" s="52">
        <f t="shared" si="109"/>
        <v>1.6684829999999999</v>
      </c>
      <c r="CT91" s="45"/>
      <c r="CU91" s="45"/>
      <c r="CX91" s="35">
        <f>CY91+DC91+Tabelle2126820102526272934113536[[#This Row],[w]]/2+Tabelle2126820102526272934113536[[#This Row],[poweradd]]</f>
        <v>91.32010600000001</v>
      </c>
      <c r="CY91" s="52">
        <f t="shared" si="139"/>
        <v>87.151623000000015</v>
      </c>
      <c r="CZ91" s="35">
        <f t="shared" si="110"/>
        <v>5</v>
      </c>
      <c r="DA91" s="52">
        <f t="shared" si="126"/>
        <v>166.84837699999994</v>
      </c>
      <c r="DB91" s="52">
        <f t="shared" si="152"/>
        <v>165.17989399999993</v>
      </c>
      <c r="DC91" s="52">
        <f t="shared" si="111"/>
        <v>1.6684829999999999</v>
      </c>
      <c r="DD91" s="45"/>
      <c r="DE91" s="45"/>
      <c r="DH91" s="35">
        <f>DI91+DM91+Tabelle21268201025262729341135363731[[#This Row],[w]]/2+Tabelle21268201025262729341135363731[[#This Row],[poweradd]]</f>
        <v>91.32010600000001</v>
      </c>
      <c r="DI91" s="52">
        <f t="shared" si="140"/>
        <v>87.151623000000015</v>
      </c>
      <c r="DJ91" s="35">
        <f t="shared" si="112"/>
        <v>5</v>
      </c>
      <c r="DK91" s="52">
        <f t="shared" si="127"/>
        <v>166.84837699999994</v>
      </c>
      <c r="DL91" s="52">
        <f t="shared" si="153"/>
        <v>165.17989399999993</v>
      </c>
      <c r="DM91" s="52">
        <f t="shared" si="113"/>
        <v>1.6684829999999999</v>
      </c>
      <c r="DN91" s="45"/>
      <c r="DO91" s="45"/>
      <c r="DR91" s="35">
        <f>DS91+DW91+Tabelle212682010252627293411353637[[#This Row],[w]]/2+Tabelle212682010252627293411353637[[#This Row],[poweradd]]</f>
        <v>102.320106</v>
      </c>
      <c r="DS91" s="52">
        <f t="shared" si="141"/>
        <v>98.151623000000001</v>
      </c>
      <c r="DT91" s="35">
        <f t="shared" si="114"/>
        <v>5</v>
      </c>
      <c r="DU91" s="52">
        <f t="shared" si="128"/>
        <v>166.84837699999994</v>
      </c>
      <c r="DV91" s="52">
        <f t="shared" si="154"/>
        <v>165.17989399999993</v>
      </c>
      <c r="DW91" s="52">
        <f t="shared" si="115"/>
        <v>1.6684829999999999</v>
      </c>
      <c r="DX91" s="45"/>
      <c r="DY91" s="45"/>
    </row>
    <row r="92" spans="1:130" x14ac:dyDescent="0.25">
      <c r="A92" s="55">
        <v>89</v>
      </c>
      <c r="B92" s="35">
        <f>C92+G92+Tabelle21268201025[[#This Row],[w]]/2+Tabelle21268201025[[#This Row],[poweradd]]</f>
        <v>86.471904000000009</v>
      </c>
      <c r="C92" s="52">
        <f t="shared" si="129"/>
        <v>82.32010600000001</v>
      </c>
      <c r="D92" s="35">
        <f t="shared" si="90"/>
        <v>5</v>
      </c>
      <c r="E92" s="52">
        <f t="shared" si="116"/>
        <v>165.17989399999993</v>
      </c>
      <c r="F92" s="52">
        <f t="shared" si="142"/>
        <v>163.52809599999992</v>
      </c>
      <c r="G92" s="52">
        <f t="shared" si="91"/>
        <v>1.6517980000000001</v>
      </c>
      <c r="H92" s="45"/>
      <c r="I92" s="45"/>
      <c r="L92" s="35">
        <f>M92+Q92+Tabelle212682010252632[[#This Row],[w]]/2+Tabelle212682010252632[[#This Row],[poweradd]]</f>
        <v>86.471904000000009</v>
      </c>
      <c r="M92" s="52">
        <f t="shared" si="130"/>
        <v>82.32010600000001</v>
      </c>
      <c r="N92" s="35">
        <f t="shared" si="92"/>
        <v>5</v>
      </c>
      <c r="O92" s="52">
        <f t="shared" si="117"/>
        <v>165.17989399999993</v>
      </c>
      <c r="P92" s="52">
        <f t="shared" si="143"/>
        <v>163.52809599999992</v>
      </c>
      <c r="Q92" s="52">
        <f t="shared" si="93"/>
        <v>1.6517980000000001</v>
      </c>
      <c r="R92" s="45"/>
      <c r="S92" s="45"/>
      <c r="V92" s="35">
        <f>W92+AA92+Tabelle2126820102526[[#This Row],[w]]/2+Tabelle2126820102526[[#This Row],[poweradd]]</f>
        <v>86.471904000000009</v>
      </c>
      <c r="W92" s="52">
        <f t="shared" si="131"/>
        <v>82.32010600000001</v>
      </c>
      <c r="X92" s="35">
        <f t="shared" si="94"/>
        <v>5</v>
      </c>
      <c r="Y92" s="52">
        <f t="shared" si="118"/>
        <v>165.17989399999993</v>
      </c>
      <c r="Z92" s="52">
        <f t="shared" si="144"/>
        <v>163.52809599999992</v>
      </c>
      <c r="AA92" s="52">
        <f t="shared" si="95"/>
        <v>1.6517980000000001</v>
      </c>
      <c r="AB92" s="45"/>
      <c r="AC92" s="45"/>
      <c r="AF92" s="35">
        <f>AG92+AK92+Tabelle212682010252630[[#This Row],[w]]/2+Tabelle212682010252630[[#This Row],[poweradd]]</f>
        <v>86.471904000000009</v>
      </c>
      <c r="AG92" s="52">
        <f t="shared" si="132"/>
        <v>82.32010600000001</v>
      </c>
      <c r="AH92" s="35">
        <f t="shared" si="96"/>
        <v>5</v>
      </c>
      <c r="AI92" s="52">
        <f t="shared" si="119"/>
        <v>165.17989399999993</v>
      </c>
      <c r="AJ92" s="52">
        <f t="shared" si="145"/>
        <v>163.52809599999992</v>
      </c>
      <c r="AK92" s="52">
        <f t="shared" si="97"/>
        <v>1.6517980000000001</v>
      </c>
      <c r="AL92" s="45"/>
      <c r="AM92" s="45"/>
      <c r="AP92" s="35">
        <f>AQ92+AU92+Tabelle212682010252627[[#This Row],[w]]/2+Tabelle212682010252627[[#This Row],[poweradd]]</f>
        <v>86.471904000000009</v>
      </c>
      <c r="AQ92" s="52">
        <f t="shared" si="133"/>
        <v>82.32010600000001</v>
      </c>
      <c r="AR92" s="35">
        <f t="shared" si="98"/>
        <v>5</v>
      </c>
      <c r="AS92" s="52">
        <f t="shared" si="120"/>
        <v>165.17989399999993</v>
      </c>
      <c r="AT92" s="52">
        <f t="shared" si="146"/>
        <v>163.52809599999992</v>
      </c>
      <c r="AU92" s="52">
        <f t="shared" si="99"/>
        <v>1.6517980000000001</v>
      </c>
      <c r="AV92" s="45"/>
      <c r="AW92" s="45"/>
      <c r="AZ92" s="35">
        <f>BA92+BE92+Tabelle2126820102526272933[[#This Row],[w]]/2+Tabelle2126820102526272933[[#This Row],[poweradd]]</f>
        <v>86.471904000000009</v>
      </c>
      <c r="BA92" s="52">
        <f t="shared" si="134"/>
        <v>82.32010600000001</v>
      </c>
      <c r="BB92" s="35">
        <f t="shared" si="100"/>
        <v>5</v>
      </c>
      <c r="BC92" s="52">
        <f t="shared" si="121"/>
        <v>165.17989399999993</v>
      </c>
      <c r="BD92" s="52">
        <f t="shared" si="147"/>
        <v>163.52809599999992</v>
      </c>
      <c r="BE92" s="52">
        <f t="shared" si="101"/>
        <v>1.6517980000000001</v>
      </c>
      <c r="BF92" s="45"/>
      <c r="BG92" s="45"/>
      <c r="BJ92" s="35">
        <f>BK92+BO92+Tabelle21268201025262728[[#This Row],[w]]/2+Tabelle21268201025262728[[#This Row],[poweradd]]</f>
        <v>86.471904000000009</v>
      </c>
      <c r="BK92" s="52">
        <f t="shared" si="135"/>
        <v>82.32010600000001</v>
      </c>
      <c r="BL92" s="35">
        <f t="shared" si="102"/>
        <v>5</v>
      </c>
      <c r="BM92" s="52">
        <f t="shared" si="122"/>
        <v>165.17989399999993</v>
      </c>
      <c r="BN92" s="52">
        <f t="shared" si="148"/>
        <v>163.52809599999992</v>
      </c>
      <c r="BO92" s="52">
        <f t="shared" si="103"/>
        <v>1.6517980000000001</v>
      </c>
      <c r="BP92" s="45"/>
      <c r="BQ92" s="45"/>
      <c r="BT92" s="35">
        <f>BU92+BY92+Tabelle21268201025262729[[#This Row],[w]]/2+Tabelle21268201025262729[[#This Row],[poweradd]]</f>
        <v>86.471904000000009</v>
      </c>
      <c r="BU92" s="52">
        <f t="shared" si="136"/>
        <v>82.32010600000001</v>
      </c>
      <c r="BV92" s="35">
        <f t="shared" si="104"/>
        <v>5</v>
      </c>
      <c r="BW92" s="52">
        <f t="shared" si="123"/>
        <v>165.17989399999993</v>
      </c>
      <c r="BX92" s="52">
        <f t="shared" si="149"/>
        <v>163.52809599999992</v>
      </c>
      <c r="BY92" s="52">
        <f t="shared" si="105"/>
        <v>1.6517980000000001</v>
      </c>
      <c r="BZ92" s="45"/>
      <c r="CA92" s="45"/>
      <c r="CD92" s="35">
        <f>CE92+CI92+Tabelle2126820102526272934[[#This Row],[w]]/2+Tabelle2126820102526272934[[#This Row],[poweradd]]</f>
        <v>95.471904000000009</v>
      </c>
      <c r="CE92" s="52">
        <f t="shared" si="137"/>
        <v>91.32010600000001</v>
      </c>
      <c r="CF92" s="35">
        <f t="shared" si="106"/>
        <v>5</v>
      </c>
      <c r="CG92" s="52">
        <f t="shared" si="124"/>
        <v>165.17989399999993</v>
      </c>
      <c r="CH92" s="52">
        <f t="shared" si="150"/>
        <v>163.52809599999992</v>
      </c>
      <c r="CI92" s="52">
        <f t="shared" si="107"/>
        <v>1.6517980000000001</v>
      </c>
      <c r="CJ92" s="45"/>
      <c r="CK92" s="45"/>
      <c r="CN92" s="35">
        <f>CO92+CS92+Tabelle21268201025262729341135[[#This Row],[w]]/2+Tabelle21268201025262729341135[[#This Row],[poweradd]]</f>
        <v>95.471904000000009</v>
      </c>
      <c r="CO92" s="52">
        <f t="shared" si="138"/>
        <v>91.32010600000001</v>
      </c>
      <c r="CP92" s="35">
        <f t="shared" si="108"/>
        <v>5</v>
      </c>
      <c r="CQ92" s="52">
        <f t="shared" si="125"/>
        <v>165.17989399999993</v>
      </c>
      <c r="CR92" s="52">
        <f t="shared" si="151"/>
        <v>163.52809599999992</v>
      </c>
      <c r="CS92" s="52">
        <f t="shared" si="109"/>
        <v>1.6517980000000001</v>
      </c>
      <c r="CT92" s="45"/>
      <c r="CU92" s="45"/>
      <c r="CX92" s="35">
        <f>CY92+DC92+Tabelle2126820102526272934113536[[#This Row],[w]]/2+Tabelle2126820102526272934113536[[#This Row],[poweradd]]</f>
        <v>95.471904000000009</v>
      </c>
      <c r="CY92" s="52">
        <f t="shared" si="139"/>
        <v>91.32010600000001</v>
      </c>
      <c r="CZ92" s="35">
        <f t="shared" si="110"/>
        <v>5</v>
      </c>
      <c r="DA92" s="52">
        <f t="shared" si="126"/>
        <v>165.17989399999993</v>
      </c>
      <c r="DB92" s="52">
        <f t="shared" si="152"/>
        <v>163.52809599999992</v>
      </c>
      <c r="DC92" s="52">
        <f t="shared" si="111"/>
        <v>1.6517980000000001</v>
      </c>
      <c r="DD92" s="45"/>
      <c r="DE92" s="45"/>
      <c r="DH92" s="35">
        <f>DI92+DM92+Tabelle21268201025262729341135363731[[#This Row],[w]]/2+Tabelle21268201025262729341135363731[[#This Row],[poweradd]]</f>
        <v>95.471904000000009</v>
      </c>
      <c r="DI92" s="52">
        <f t="shared" si="140"/>
        <v>91.32010600000001</v>
      </c>
      <c r="DJ92" s="35">
        <f t="shared" si="112"/>
        <v>5</v>
      </c>
      <c r="DK92" s="52">
        <f t="shared" si="127"/>
        <v>165.17989399999993</v>
      </c>
      <c r="DL92" s="52">
        <f t="shared" si="153"/>
        <v>163.52809599999992</v>
      </c>
      <c r="DM92" s="52">
        <f t="shared" si="113"/>
        <v>1.6517980000000001</v>
      </c>
      <c r="DN92" s="45"/>
      <c r="DO92" s="45"/>
      <c r="DR92" s="35">
        <f>DS92+DW92+Tabelle212682010252627293411353637[[#This Row],[w]]/2+Tabelle212682010252627293411353637[[#This Row],[poweradd]]</f>
        <v>6.471903999999995</v>
      </c>
      <c r="DS92" s="52">
        <f t="shared" si="141"/>
        <v>102.320106</v>
      </c>
      <c r="DT92" s="35">
        <f t="shared" si="114"/>
        <v>5</v>
      </c>
      <c r="DU92" s="52">
        <f t="shared" si="128"/>
        <v>165.17989399999993</v>
      </c>
      <c r="DV92" s="52">
        <f t="shared" si="154"/>
        <v>163.52809599999992</v>
      </c>
      <c r="DW92" s="52">
        <f t="shared" si="115"/>
        <v>1.6517980000000001</v>
      </c>
      <c r="DX92" s="43">
        <v>-100</v>
      </c>
      <c r="DY92" s="43"/>
      <c r="DZ92" s="38" t="s">
        <v>214</v>
      </c>
    </row>
    <row r="93" spans="1:130" x14ac:dyDescent="0.25">
      <c r="A93" s="55">
        <v>90</v>
      </c>
      <c r="B93" s="35">
        <f>C93+G93+Tabelle21268201025[[#This Row],[w]]/2+Tabelle21268201025[[#This Row],[poweradd]]</f>
        <v>90.607184000000004</v>
      </c>
      <c r="C93" s="52">
        <f t="shared" si="129"/>
        <v>86.471904000000009</v>
      </c>
      <c r="D93" s="35">
        <f t="shared" si="90"/>
        <v>5</v>
      </c>
      <c r="E93" s="52">
        <f t="shared" si="116"/>
        <v>163.52809599999992</v>
      </c>
      <c r="F93" s="52">
        <f t="shared" si="142"/>
        <v>161.89281599999993</v>
      </c>
      <c r="G93" s="52">
        <f t="shared" si="91"/>
        <v>1.6352800000000001</v>
      </c>
      <c r="H93" s="45"/>
      <c r="I93" s="45"/>
      <c r="L93" s="35">
        <f>M93+Q93+Tabelle212682010252632[[#This Row],[w]]/2+Tabelle212682010252632[[#This Row],[poweradd]]</f>
        <v>90.607184000000004</v>
      </c>
      <c r="M93" s="52">
        <f t="shared" si="130"/>
        <v>86.471904000000009</v>
      </c>
      <c r="N93" s="35">
        <f t="shared" si="92"/>
        <v>5</v>
      </c>
      <c r="O93" s="52">
        <f t="shared" si="117"/>
        <v>163.52809599999992</v>
      </c>
      <c r="P93" s="52">
        <f t="shared" si="143"/>
        <v>161.89281599999993</v>
      </c>
      <c r="Q93" s="52">
        <f t="shared" si="93"/>
        <v>1.6352800000000001</v>
      </c>
      <c r="R93" s="45"/>
      <c r="S93" s="45"/>
      <c r="V93" s="35">
        <f>W93+AA93+Tabelle2126820102526[[#This Row],[w]]/2+Tabelle2126820102526[[#This Row],[poweradd]]</f>
        <v>90.607184000000004</v>
      </c>
      <c r="W93" s="52">
        <f t="shared" si="131"/>
        <v>86.471904000000009</v>
      </c>
      <c r="X93" s="35">
        <f t="shared" si="94"/>
        <v>5</v>
      </c>
      <c r="Y93" s="52">
        <f t="shared" si="118"/>
        <v>163.52809599999992</v>
      </c>
      <c r="Z93" s="52">
        <f t="shared" si="144"/>
        <v>161.89281599999993</v>
      </c>
      <c r="AA93" s="52">
        <f t="shared" si="95"/>
        <v>1.6352800000000001</v>
      </c>
      <c r="AB93" s="45"/>
      <c r="AC93" s="45"/>
      <c r="AF93" s="35">
        <f>AG93+AK93+Tabelle212682010252630[[#This Row],[w]]/2+Tabelle212682010252630[[#This Row],[poweradd]]</f>
        <v>90.607184000000004</v>
      </c>
      <c r="AG93" s="52">
        <f t="shared" si="132"/>
        <v>86.471904000000009</v>
      </c>
      <c r="AH93" s="35">
        <f t="shared" si="96"/>
        <v>5</v>
      </c>
      <c r="AI93" s="52">
        <f t="shared" si="119"/>
        <v>163.52809599999992</v>
      </c>
      <c r="AJ93" s="52">
        <f t="shared" si="145"/>
        <v>161.89281599999993</v>
      </c>
      <c r="AK93" s="52">
        <f t="shared" si="97"/>
        <v>1.6352800000000001</v>
      </c>
      <c r="AL93" s="45"/>
      <c r="AM93" s="45"/>
      <c r="AP93" s="35">
        <f>AQ93+AU93+Tabelle212682010252627[[#This Row],[w]]/2+Tabelle212682010252627[[#This Row],[poweradd]]</f>
        <v>90.607184000000004</v>
      </c>
      <c r="AQ93" s="52">
        <f t="shared" si="133"/>
        <v>86.471904000000009</v>
      </c>
      <c r="AR93" s="35">
        <f t="shared" si="98"/>
        <v>5</v>
      </c>
      <c r="AS93" s="52">
        <f t="shared" si="120"/>
        <v>163.52809599999992</v>
      </c>
      <c r="AT93" s="52">
        <f t="shared" si="146"/>
        <v>161.89281599999993</v>
      </c>
      <c r="AU93" s="52">
        <f t="shared" si="99"/>
        <v>1.6352800000000001</v>
      </c>
      <c r="AV93" s="45"/>
      <c r="AW93" s="45"/>
      <c r="AZ93" s="35">
        <f>BA93+BE93+Tabelle2126820102526272933[[#This Row],[w]]/2+Tabelle2126820102526272933[[#This Row],[poweradd]]</f>
        <v>90.607184000000004</v>
      </c>
      <c r="BA93" s="52">
        <f t="shared" si="134"/>
        <v>86.471904000000009</v>
      </c>
      <c r="BB93" s="35">
        <f t="shared" si="100"/>
        <v>5</v>
      </c>
      <c r="BC93" s="52">
        <f t="shared" si="121"/>
        <v>163.52809599999992</v>
      </c>
      <c r="BD93" s="52">
        <f t="shared" si="147"/>
        <v>161.89281599999993</v>
      </c>
      <c r="BE93" s="52">
        <f t="shared" si="101"/>
        <v>1.6352800000000001</v>
      </c>
      <c r="BF93" s="45"/>
      <c r="BG93" s="45"/>
      <c r="BJ93" s="35">
        <f>BK93+BO93+Tabelle21268201025262728[[#This Row],[w]]/2+Tabelle21268201025262728[[#This Row],[poweradd]]</f>
        <v>90.607184000000004</v>
      </c>
      <c r="BK93" s="52">
        <f t="shared" si="135"/>
        <v>86.471904000000009</v>
      </c>
      <c r="BL93" s="35">
        <f t="shared" si="102"/>
        <v>5</v>
      </c>
      <c r="BM93" s="52">
        <f t="shared" si="122"/>
        <v>163.52809599999992</v>
      </c>
      <c r="BN93" s="52">
        <f t="shared" si="148"/>
        <v>161.89281599999993</v>
      </c>
      <c r="BO93" s="52">
        <f t="shared" si="103"/>
        <v>1.6352800000000001</v>
      </c>
      <c r="BP93" s="45"/>
      <c r="BQ93" s="45"/>
      <c r="BT93" s="35">
        <f>BU93+BY93+Tabelle21268201025262729[[#This Row],[w]]/2+Tabelle21268201025262729[[#This Row],[poweradd]]</f>
        <v>90.607184000000004</v>
      </c>
      <c r="BU93" s="52">
        <f t="shared" si="136"/>
        <v>86.471904000000009</v>
      </c>
      <c r="BV93" s="35">
        <f t="shared" si="104"/>
        <v>5</v>
      </c>
      <c r="BW93" s="52">
        <f t="shared" si="123"/>
        <v>163.52809599999992</v>
      </c>
      <c r="BX93" s="52">
        <f t="shared" si="149"/>
        <v>161.89281599999993</v>
      </c>
      <c r="BY93" s="52">
        <f t="shared" si="105"/>
        <v>1.6352800000000001</v>
      </c>
      <c r="BZ93" s="45"/>
      <c r="CA93" s="45"/>
      <c r="CD93" s="35">
        <f>CE93+CI93+Tabelle2126820102526272934[[#This Row],[w]]/2+Tabelle2126820102526272934[[#This Row],[poweradd]]</f>
        <v>99.607184000000004</v>
      </c>
      <c r="CE93" s="52">
        <f t="shared" si="137"/>
        <v>95.471904000000009</v>
      </c>
      <c r="CF93" s="35">
        <f t="shared" si="106"/>
        <v>5</v>
      </c>
      <c r="CG93" s="52">
        <f t="shared" si="124"/>
        <v>163.52809599999992</v>
      </c>
      <c r="CH93" s="52">
        <f t="shared" si="150"/>
        <v>161.89281599999993</v>
      </c>
      <c r="CI93" s="52">
        <f t="shared" si="107"/>
        <v>1.6352800000000001</v>
      </c>
      <c r="CJ93" s="45"/>
      <c r="CK93" s="45"/>
      <c r="CN93" s="35">
        <f>CO93+CS93+Tabelle21268201025262729341135[[#This Row],[w]]/2+Tabelle21268201025262729341135[[#This Row],[poweradd]]</f>
        <v>99.607184000000004</v>
      </c>
      <c r="CO93" s="52">
        <f t="shared" si="138"/>
        <v>95.471904000000009</v>
      </c>
      <c r="CP93" s="35">
        <f t="shared" si="108"/>
        <v>5</v>
      </c>
      <c r="CQ93" s="52">
        <f t="shared" si="125"/>
        <v>163.52809599999992</v>
      </c>
      <c r="CR93" s="52">
        <f t="shared" si="151"/>
        <v>161.89281599999993</v>
      </c>
      <c r="CS93" s="52">
        <f t="shared" si="109"/>
        <v>1.6352800000000001</v>
      </c>
      <c r="CT93" s="45"/>
      <c r="CU93" s="45"/>
      <c r="CX93" s="35">
        <f>CY93+DC93+Tabelle2126820102526272934113536[[#This Row],[w]]/2+Tabelle2126820102526272934113536[[#This Row],[poweradd]]</f>
        <v>99.607184000000004</v>
      </c>
      <c r="CY93" s="52">
        <f t="shared" si="139"/>
        <v>95.471904000000009</v>
      </c>
      <c r="CZ93" s="35">
        <f t="shared" si="110"/>
        <v>5</v>
      </c>
      <c r="DA93" s="52">
        <f t="shared" si="126"/>
        <v>163.52809599999992</v>
      </c>
      <c r="DB93" s="52">
        <f t="shared" si="152"/>
        <v>161.89281599999993</v>
      </c>
      <c r="DC93" s="52">
        <f t="shared" si="111"/>
        <v>1.6352800000000001</v>
      </c>
      <c r="DD93" s="45"/>
      <c r="DE93" s="45"/>
      <c r="DH93" s="35">
        <f>DI93+DM93+Tabelle21268201025262729341135363731[[#This Row],[w]]/2+Tabelle21268201025262729341135363731[[#This Row],[poweradd]]</f>
        <v>99.607184000000004</v>
      </c>
      <c r="DI93" s="52">
        <f t="shared" si="140"/>
        <v>95.471904000000009</v>
      </c>
      <c r="DJ93" s="35">
        <f t="shared" si="112"/>
        <v>5</v>
      </c>
      <c r="DK93" s="52">
        <f t="shared" si="127"/>
        <v>163.52809599999992</v>
      </c>
      <c r="DL93" s="52">
        <f t="shared" si="153"/>
        <v>161.89281599999993</v>
      </c>
      <c r="DM93" s="52">
        <f t="shared" si="113"/>
        <v>1.6352800000000001</v>
      </c>
      <c r="DN93" s="45"/>
      <c r="DO93" s="45"/>
      <c r="DR93" s="35">
        <f>DS93+DW93+Tabelle212682010252627293411353637[[#This Row],[w]]/2+Tabelle212682010252627293411353637[[#This Row],[poweradd]]</f>
        <v>10.607183999999995</v>
      </c>
      <c r="DS93" s="52">
        <f t="shared" si="141"/>
        <v>6.471903999999995</v>
      </c>
      <c r="DT93" s="35">
        <f t="shared" si="114"/>
        <v>5</v>
      </c>
      <c r="DU93" s="52">
        <f t="shared" si="128"/>
        <v>163.52809599999992</v>
      </c>
      <c r="DV93" s="52">
        <f t="shared" si="154"/>
        <v>161.89281599999993</v>
      </c>
      <c r="DW93" s="52">
        <f t="shared" si="115"/>
        <v>1.6352800000000001</v>
      </c>
      <c r="DX93" s="45"/>
      <c r="DY93" s="45"/>
    </row>
    <row r="94" spans="1:130" x14ac:dyDescent="0.25">
      <c r="A94" s="55">
        <v>91</v>
      </c>
      <c r="B94" s="35">
        <f>C94+G94+Tabelle21268201025[[#This Row],[w]]/2+Tabelle21268201025[[#This Row],[poweradd]]</f>
        <v>94.726112000000001</v>
      </c>
      <c r="C94" s="52">
        <f t="shared" si="129"/>
        <v>90.607184000000004</v>
      </c>
      <c r="D94" s="35">
        <f t="shared" si="90"/>
        <v>5</v>
      </c>
      <c r="E94" s="52">
        <f t="shared" si="116"/>
        <v>161.89281599999993</v>
      </c>
      <c r="F94" s="52">
        <f t="shared" si="142"/>
        <v>160.27388799999991</v>
      </c>
      <c r="G94" s="52">
        <f t="shared" si="91"/>
        <v>1.6189279999999999</v>
      </c>
      <c r="H94" s="43"/>
      <c r="I94" s="43"/>
      <c r="J94" s="38"/>
      <c r="L94" s="35">
        <f>M94+Q94+Tabelle212682010252632[[#This Row],[w]]/2+Tabelle212682010252632[[#This Row],[poweradd]]</f>
        <v>94.726112000000001</v>
      </c>
      <c r="M94" s="52">
        <f t="shared" si="130"/>
        <v>90.607184000000004</v>
      </c>
      <c r="N94" s="35">
        <f t="shared" si="92"/>
        <v>5</v>
      </c>
      <c r="O94" s="52">
        <f t="shared" si="117"/>
        <v>161.89281599999993</v>
      </c>
      <c r="P94" s="52">
        <f t="shared" si="143"/>
        <v>160.27388799999991</v>
      </c>
      <c r="Q94" s="52">
        <f t="shared" si="93"/>
        <v>1.6189279999999999</v>
      </c>
      <c r="R94" s="43"/>
      <c r="S94" s="43"/>
      <c r="T94" s="38"/>
      <c r="V94" s="35">
        <f>W94+AA94+Tabelle2126820102526[[#This Row],[w]]/2+Tabelle2126820102526[[#This Row],[poweradd]]</f>
        <v>94.726112000000001</v>
      </c>
      <c r="W94" s="52">
        <f t="shared" si="131"/>
        <v>90.607184000000004</v>
      </c>
      <c r="X94" s="35">
        <f t="shared" si="94"/>
        <v>5</v>
      </c>
      <c r="Y94" s="52">
        <f t="shared" si="118"/>
        <v>161.89281599999993</v>
      </c>
      <c r="Z94" s="52">
        <f t="shared" si="144"/>
        <v>160.27388799999991</v>
      </c>
      <c r="AA94" s="52">
        <f t="shared" si="95"/>
        <v>1.6189279999999999</v>
      </c>
      <c r="AB94" s="43"/>
      <c r="AC94" s="43"/>
      <c r="AD94" s="38"/>
      <c r="AF94" s="35">
        <f>AG94+AK94+Tabelle212682010252630[[#This Row],[w]]/2+Tabelle212682010252630[[#This Row],[poweradd]]</f>
        <v>94.726112000000001</v>
      </c>
      <c r="AG94" s="52">
        <f t="shared" si="132"/>
        <v>90.607184000000004</v>
      </c>
      <c r="AH94" s="35">
        <f t="shared" si="96"/>
        <v>5</v>
      </c>
      <c r="AI94" s="52">
        <f t="shared" si="119"/>
        <v>161.89281599999993</v>
      </c>
      <c r="AJ94" s="52">
        <f t="shared" si="145"/>
        <v>160.27388799999991</v>
      </c>
      <c r="AK94" s="52">
        <f t="shared" si="97"/>
        <v>1.6189279999999999</v>
      </c>
      <c r="AL94" s="43"/>
      <c r="AM94" s="43"/>
      <c r="AN94" s="38"/>
      <c r="AP94" s="35">
        <f>AQ94+AU94+Tabelle212682010252627[[#This Row],[w]]/2+Tabelle212682010252627[[#This Row],[poweradd]]</f>
        <v>94.726112000000001</v>
      </c>
      <c r="AQ94" s="52">
        <f t="shared" si="133"/>
        <v>90.607184000000004</v>
      </c>
      <c r="AR94" s="35">
        <f t="shared" si="98"/>
        <v>5</v>
      </c>
      <c r="AS94" s="52">
        <f t="shared" si="120"/>
        <v>161.89281599999993</v>
      </c>
      <c r="AT94" s="52">
        <f t="shared" si="146"/>
        <v>160.27388799999991</v>
      </c>
      <c r="AU94" s="52">
        <f t="shared" si="99"/>
        <v>1.6189279999999999</v>
      </c>
      <c r="AV94" s="43"/>
      <c r="AW94" s="43"/>
      <c r="AX94" s="38"/>
      <c r="AZ94" s="35">
        <f>BA94+BE94+Tabelle2126820102526272933[[#This Row],[w]]/2+Tabelle2126820102526272933[[#This Row],[poweradd]]</f>
        <v>94.726112000000001</v>
      </c>
      <c r="BA94" s="52">
        <f t="shared" si="134"/>
        <v>90.607184000000004</v>
      </c>
      <c r="BB94" s="35">
        <f t="shared" si="100"/>
        <v>5</v>
      </c>
      <c r="BC94" s="52">
        <f t="shared" si="121"/>
        <v>161.89281599999993</v>
      </c>
      <c r="BD94" s="52">
        <f t="shared" si="147"/>
        <v>160.27388799999991</v>
      </c>
      <c r="BE94" s="52">
        <f t="shared" si="101"/>
        <v>1.6189279999999999</v>
      </c>
      <c r="BF94" s="43"/>
      <c r="BG94" s="43"/>
      <c r="BH94" s="38"/>
      <c r="BJ94" s="35">
        <f>BK94+BO94+Tabelle21268201025262728[[#This Row],[w]]/2+Tabelle21268201025262728[[#This Row],[poweradd]]</f>
        <v>94.726112000000001</v>
      </c>
      <c r="BK94" s="52">
        <f t="shared" si="135"/>
        <v>90.607184000000004</v>
      </c>
      <c r="BL94" s="35">
        <f t="shared" si="102"/>
        <v>5</v>
      </c>
      <c r="BM94" s="52">
        <f t="shared" si="122"/>
        <v>161.89281599999993</v>
      </c>
      <c r="BN94" s="52">
        <f t="shared" si="148"/>
        <v>160.27388799999991</v>
      </c>
      <c r="BO94" s="52">
        <f t="shared" si="103"/>
        <v>1.6189279999999999</v>
      </c>
      <c r="BP94" s="43"/>
      <c r="BQ94" s="43"/>
      <c r="BR94" s="38"/>
      <c r="BT94" s="35">
        <f>BU94+BY94+Tabelle21268201025262729[[#This Row],[w]]/2+Tabelle21268201025262729[[#This Row],[poweradd]]</f>
        <v>94.726112000000001</v>
      </c>
      <c r="BU94" s="52">
        <f t="shared" si="136"/>
        <v>90.607184000000004</v>
      </c>
      <c r="BV94" s="35">
        <f t="shared" si="104"/>
        <v>5</v>
      </c>
      <c r="BW94" s="52">
        <f t="shared" si="123"/>
        <v>161.89281599999993</v>
      </c>
      <c r="BX94" s="52">
        <f t="shared" si="149"/>
        <v>160.27388799999991</v>
      </c>
      <c r="BY94" s="52">
        <f t="shared" si="105"/>
        <v>1.6189279999999999</v>
      </c>
      <c r="BZ94" s="43"/>
      <c r="CA94" s="43"/>
      <c r="CB94" s="38"/>
      <c r="CD94" s="35">
        <f>CE94+CI94+Tabelle2126820102526272934[[#This Row],[w]]/2+Tabelle2126820102526272934[[#This Row],[poweradd]]</f>
        <v>3.7261120000000005</v>
      </c>
      <c r="CE94" s="52">
        <f t="shared" si="137"/>
        <v>99.607184000000004</v>
      </c>
      <c r="CF94" s="35">
        <f t="shared" si="106"/>
        <v>5</v>
      </c>
      <c r="CG94" s="52">
        <f t="shared" si="124"/>
        <v>161.89281599999993</v>
      </c>
      <c r="CH94" s="52">
        <f t="shared" si="150"/>
        <v>160.27388799999991</v>
      </c>
      <c r="CI94" s="52">
        <f t="shared" si="107"/>
        <v>1.6189279999999999</v>
      </c>
      <c r="CJ94" s="43">
        <v>-100</v>
      </c>
      <c r="CK94" s="43"/>
      <c r="CL94" s="38" t="s">
        <v>214</v>
      </c>
      <c r="CN94" s="35">
        <f>CO94+CS94+Tabelle21268201025262729341135[[#This Row],[w]]/2+Tabelle21268201025262729341135[[#This Row],[poweradd]]</f>
        <v>3.7261120000000005</v>
      </c>
      <c r="CO94" s="52">
        <f t="shared" si="138"/>
        <v>99.607184000000004</v>
      </c>
      <c r="CP94" s="35">
        <f t="shared" si="108"/>
        <v>5</v>
      </c>
      <c r="CQ94" s="52">
        <f t="shared" si="125"/>
        <v>161.89281599999993</v>
      </c>
      <c r="CR94" s="52">
        <f t="shared" si="151"/>
        <v>160.27388799999991</v>
      </c>
      <c r="CS94" s="52">
        <f t="shared" si="109"/>
        <v>1.6189279999999999</v>
      </c>
      <c r="CT94" s="43">
        <v>-100</v>
      </c>
      <c r="CU94" s="43"/>
      <c r="CV94" s="38" t="s">
        <v>214</v>
      </c>
      <c r="CX94" s="35">
        <f>CY94+DC94+Tabelle2126820102526272934113536[[#This Row],[w]]/2+Tabelle2126820102526272934113536[[#This Row],[poweradd]]</f>
        <v>3.7261120000000005</v>
      </c>
      <c r="CY94" s="52">
        <f t="shared" si="139"/>
        <v>99.607184000000004</v>
      </c>
      <c r="CZ94" s="35">
        <f t="shared" si="110"/>
        <v>5</v>
      </c>
      <c r="DA94" s="52">
        <f t="shared" si="126"/>
        <v>161.89281599999993</v>
      </c>
      <c r="DB94" s="52">
        <f t="shared" si="152"/>
        <v>160.27388799999991</v>
      </c>
      <c r="DC94" s="52">
        <f t="shared" si="111"/>
        <v>1.6189279999999999</v>
      </c>
      <c r="DD94" s="43">
        <v>-100</v>
      </c>
      <c r="DE94" s="43"/>
      <c r="DF94" s="38" t="s">
        <v>214</v>
      </c>
      <c r="DH94" s="35">
        <f>DI94+DM94+Tabelle21268201025262729341135363731[[#This Row],[w]]/2+Tabelle21268201025262729341135363731[[#This Row],[poweradd]]</f>
        <v>3.7261120000000005</v>
      </c>
      <c r="DI94" s="52">
        <f t="shared" si="140"/>
        <v>99.607184000000004</v>
      </c>
      <c r="DJ94" s="35">
        <f t="shared" si="112"/>
        <v>5</v>
      </c>
      <c r="DK94" s="52">
        <f t="shared" si="127"/>
        <v>161.89281599999993</v>
      </c>
      <c r="DL94" s="52">
        <f t="shared" si="153"/>
        <v>160.27388799999991</v>
      </c>
      <c r="DM94" s="52">
        <f t="shared" si="113"/>
        <v>1.6189279999999999</v>
      </c>
      <c r="DN94" s="43">
        <v>-100</v>
      </c>
      <c r="DO94" s="43"/>
      <c r="DP94" s="38" t="s">
        <v>214</v>
      </c>
      <c r="DR94" s="35">
        <f>DS94+DW94+Tabelle212682010252627293411353637[[#This Row],[w]]/2+Tabelle212682010252627293411353637[[#This Row],[poweradd]]</f>
        <v>14.726111999999995</v>
      </c>
      <c r="DS94" s="52">
        <f t="shared" si="141"/>
        <v>10.607183999999995</v>
      </c>
      <c r="DT94" s="35">
        <f t="shared" si="114"/>
        <v>5</v>
      </c>
      <c r="DU94" s="52">
        <f t="shared" si="128"/>
        <v>161.89281599999993</v>
      </c>
      <c r="DV94" s="52">
        <f t="shared" si="154"/>
        <v>160.27388799999991</v>
      </c>
      <c r="DW94" s="52">
        <f t="shared" si="115"/>
        <v>1.6189279999999999</v>
      </c>
      <c r="DX94" s="43"/>
      <c r="DY94" s="43"/>
      <c r="DZ94" s="38"/>
    </row>
    <row r="95" spans="1:130" x14ac:dyDescent="0.25">
      <c r="A95" s="55">
        <v>92</v>
      </c>
      <c r="B95" s="37">
        <f>C95+G95+Tabelle21268201025[[#This Row],[w]]/2+Tabelle21268201025[[#This Row],[poweradd]]</f>
        <v>98.828850000000003</v>
      </c>
      <c r="C95" s="52">
        <f t="shared" si="129"/>
        <v>94.726112000000001</v>
      </c>
      <c r="D95" s="35">
        <f t="shared" si="90"/>
        <v>5</v>
      </c>
      <c r="E95" s="52">
        <f t="shared" si="116"/>
        <v>160.27388799999991</v>
      </c>
      <c r="F95" s="52">
        <f t="shared" si="142"/>
        <v>158.67114999999993</v>
      </c>
      <c r="G95" s="52">
        <f t="shared" si="91"/>
        <v>1.602738</v>
      </c>
      <c r="H95" s="45"/>
      <c r="I95" s="45"/>
      <c r="L95" s="37">
        <f>M95+Q95+Tabelle212682010252632[[#This Row],[w]]/2+Tabelle212682010252632[[#This Row],[poweradd]]</f>
        <v>98.828850000000003</v>
      </c>
      <c r="M95" s="52">
        <f t="shared" si="130"/>
        <v>94.726112000000001</v>
      </c>
      <c r="N95" s="35">
        <f t="shared" si="92"/>
        <v>5</v>
      </c>
      <c r="O95" s="52">
        <f t="shared" si="117"/>
        <v>160.27388799999991</v>
      </c>
      <c r="P95" s="52">
        <f t="shared" si="143"/>
        <v>158.67114999999993</v>
      </c>
      <c r="Q95" s="52">
        <f t="shared" si="93"/>
        <v>1.602738</v>
      </c>
      <c r="R95" s="45"/>
      <c r="S95" s="45"/>
      <c r="V95" s="37">
        <f>W95+AA95+Tabelle2126820102526[[#This Row],[w]]/2+Tabelle2126820102526[[#This Row],[poweradd]]</f>
        <v>98.828850000000003</v>
      </c>
      <c r="W95" s="52">
        <f t="shared" si="131"/>
        <v>94.726112000000001</v>
      </c>
      <c r="X95" s="35">
        <f t="shared" si="94"/>
        <v>5</v>
      </c>
      <c r="Y95" s="52">
        <f t="shared" si="118"/>
        <v>160.27388799999991</v>
      </c>
      <c r="Z95" s="52">
        <f t="shared" si="144"/>
        <v>158.67114999999993</v>
      </c>
      <c r="AA95" s="52">
        <f t="shared" si="95"/>
        <v>1.602738</v>
      </c>
      <c r="AB95" s="45"/>
      <c r="AC95" s="45"/>
      <c r="AF95" s="37">
        <f>AG95+AK95+Tabelle212682010252630[[#This Row],[w]]/2+Tabelle212682010252630[[#This Row],[poweradd]]</f>
        <v>98.828850000000003</v>
      </c>
      <c r="AG95" s="52">
        <f t="shared" si="132"/>
        <v>94.726112000000001</v>
      </c>
      <c r="AH95" s="35">
        <f t="shared" si="96"/>
        <v>5</v>
      </c>
      <c r="AI95" s="52">
        <f t="shared" si="119"/>
        <v>160.27388799999991</v>
      </c>
      <c r="AJ95" s="52">
        <f t="shared" si="145"/>
        <v>158.67114999999993</v>
      </c>
      <c r="AK95" s="52">
        <f t="shared" si="97"/>
        <v>1.602738</v>
      </c>
      <c r="AL95" s="45"/>
      <c r="AM95" s="45"/>
      <c r="AP95" s="37">
        <f>AQ95+AU95+Tabelle212682010252627[[#This Row],[w]]/2+Tabelle212682010252627[[#This Row],[poweradd]]</f>
        <v>98.828850000000003</v>
      </c>
      <c r="AQ95" s="52">
        <f t="shared" si="133"/>
        <v>94.726112000000001</v>
      </c>
      <c r="AR95" s="35">
        <f t="shared" si="98"/>
        <v>5</v>
      </c>
      <c r="AS95" s="52">
        <f t="shared" si="120"/>
        <v>160.27388799999991</v>
      </c>
      <c r="AT95" s="52">
        <f t="shared" si="146"/>
        <v>158.67114999999993</v>
      </c>
      <c r="AU95" s="52">
        <f t="shared" si="99"/>
        <v>1.602738</v>
      </c>
      <c r="AV95" s="45"/>
      <c r="AW95" s="45"/>
      <c r="AZ95" s="37">
        <f>BA95+BE95+Tabelle2126820102526272933[[#This Row],[w]]/2+Tabelle2126820102526272933[[#This Row],[poweradd]]</f>
        <v>98.828850000000003</v>
      </c>
      <c r="BA95" s="52">
        <f t="shared" si="134"/>
        <v>94.726112000000001</v>
      </c>
      <c r="BB95" s="35">
        <f t="shared" si="100"/>
        <v>5</v>
      </c>
      <c r="BC95" s="52">
        <f t="shared" si="121"/>
        <v>160.27388799999991</v>
      </c>
      <c r="BD95" s="52">
        <f t="shared" si="147"/>
        <v>158.67114999999993</v>
      </c>
      <c r="BE95" s="52">
        <f t="shared" si="101"/>
        <v>1.602738</v>
      </c>
      <c r="BF95" s="45"/>
      <c r="BG95" s="45"/>
      <c r="BJ95" s="37">
        <f>BK95+BO95+Tabelle21268201025262728[[#This Row],[w]]/2+Tabelle21268201025262728[[#This Row],[poweradd]]</f>
        <v>98.828850000000003</v>
      </c>
      <c r="BK95" s="52">
        <f t="shared" si="135"/>
        <v>94.726112000000001</v>
      </c>
      <c r="BL95" s="35">
        <f t="shared" si="102"/>
        <v>5</v>
      </c>
      <c r="BM95" s="52">
        <f t="shared" si="122"/>
        <v>160.27388799999991</v>
      </c>
      <c r="BN95" s="52">
        <f t="shared" si="148"/>
        <v>158.67114999999993</v>
      </c>
      <c r="BO95" s="52">
        <f t="shared" si="103"/>
        <v>1.602738</v>
      </c>
      <c r="BP95" s="45"/>
      <c r="BQ95" s="45"/>
      <c r="BT95" s="37">
        <f>BU95+BY95+Tabelle21268201025262729[[#This Row],[w]]/2+Tabelle21268201025262729[[#This Row],[poweradd]]</f>
        <v>98.828850000000003</v>
      </c>
      <c r="BU95" s="52">
        <f t="shared" si="136"/>
        <v>94.726112000000001</v>
      </c>
      <c r="BV95" s="35">
        <f t="shared" si="104"/>
        <v>5</v>
      </c>
      <c r="BW95" s="52">
        <f t="shared" si="123"/>
        <v>160.27388799999991</v>
      </c>
      <c r="BX95" s="52">
        <f t="shared" si="149"/>
        <v>158.67114999999993</v>
      </c>
      <c r="BY95" s="52">
        <f t="shared" si="105"/>
        <v>1.602738</v>
      </c>
      <c r="BZ95" s="45"/>
      <c r="CA95" s="45"/>
      <c r="CD95" s="37">
        <f>CE95+CI95+Tabelle2126820102526272934[[#This Row],[w]]/2+Tabelle2126820102526272934[[#This Row],[poweradd]]</f>
        <v>7.828850000000001</v>
      </c>
      <c r="CE95" s="52">
        <f t="shared" si="137"/>
        <v>3.7261120000000005</v>
      </c>
      <c r="CF95" s="35">
        <f t="shared" si="106"/>
        <v>5</v>
      </c>
      <c r="CG95" s="52">
        <f t="shared" si="124"/>
        <v>160.27388799999991</v>
      </c>
      <c r="CH95" s="52">
        <f t="shared" si="150"/>
        <v>158.67114999999993</v>
      </c>
      <c r="CI95" s="52">
        <f t="shared" si="107"/>
        <v>1.602738</v>
      </c>
      <c r="CJ95" s="45"/>
      <c r="CK95" s="45"/>
      <c r="CN95" s="37">
        <f>CO95+CS95+Tabelle21268201025262729341135[[#This Row],[w]]/2+Tabelle21268201025262729341135[[#This Row],[poweradd]]</f>
        <v>7.828850000000001</v>
      </c>
      <c r="CO95" s="52">
        <f t="shared" si="138"/>
        <v>3.7261120000000005</v>
      </c>
      <c r="CP95" s="35">
        <f t="shared" si="108"/>
        <v>5</v>
      </c>
      <c r="CQ95" s="52">
        <f t="shared" si="125"/>
        <v>160.27388799999991</v>
      </c>
      <c r="CR95" s="52">
        <f t="shared" si="151"/>
        <v>158.67114999999993</v>
      </c>
      <c r="CS95" s="52">
        <f t="shared" si="109"/>
        <v>1.602738</v>
      </c>
      <c r="CT95" s="45"/>
      <c r="CU95" s="45"/>
      <c r="CX95" s="37">
        <f>CY95+DC95+Tabelle2126820102526272934113536[[#This Row],[w]]/2+Tabelle2126820102526272934113536[[#This Row],[poweradd]]</f>
        <v>7.828850000000001</v>
      </c>
      <c r="CY95" s="52">
        <f t="shared" si="139"/>
        <v>3.7261120000000005</v>
      </c>
      <c r="CZ95" s="35">
        <f t="shared" si="110"/>
        <v>5</v>
      </c>
      <c r="DA95" s="52">
        <f t="shared" si="126"/>
        <v>160.27388799999991</v>
      </c>
      <c r="DB95" s="52">
        <f t="shared" si="152"/>
        <v>158.67114999999993</v>
      </c>
      <c r="DC95" s="52">
        <f t="shared" si="111"/>
        <v>1.602738</v>
      </c>
      <c r="DD95" s="45"/>
      <c r="DE95" s="45"/>
      <c r="DH95" s="37">
        <f>DI95+DM95+Tabelle21268201025262729341135363731[[#This Row],[w]]/2+Tabelle21268201025262729341135363731[[#This Row],[poweradd]]</f>
        <v>7.828850000000001</v>
      </c>
      <c r="DI95" s="52">
        <f t="shared" si="140"/>
        <v>3.7261120000000005</v>
      </c>
      <c r="DJ95" s="35">
        <f t="shared" si="112"/>
        <v>5</v>
      </c>
      <c r="DK95" s="52">
        <f t="shared" si="127"/>
        <v>160.27388799999991</v>
      </c>
      <c r="DL95" s="52">
        <f t="shared" si="153"/>
        <v>158.67114999999993</v>
      </c>
      <c r="DM95" s="52">
        <f t="shared" si="113"/>
        <v>1.602738</v>
      </c>
      <c r="DN95" s="45"/>
      <c r="DO95" s="45"/>
      <c r="DR95" s="37">
        <f>DS95+DW95+Tabelle212682010252627293411353637[[#This Row],[w]]/2+Tabelle212682010252627293411353637[[#This Row],[poweradd]]</f>
        <v>18.828849999999996</v>
      </c>
      <c r="DS95" s="52">
        <f t="shared" si="141"/>
        <v>14.726111999999995</v>
      </c>
      <c r="DT95" s="35">
        <f t="shared" si="114"/>
        <v>5</v>
      </c>
      <c r="DU95" s="52">
        <f t="shared" si="128"/>
        <v>160.27388799999991</v>
      </c>
      <c r="DV95" s="52">
        <f t="shared" si="154"/>
        <v>158.67114999999993</v>
      </c>
      <c r="DW95" s="52">
        <f t="shared" si="115"/>
        <v>1.602738</v>
      </c>
      <c r="DX95" s="45"/>
      <c r="DY95" s="45"/>
    </row>
    <row r="96" spans="1:130" x14ac:dyDescent="0.25">
      <c r="A96" s="55">
        <v>93</v>
      </c>
      <c r="B96" s="35">
        <f>C96+G96+Tabelle21268201025[[#This Row],[w]]/2+Tabelle21268201025[[#This Row],[poweradd]]</f>
        <v>102.915561</v>
      </c>
      <c r="C96" s="52">
        <f t="shared" si="129"/>
        <v>98.828850000000003</v>
      </c>
      <c r="D96" s="35">
        <f t="shared" si="90"/>
        <v>5</v>
      </c>
      <c r="E96" s="52">
        <f t="shared" si="116"/>
        <v>158.67114999999993</v>
      </c>
      <c r="F96" s="52">
        <f t="shared" si="142"/>
        <v>157.08443899999992</v>
      </c>
      <c r="G96" s="52">
        <f t="shared" si="91"/>
        <v>1.586711</v>
      </c>
      <c r="H96" s="45"/>
      <c r="I96" s="45"/>
      <c r="L96" s="35">
        <f>M96+Q96+Tabelle212682010252632[[#This Row],[w]]/2+Tabelle212682010252632[[#This Row],[poweradd]]</f>
        <v>102.915561</v>
      </c>
      <c r="M96" s="52">
        <f t="shared" si="130"/>
        <v>98.828850000000003</v>
      </c>
      <c r="N96" s="35">
        <f t="shared" si="92"/>
        <v>5</v>
      </c>
      <c r="O96" s="52">
        <f t="shared" si="117"/>
        <v>158.67114999999993</v>
      </c>
      <c r="P96" s="52">
        <f t="shared" si="143"/>
        <v>157.08443899999992</v>
      </c>
      <c r="Q96" s="52">
        <f t="shared" si="93"/>
        <v>1.586711</v>
      </c>
      <c r="R96" s="45"/>
      <c r="S96" s="45"/>
      <c r="V96" s="35">
        <f>W96+AA96+Tabelle2126820102526[[#This Row],[w]]/2+Tabelle2126820102526[[#This Row],[poweradd]]</f>
        <v>102.915561</v>
      </c>
      <c r="W96" s="52">
        <f t="shared" si="131"/>
        <v>98.828850000000003</v>
      </c>
      <c r="X96" s="35">
        <f t="shared" si="94"/>
        <v>5</v>
      </c>
      <c r="Y96" s="52">
        <f t="shared" si="118"/>
        <v>158.67114999999993</v>
      </c>
      <c r="Z96" s="52">
        <f t="shared" si="144"/>
        <v>157.08443899999992</v>
      </c>
      <c r="AA96" s="52">
        <f t="shared" si="95"/>
        <v>1.586711</v>
      </c>
      <c r="AB96" s="45"/>
      <c r="AC96" s="45"/>
      <c r="AF96" s="35">
        <f>AG96+AK96+Tabelle212682010252630[[#This Row],[w]]/2+Tabelle212682010252630[[#This Row],[poweradd]]</f>
        <v>102.915561</v>
      </c>
      <c r="AG96" s="52">
        <f t="shared" si="132"/>
        <v>98.828850000000003</v>
      </c>
      <c r="AH96" s="35">
        <f t="shared" si="96"/>
        <v>5</v>
      </c>
      <c r="AI96" s="52">
        <f t="shared" si="119"/>
        <v>158.67114999999993</v>
      </c>
      <c r="AJ96" s="52">
        <f t="shared" si="145"/>
        <v>157.08443899999992</v>
      </c>
      <c r="AK96" s="52">
        <f t="shared" si="97"/>
        <v>1.586711</v>
      </c>
      <c r="AL96" s="45"/>
      <c r="AM96" s="45"/>
      <c r="AP96" s="35">
        <f>AQ96+AU96+Tabelle212682010252627[[#This Row],[w]]/2+Tabelle212682010252627[[#This Row],[poweradd]]</f>
        <v>102.915561</v>
      </c>
      <c r="AQ96" s="52">
        <f t="shared" si="133"/>
        <v>98.828850000000003</v>
      </c>
      <c r="AR96" s="35">
        <f t="shared" si="98"/>
        <v>5</v>
      </c>
      <c r="AS96" s="52">
        <f t="shared" si="120"/>
        <v>158.67114999999993</v>
      </c>
      <c r="AT96" s="52">
        <f t="shared" si="146"/>
        <v>157.08443899999992</v>
      </c>
      <c r="AU96" s="52">
        <f t="shared" si="99"/>
        <v>1.586711</v>
      </c>
      <c r="AV96" s="45"/>
      <c r="AW96" s="45"/>
      <c r="AZ96" s="35">
        <f>BA96+BE96+Tabelle2126820102526272933[[#This Row],[w]]/2+Tabelle2126820102526272933[[#This Row],[poweradd]]</f>
        <v>102.915561</v>
      </c>
      <c r="BA96" s="52">
        <f t="shared" si="134"/>
        <v>98.828850000000003</v>
      </c>
      <c r="BB96" s="35">
        <f t="shared" si="100"/>
        <v>5</v>
      </c>
      <c r="BC96" s="52">
        <f t="shared" si="121"/>
        <v>158.67114999999993</v>
      </c>
      <c r="BD96" s="52">
        <f t="shared" si="147"/>
        <v>157.08443899999992</v>
      </c>
      <c r="BE96" s="52">
        <f t="shared" si="101"/>
        <v>1.586711</v>
      </c>
      <c r="BF96" s="45"/>
      <c r="BG96" s="45"/>
      <c r="BJ96" s="35">
        <f>BK96+BO96+Tabelle21268201025262728[[#This Row],[w]]/2+Tabelle21268201025262728[[#This Row],[poweradd]]</f>
        <v>102.915561</v>
      </c>
      <c r="BK96" s="52">
        <f t="shared" si="135"/>
        <v>98.828850000000003</v>
      </c>
      <c r="BL96" s="35">
        <f t="shared" si="102"/>
        <v>5</v>
      </c>
      <c r="BM96" s="52">
        <f t="shared" si="122"/>
        <v>158.67114999999993</v>
      </c>
      <c r="BN96" s="52">
        <f t="shared" si="148"/>
        <v>157.08443899999992</v>
      </c>
      <c r="BO96" s="52">
        <f t="shared" si="103"/>
        <v>1.586711</v>
      </c>
      <c r="BP96" s="45"/>
      <c r="BQ96" s="45"/>
      <c r="BT96" s="35">
        <f>BU96+BY96+Tabelle21268201025262729[[#This Row],[w]]/2+Tabelle21268201025262729[[#This Row],[poweradd]]</f>
        <v>102.915561</v>
      </c>
      <c r="BU96" s="52">
        <f t="shared" si="136"/>
        <v>98.828850000000003</v>
      </c>
      <c r="BV96" s="35">
        <f t="shared" si="104"/>
        <v>5</v>
      </c>
      <c r="BW96" s="52">
        <f t="shared" si="123"/>
        <v>158.67114999999993</v>
      </c>
      <c r="BX96" s="52">
        <f t="shared" si="149"/>
        <v>157.08443899999992</v>
      </c>
      <c r="BY96" s="52">
        <f t="shared" si="105"/>
        <v>1.586711</v>
      </c>
      <c r="BZ96" s="45"/>
      <c r="CA96" s="45"/>
      <c r="CD96" s="35">
        <f>CE96+CI96+Tabelle2126820102526272934[[#This Row],[w]]/2+Tabelle2126820102526272934[[#This Row],[poweradd]]</f>
        <v>11.915561</v>
      </c>
      <c r="CE96" s="52">
        <f t="shared" si="137"/>
        <v>7.828850000000001</v>
      </c>
      <c r="CF96" s="35">
        <f t="shared" si="106"/>
        <v>5</v>
      </c>
      <c r="CG96" s="52">
        <f t="shared" si="124"/>
        <v>158.67114999999993</v>
      </c>
      <c r="CH96" s="52">
        <f t="shared" si="150"/>
        <v>157.08443899999992</v>
      </c>
      <c r="CI96" s="52">
        <f t="shared" si="107"/>
        <v>1.586711</v>
      </c>
      <c r="CJ96" s="45"/>
      <c r="CK96" s="45"/>
      <c r="CN96" s="35">
        <f>CO96+CS96+Tabelle21268201025262729341135[[#This Row],[w]]/2+Tabelle21268201025262729341135[[#This Row],[poweradd]]</f>
        <v>11.915561</v>
      </c>
      <c r="CO96" s="52">
        <f t="shared" si="138"/>
        <v>7.828850000000001</v>
      </c>
      <c r="CP96" s="35">
        <f t="shared" si="108"/>
        <v>5</v>
      </c>
      <c r="CQ96" s="52">
        <f t="shared" si="125"/>
        <v>158.67114999999993</v>
      </c>
      <c r="CR96" s="52">
        <f t="shared" si="151"/>
        <v>157.08443899999992</v>
      </c>
      <c r="CS96" s="52">
        <f t="shared" si="109"/>
        <v>1.586711</v>
      </c>
      <c r="CT96" s="45"/>
      <c r="CU96" s="45"/>
      <c r="CX96" s="35">
        <f>CY96+DC96+Tabelle2126820102526272934113536[[#This Row],[w]]/2+Tabelle2126820102526272934113536[[#This Row],[poweradd]]</f>
        <v>11.915561</v>
      </c>
      <c r="CY96" s="52">
        <f t="shared" si="139"/>
        <v>7.828850000000001</v>
      </c>
      <c r="CZ96" s="35">
        <f t="shared" si="110"/>
        <v>5</v>
      </c>
      <c r="DA96" s="52">
        <f t="shared" si="126"/>
        <v>158.67114999999993</v>
      </c>
      <c r="DB96" s="52">
        <f t="shared" si="152"/>
        <v>157.08443899999992</v>
      </c>
      <c r="DC96" s="52">
        <f t="shared" si="111"/>
        <v>1.586711</v>
      </c>
      <c r="DD96" s="45"/>
      <c r="DE96" s="45"/>
      <c r="DH96" s="35">
        <f>DI96+DM96+Tabelle21268201025262729341135363731[[#This Row],[w]]/2+Tabelle21268201025262729341135363731[[#This Row],[poweradd]]</f>
        <v>11.915561</v>
      </c>
      <c r="DI96" s="52">
        <f t="shared" si="140"/>
        <v>7.828850000000001</v>
      </c>
      <c r="DJ96" s="35">
        <f t="shared" si="112"/>
        <v>5</v>
      </c>
      <c r="DK96" s="52">
        <f t="shared" si="127"/>
        <v>158.67114999999993</v>
      </c>
      <c r="DL96" s="52">
        <f t="shared" si="153"/>
        <v>157.08443899999992</v>
      </c>
      <c r="DM96" s="52">
        <f t="shared" si="113"/>
        <v>1.586711</v>
      </c>
      <c r="DN96" s="45"/>
      <c r="DO96" s="45"/>
      <c r="DR96" s="35">
        <f>DS96+DW96+Tabelle212682010252627293411353637[[#This Row],[w]]/2+Tabelle212682010252627293411353637[[#This Row],[poweradd]]</f>
        <v>22.915560999999997</v>
      </c>
      <c r="DS96" s="52">
        <f t="shared" si="141"/>
        <v>18.828849999999996</v>
      </c>
      <c r="DT96" s="35">
        <f t="shared" si="114"/>
        <v>5</v>
      </c>
      <c r="DU96" s="52">
        <f t="shared" si="128"/>
        <v>158.67114999999993</v>
      </c>
      <c r="DV96" s="52">
        <f t="shared" si="154"/>
        <v>157.08443899999992</v>
      </c>
      <c r="DW96" s="52">
        <f t="shared" si="115"/>
        <v>1.586711</v>
      </c>
      <c r="DX96" s="45"/>
      <c r="DY96" s="45"/>
    </row>
    <row r="97" spans="1:130" x14ac:dyDescent="0.25">
      <c r="A97" s="55">
        <v>94</v>
      </c>
      <c r="B97" s="35">
        <f>C97+G97+Tabelle21268201025[[#This Row],[w]]/2+Tabelle21268201025[[#This Row],[poweradd]]</f>
        <v>106.98640499999999</v>
      </c>
      <c r="C97" s="52">
        <f t="shared" si="129"/>
        <v>102.915561</v>
      </c>
      <c r="D97" s="35">
        <f t="shared" si="90"/>
        <v>5</v>
      </c>
      <c r="E97" s="52">
        <f t="shared" si="116"/>
        <v>157.08443899999992</v>
      </c>
      <c r="F97" s="52">
        <f t="shared" si="142"/>
        <v>155.51359499999992</v>
      </c>
      <c r="G97" s="52">
        <f t="shared" si="91"/>
        <v>1.5708439999999999</v>
      </c>
      <c r="H97" s="45"/>
      <c r="I97" s="45"/>
      <c r="L97" s="35">
        <f>M97+Q97+Tabelle212682010252632[[#This Row],[w]]/2+Tabelle212682010252632[[#This Row],[poweradd]]</f>
        <v>106.98640499999999</v>
      </c>
      <c r="M97" s="52">
        <f t="shared" si="130"/>
        <v>102.915561</v>
      </c>
      <c r="N97" s="35">
        <f t="shared" si="92"/>
        <v>5</v>
      </c>
      <c r="O97" s="52">
        <f t="shared" si="117"/>
        <v>157.08443899999992</v>
      </c>
      <c r="P97" s="52">
        <f t="shared" si="143"/>
        <v>155.51359499999992</v>
      </c>
      <c r="Q97" s="52">
        <f t="shared" si="93"/>
        <v>1.5708439999999999</v>
      </c>
      <c r="R97" s="45"/>
      <c r="S97" s="45"/>
      <c r="V97" s="35">
        <f>W97+AA97+Tabelle2126820102526[[#This Row],[w]]/2+Tabelle2126820102526[[#This Row],[poweradd]]</f>
        <v>106.98640499999999</v>
      </c>
      <c r="W97" s="52">
        <f t="shared" si="131"/>
        <v>102.915561</v>
      </c>
      <c r="X97" s="35">
        <f t="shared" si="94"/>
        <v>5</v>
      </c>
      <c r="Y97" s="52">
        <f t="shared" si="118"/>
        <v>157.08443899999992</v>
      </c>
      <c r="Z97" s="52">
        <f t="shared" si="144"/>
        <v>155.51359499999992</v>
      </c>
      <c r="AA97" s="52">
        <f t="shared" si="95"/>
        <v>1.5708439999999999</v>
      </c>
      <c r="AB97" s="45"/>
      <c r="AC97" s="45"/>
      <c r="AF97" s="35">
        <f>AG97+AK97+Tabelle212682010252630[[#This Row],[w]]/2+Tabelle212682010252630[[#This Row],[poweradd]]</f>
        <v>106.98640499999999</v>
      </c>
      <c r="AG97" s="52">
        <f t="shared" si="132"/>
        <v>102.915561</v>
      </c>
      <c r="AH97" s="35">
        <f t="shared" si="96"/>
        <v>5</v>
      </c>
      <c r="AI97" s="52">
        <f t="shared" si="119"/>
        <v>157.08443899999992</v>
      </c>
      <c r="AJ97" s="52">
        <f t="shared" si="145"/>
        <v>155.51359499999992</v>
      </c>
      <c r="AK97" s="52">
        <f t="shared" si="97"/>
        <v>1.5708439999999999</v>
      </c>
      <c r="AL97" s="45"/>
      <c r="AM97" s="45"/>
      <c r="AP97" s="35">
        <f>AQ97+AU97+Tabelle212682010252627[[#This Row],[w]]/2+Tabelle212682010252627[[#This Row],[poweradd]]</f>
        <v>106.98640499999999</v>
      </c>
      <c r="AQ97" s="52">
        <f t="shared" si="133"/>
        <v>102.915561</v>
      </c>
      <c r="AR97" s="35">
        <f t="shared" si="98"/>
        <v>5</v>
      </c>
      <c r="AS97" s="52">
        <f t="shared" si="120"/>
        <v>157.08443899999992</v>
      </c>
      <c r="AT97" s="52">
        <f t="shared" si="146"/>
        <v>155.51359499999992</v>
      </c>
      <c r="AU97" s="52">
        <f t="shared" si="99"/>
        <v>1.5708439999999999</v>
      </c>
      <c r="AV97" s="45"/>
      <c r="AW97" s="45"/>
      <c r="AZ97" s="35">
        <f>BA97+BE97+Tabelle2126820102526272933[[#This Row],[w]]/2+Tabelle2126820102526272933[[#This Row],[poweradd]]</f>
        <v>106.98640499999999</v>
      </c>
      <c r="BA97" s="52">
        <f t="shared" si="134"/>
        <v>102.915561</v>
      </c>
      <c r="BB97" s="35">
        <f t="shared" si="100"/>
        <v>5</v>
      </c>
      <c r="BC97" s="52">
        <f t="shared" si="121"/>
        <v>157.08443899999992</v>
      </c>
      <c r="BD97" s="52">
        <f t="shared" si="147"/>
        <v>155.51359499999992</v>
      </c>
      <c r="BE97" s="52">
        <f t="shared" si="101"/>
        <v>1.5708439999999999</v>
      </c>
      <c r="BF97" s="45"/>
      <c r="BG97" s="45"/>
      <c r="BJ97" s="35">
        <f>BK97+BO97+Tabelle21268201025262728[[#This Row],[w]]/2+Tabelle21268201025262728[[#This Row],[poweradd]]</f>
        <v>106.98640499999999</v>
      </c>
      <c r="BK97" s="52">
        <f t="shared" si="135"/>
        <v>102.915561</v>
      </c>
      <c r="BL97" s="35">
        <f t="shared" si="102"/>
        <v>5</v>
      </c>
      <c r="BM97" s="52">
        <f t="shared" si="122"/>
        <v>157.08443899999992</v>
      </c>
      <c r="BN97" s="52">
        <f t="shared" si="148"/>
        <v>155.51359499999992</v>
      </c>
      <c r="BO97" s="52">
        <f t="shared" si="103"/>
        <v>1.5708439999999999</v>
      </c>
      <c r="BP97" s="45"/>
      <c r="BQ97" s="45"/>
      <c r="BT97" s="35">
        <f>BU97+BY97+Tabelle21268201025262729[[#This Row],[w]]/2+Tabelle21268201025262729[[#This Row],[poweradd]]</f>
        <v>106.98640499999999</v>
      </c>
      <c r="BU97" s="52">
        <f t="shared" si="136"/>
        <v>102.915561</v>
      </c>
      <c r="BV97" s="35">
        <f t="shared" si="104"/>
        <v>5</v>
      </c>
      <c r="BW97" s="52">
        <f t="shared" si="123"/>
        <v>157.08443899999992</v>
      </c>
      <c r="BX97" s="52">
        <f t="shared" si="149"/>
        <v>155.51359499999992</v>
      </c>
      <c r="BY97" s="52">
        <f t="shared" si="105"/>
        <v>1.5708439999999999</v>
      </c>
      <c r="BZ97" s="45"/>
      <c r="CA97" s="45"/>
      <c r="CD97" s="35">
        <f>CE97+CI97+Tabelle2126820102526272934[[#This Row],[w]]/2+Tabelle2126820102526272934[[#This Row],[poweradd]]</f>
        <v>15.986405</v>
      </c>
      <c r="CE97" s="52">
        <f t="shared" si="137"/>
        <v>11.915561</v>
      </c>
      <c r="CF97" s="35">
        <f t="shared" si="106"/>
        <v>5</v>
      </c>
      <c r="CG97" s="52">
        <f t="shared" si="124"/>
        <v>157.08443899999992</v>
      </c>
      <c r="CH97" s="52">
        <f t="shared" si="150"/>
        <v>155.51359499999992</v>
      </c>
      <c r="CI97" s="52">
        <f t="shared" si="107"/>
        <v>1.5708439999999999</v>
      </c>
      <c r="CJ97" s="45"/>
      <c r="CK97" s="45"/>
      <c r="CN97" s="35">
        <f>CO97+CS97+Tabelle21268201025262729341135[[#This Row],[w]]/2+Tabelle21268201025262729341135[[#This Row],[poweradd]]</f>
        <v>15.986405</v>
      </c>
      <c r="CO97" s="52">
        <f t="shared" si="138"/>
        <v>11.915561</v>
      </c>
      <c r="CP97" s="35">
        <f t="shared" si="108"/>
        <v>5</v>
      </c>
      <c r="CQ97" s="52">
        <f t="shared" si="125"/>
        <v>157.08443899999992</v>
      </c>
      <c r="CR97" s="52">
        <f t="shared" si="151"/>
        <v>155.51359499999992</v>
      </c>
      <c r="CS97" s="52">
        <f t="shared" si="109"/>
        <v>1.5708439999999999</v>
      </c>
      <c r="CT97" s="45"/>
      <c r="CU97" s="45"/>
      <c r="CX97" s="35">
        <f>CY97+DC97+Tabelle2126820102526272934113536[[#This Row],[w]]/2+Tabelle2126820102526272934113536[[#This Row],[poweradd]]</f>
        <v>15.986405</v>
      </c>
      <c r="CY97" s="52">
        <f t="shared" si="139"/>
        <v>11.915561</v>
      </c>
      <c r="CZ97" s="35">
        <f t="shared" si="110"/>
        <v>5</v>
      </c>
      <c r="DA97" s="52">
        <f t="shared" si="126"/>
        <v>157.08443899999992</v>
      </c>
      <c r="DB97" s="52">
        <f t="shared" si="152"/>
        <v>155.51359499999992</v>
      </c>
      <c r="DC97" s="52">
        <f t="shared" si="111"/>
        <v>1.5708439999999999</v>
      </c>
      <c r="DD97" s="45"/>
      <c r="DE97" s="45"/>
      <c r="DH97" s="35">
        <f>DI97+DM97+Tabelle21268201025262729341135363731[[#This Row],[w]]/2+Tabelle21268201025262729341135363731[[#This Row],[poweradd]]</f>
        <v>15.986405</v>
      </c>
      <c r="DI97" s="52">
        <f t="shared" si="140"/>
        <v>11.915561</v>
      </c>
      <c r="DJ97" s="35">
        <f t="shared" si="112"/>
        <v>5</v>
      </c>
      <c r="DK97" s="52">
        <f t="shared" si="127"/>
        <v>157.08443899999992</v>
      </c>
      <c r="DL97" s="52">
        <f t="shared" si="153"/>
        <v>155.51359499999992</v>
      </c>
      <c r="DM97" s="52">
        <f t="shared" si="113"/>
        <v>1.5708439999999999</v>
      </c>
      <c r="DN97" s="45"/>
      <c r="DO97" s="45"/>
      <c r="DR97" s="35">
        <f>DS97+DW97+Tabelle212682010252627293411353637[[#This Row],[w]]/2+Tabelle212682010252627293411353637[[#This Row],[poweradd]]</f>
        <v>26.986404999999998</v>
      </c>
      <c r="DS97" s="52">
        <f t="shared" si="141"/>
        <v>22.915560999999997</v>
      </c>
      <c r="DT97" s="35">
        <f t="shared" si="114"/>
        <v>5</v>
      </c>
      <c r="DU97" s="52">
        <f t="shared" si="128"/>
        <v>157.08443899999992</v>
      </c>
      <c r="DV97" s="52">
        <f t="shared" si="154"/>
        <v>155.51359499999992</v>
      </c>
      <c r="DW97" s="52">
        <f t="shared" si="115"/>
        <v>1.5708439999999999</v>
      </c>
      <c r="DX97" s="45"/>
      <c r="DY97" s="45"/>
    </row>
    <row r="98" spans="1:130" x14ac:dyDescent="0.25">
      <c r="A98" s="55">
        <v>95</v>
      </c>
      <c r="B98" s="35">
        <f>C98+G98+Tabelle21268201025[[#This Row],[w]]/2+Tabelle21268201025[[#This Row],[poweradd]]</f>
        <v>111.04154</v>
      </c>
      <c r="C98" s="52">
        <f t="shared" si="129"/>
        <v>106.98640499999999</v>
      </c>
      <c r="D98" s="35">
        <f t="shared" si="90"/>
        <v>5</v>
      </c>
      <c r="E98" s="52">
        <f t="shared" si="116"/>
        <v>155.51359499999992</v>
      </c>
      <c r="F98" s="52">
        <f t="shared" si="142"/>
        <v>153.95845999999992</v>
      </c>
      <c r="G98" s="52">
        <f t="shared" si="91"/>
        <v>1.5551349999999999</v>
      </c>
      <c r="H98" s="43"/>
      <c r="I98" s="43"/>
      <c r="J98" s="38"/>
      <c r="L98" s="35">
        <f>M98+Q98+Tabelle212682010252632[[#This Row],[w]]/2+Tabelle212682010252632[[#This Row],[poweradd]]</f>
        <v>111.04154</v>
      </c>
      <c r="M98" s="52">
        <f t="shared" si="130"/>
        <v>106.98640499999999</v>
      </c>
      <c r="N98" s="35">
        <f t="shared" si="92"/>
        <v>5</v>
      </c>
      <c r="O98" s="52">
        <f t="shared" si="117"/>
        <v>155.51359499999992</v>
      </c>
      <c r="P98" s="52">
        <f t="shared" si="143"/>
        <v>153.95845999999992</v>
      </c>
      <c r="Q98" s="52">
        <f t="shared" si="93"/>
        <v>1.5551349999999999</v>
      </c>
      <c r="R98" s="43"/>
      <c r="S98" s="43"/>
      <c r="T98" s="38"/>
      <c r="V98" s="35">
        <f>W98+AA98+Tabelle2126820102526[[#This Row],[w]]/2+Tabelle2126820102526[[#This Row],[poweradd]]</f>
        <v>111.04154</v>
      </c>
      <c r="W98" s="52">
        <f t="shared" si="131"/>
        <v>106.98640499999999</v>
      </c>
      <c r="X98" s="35">
        <f t="shared" si="94"/>
        <v>5</v>
      </c>
      <c r="Y98" s="52">
        <f t="shared" si="118"/>
        <v>155.51359499999992</v>
      </c>
      <c r="Z98" s="52">
        <f t="shared" si="144"/>
        <v>153.95845999999992</v>
      </c>
      <c r="AA98" s="52">
        <f t="shared" si="95"/>
        <v>1.5551349999999999</v>
      </c>
      <c r="AB98" s="43"/>
      <c r="AC98" s="43"/>
      <c r="AD98" s="38"/>
      <c r="AF98" s="35">
        <f>AG98+AK98+Tabelle212682010252630[[#This Row],[w]]/2+Tabelle212682010252630[[#This Row],[poweradd]]</f>
        <v>111.04154</v>
      </c>
      <c r="AG98" s="52">
        <f t="shared" si="132"/>
        <v>106.98640499999999</v>
      </c>
      <c r="AH98" s="35">
        <f t="shared" si="96"/>
        <v>5</v>
      </c>
      <c r="AI98" s="52">
        <f t="shared" si="119"/>
        <v>155.51359499999992</v>
      </c>
      <c r="AJ98" s="52">
        <f t="shared" si="145"/>
        <v>153.95845999999992</v>
      </c>
      <c r="AK98" s="52">
        <f t="shared" si="97"/>
        <v>1.5551349999999999</v>
      </c>
      <c r="AL98" s="43"/>
      <c r="AM98" s="43"/>
      <c r="AN98" s="38"/>
      <c r="AP98" s="35">
        <f>AQ98+AU98+Tabelle212682010252627[[#This Row],[w]]/2+Tabelle212682010252627[[#This Row],[poweradd]]</f>
        <v>111.04154</v>
      </c>
      <c r="AQ98" s="52">
        <f t="shared" si="133"/>
        <v>106.98640499999999</v>
      </c>
      <c r="AR98" s="35">
        <f t="shared" si="98"/>
        <v>5</v>
      </c>
      <c r="AS98" s="52">
        <f t="shared" si="120"/>
        <v>155.51359499999992</v>
      </c>
      <c r="AT98" s="52">
        <f t="shared" si="146"/>
        <v>153.95845999999992</v>
      </c>
      <c r="AU98" s="52">
        <f t="shared" si="99"/>
        <v>1.5551349999999999</v>
      </c>
      <c r="AV98" s="43"/>
      <c r="AW98" s="43"/>
      <c r="AX98" s="38"/>
      <c r="AZ98" s="35">
        <f>BA98+BE98+Tabelle2126820102526272933[[#This Row],[w]]/2+Tabelle2126820102526272933[[#This Row],[poweradd]]</f>
        <v>111.04154</v>
      </c>
      <c r="BA98" s="52">
        <f t="shared" si="134"/>
        <v>106.98640499999999</v>
      </c>
      <c r="BB98" s="35">
        <f t="shared" si="100"/>
        <v>5</v>
      </c>
      <c r="BC98" s="52">
        <f t="shared" si="121"/>
        <v>155.51359499999992</v>
      </c>
      <c r="BD98" s="52">
        <f t="shared" si="147"/>
        <v>153.95845999999992</v>
      </c>
      <c r="BE98" s="52">
        <f t="shared" si="101"/>
        <v>1.5551349999999999</v>
      </c>
      <c r="BF98" s="43"/>
      <c r="BG98" s="43"/>
      <c r="BH98" s="38"/>
      <c r="BJ98" s="35">
        <f>BK98+BO98+Tabelle21268201025262728[[#This Row],[w]]/2+Tabelle21268201025262728[[#This Row],[poweradd]]</f>
        <v>111.04154</v>
      </c>
      <c r="BK98" s="52">
        <f t="shared" si="135"/>
        <v>106.98640499999999</v>
      </c>
      <c r="BL98" s="35">
        <f t="shared" si="102"/>
        <v>5</v>
      </c>
      <c r="BM98" s="52">
        <f t="shared" si="122"/>
        <v>155.51359499999992</v>
      </c>
      <c r="BN98" s="52">
        <f t="shared" si="148"/>
        <v>153.95845999999992</v>
      </c>
      <c r="BO98" s="52">
        <f t="shared" si="103"/>
        <v>1.5551349999999999</v>
      </c>
      <c r="BP98" s="43"/>
      <c r="BQ98" s="43"/>
      <c r="BR98" s="38"/>
      <c r="BT98" s="35">
        <f>BU98+BY98+Tabelle21268201025262729[[#This Row],[w]]/2+Tabelle21268201025262729[[#This Row],[poweradd]]</f>
        <v>111.04154</v>
      </c>
      <c r="BU98" s="52">
        <f t="shared" si="136"/>
        <v>106.98640499999999</v>
      </c>
      <c r="BV98" s="35">
        <f t="shared" si="104"/>
        <v>5</v>
      </c>
      <c r="BW98" s="52">
        <f t="shared" si="123"/>
        <v>155.51359499999992</v>
      </c>
      <c r="BX98" s="52">
        <f t="shared" si="149"/>
        <v>153.95845999999992</v>
      </c>
      <c r="BY98" s="52">
        <f t="shared" si="105"/>
        <v>1.5551349999999999</v>
      </c>
      <c r="BZ98" s="43"/>
      <c r="CA98" s="43"/>
      <c r="CB98" s="38"/>
      <c r="CD98" s="35">
        <f>CE98+CI98+Tabelle2126820102526272934[[#This Row],[w]]/2+Tabelle2126820102526272934[[#This Row],[poweradd]]</f>
        <v>20.541539999999998</v>
      </c>
      <c r="CE98" s="52">
        <f t="shared" si="137"/>
        <v>15.986405</v>
      </c>
      <c r="CF98" s="35">
        <v>6</v>
      </c>
      <c r="CG98" s="52">
        <f t="shared" si="124"/>
        <v>155.51359499999992</v>
      </c>
      <c r="CH98" s="52">
        <f t="shared" si="150"/>
        <v>153.95845999999992</v>
      </c>
      <c r="CI98" s="52">
        <f t="shared" si="107"/>
        <v>1.5551349999999999</v>
      </c>
      <c r="CJ98" s="43"/>
      <c r="CK98" s="43"/>
      <c r="CL98" s="38"/>
      <c r="CN98" s="35">
        <f>CO98+CS98+Tabelle21268201025262729341135[[#This Row],[w]]/2+Tabelle21268201025262729341135[[#This Row],[poweradd]]</f>
        <v>20.541539999999998</v>
      </c>
      <c r="CO98" s="52">
        <f t="shared" si="138"/>
        <v>15.986405</v>
      </c>
      <c r="CP98" s="35">
        <v>6</v>
      </c>
      <c r="CQ98" s="52">
        <f t="shared" si="125"/>
        <v>155.51359499999992</v>
      </c>
      <c r="CR98" s="52">
        <f t="shared" si="151"/>
        <v>153.95845999999992</v>
      </c>
      <c r="CS98" s="52">
        <f t="shared" si="109"/>
        <v>1.5551349999999999</v>
      </c>
      <c r="CT98" s="43"/>
      <c r="CU98" s="43"/>
      <c r="CV98" s="38"/>
      <c r="CX98" s="35">
        <f>CY98+DC98+Tabelle2126820102526272934113536[[#This Row],[w]]/2+Tabelle2126820102526272934113536[[#This Row],[poweradd]]</f>
        <v>20.541539999999998</v>
      </c>
      <c r="CY98" s="52">
        <f t="shared" si="139"/>
        <v>15.986405</v>
      </c>
      <c r="CZ98" s="35">
        <v>6</v>
      </c>
      <c r="DA98" s="52">
        <f t="shared" si="126"/>
        <v>155.51359499999992</v>
      </c>
      <c r="DB98" s="52">
        <f t="shared" si="152"/>
        <v>153.95845999999992</v>
      </c>
      <c r="DC98" s="52">
        <f t="shared" si="111"/>
        <v>1.5551349999999999</v>
      </c>
      <c r="DD98" s="43"/>
      <c r="DE98" s="43"/>
      <c r="DF98" s="38"/>
      <c r="DH98" s="35">
        <f>DI98+DM98+Tabelle21268201025262729341135363731[[#This Row],[w]]/2+Tabelle21268201025262729341135363731[[#This Row],[poweradd]]</f>
        <v>20.541539999999998</v>
      </c>
      <c r="DI98" s="52">
        <f t="shared" si="140"/>
        <v>15.986405</v>
      </c>
      <c r="DJ98" s="35">
        <v>6</v>
      </c>
      <c r="DK98" s="52">
        <f t="shared" si="127"/>
        <v>155.51359499999992</v>
      </c>
      <c r="DL98" s="52">
        <f t="shared" si="153"/>
        <v>153.95845999999992</v>
      </c>
      <c r="DM98" s="52">
        <f t="shared" si="113"/>
        <v>1.5551349999999999</v>
      </c>
      <c r="DN98" s="43"/>
      <c r="DO98" s="43"/>
      <c r="DP98" s="38"/>
      <c r="DR98" s="35">
        <f>DS98+DW98+Tabelle212682010252627293411353637[[#This Row],[w]]/2+Tabelle212682010252627293411353637[[#This Row],[poweradd]]</f>
        <v>31.541539999999998</v>
      </c>
      <c r="DS98" s="52">
        <f t="shared" si="141"/>
        <v>26.986404999999998</v>
      </c>
      <c r="DT98" s="35">
        <v>6</v>
      </c>
      <c r="DU98" s="52">
        <f t="shared" si="128"/>
        <v>155.51359499999992</v>
      </c>
      <c r="DV98" s="52">
        <f t="shared" si="154"/>
        <v>153.95845999999992</v>
      </c>
      <c r="DW98" s="52">
        <f t="shared" si="115"/>
        <v>1.5551349999999999</v>
      </c>
      <c r="DX98" s="43"/>
      <c r="DY98" s="43"/>
      <c r="DZ98" s="38"/>
    </row>
    <row r="99" spans="1:130" x14ac:dyDescent="0.25">
      <c r="A99" s="55">
        <v>96</v>
      </c>
      <c r="B99" s="37">
        <f>C99+G99+Tabelle21268201025[[#This Row],[w]]/2+Tabelle21268201025[[#This Row],[poweradd]]</f>
        <v>115.081124</v>
      </c>
      <c r="C99" s="52">
        <f t="shared" si="129"/>
        <v>111.04154</v>
      </c>
      <c r="D99" s="35">
        <f t="shared" si="90"/>
        <v>5</v>
      </c>
      <c r="E99" s="52">
        <f t="shared" si="116"/>
        <v>153.95845999999992</v>
      </c>
      <c r="F99" s="52">
        <f t="shared" si="142"/>
        <v>152.41887599999993</v>
      </c>
      <c r="G99" s="52">
        <f t="shared" si="91"/>
        <v>1.5395840000000001</v>
      </c>
      <c r="H99" s="45"/>
      <c r="I99" s="45"/>
      <c r="L99" s="37">
        <f>M99+Q99+Tabelle212682010252632[[#This Row],[w]]/2+Tabelle212682010252632[[#This Row],[poweradd]]</f>
        <v>115.081124</v>
      </c>
      <c r="M99" s="52">
        <f t="shared" si="130"/>
        <v>111.04154</v>
      </c>
      <c r="N99" s="35">
        <f t="shared" si="92"/>
        <v>5</v>
      </c>
      <c r="O99" s="52">
        <f t="shared" si="117"/>
        <v>153.95845999999992</v>
      </c>
      <c r="P99" s="52">
        <f t="shared" si="143"/>
        <v>152.41887599999993</v>
      </c>
      <c r="Q99" s="52">
        <f t="shared" si="93"/>
        <v>1.5395840000000001</v>
      </c>
      <c r="R99" s="45"/>
      <c r="S99" s="45"/>
      <c r="V99" s="37">
        <f>W99+AA99+Tabelle2126820102526[[#This Row],[w]]/2+Tabelle2126820102526[[#This Row],[poweradd]]</f>
        <v>115.081124</v>
      </c>
      <c r="W99" s="52">
        <f t="shared" si="131"/>
        <v>111.04154</v>
      </c>
      <c r="X99" s="35">
        <f t="shared" si="94"/>
        <v>5</v>
      </c>
      <c r="Y99" s="52">
        <f t="shared" si="118"/>
        <v>153.95845999999992</v>
      </c>
      <c r="Z99" s="52">
        <f t="shared" si="144"/>
        <v>152.41887599999993</v>
      </c>
      <c r="AA99" s="52">
        <f t="shared" si="95"/>
        <v>1.5395840000000001</v>
      </c>
      <c r="AB99" s="45"/>
      <c r="AC99" s="45"/>
      <c r="AF99" s="37">
        <f>AG99+AK99+Tabelle212682010252630[[#This Row],[w]]/2+Tabelle212682010252630[[#This Row],[poweradd]]</f>
        <v>115.081124</v>
      </c>
      <c r="AG99" s="52">
        <f t="shared" si="132"/>
        <v>111.04154</v>
      </c>
      <c r="AH99" s="35">
        <f t="shared" si="96"/>
        <v>5</v>
      </c>
      <c r="AI99" s="52">
        <f t="shared" si="119"/>
        <v>153.95845999999992</v>
      </c>
      <c r="AJ99" s="52">
        <f t="shared" si="145"/>
        <v>152.41887599999993</v>
      </c>
      <c r="AK99" s="52">
        <f t="shared" si="97"/>
        <v>1.5395840000000001</v>
      </c>
      <c r="AL99" s="45"/>
      <c r="AM99" s="45"/>
      <c r="AP99" s="37">
        <f>AQ99+AU99+Tabelle212682010252627[[#This Row],[w]]/2+Tabelle212682010252627[[#This Row],[poweradd]]</f>
        <v>115.081124</v>
      </c>
      <c r="AQ99" s="52">
        <f t="shared" si="133"/>
        <v>111.04154</v>
      </c>
      <c r="AR99" s="35">
        <f t="shared" si="98"/>
        <v>5</v>
      </c>
      <c r="AS99" s="52">
        <f t="shared" si="120"/>
        <v>153.95845999999992</v>
      </c>
      <c r="AT99" s="52">
        <f t="shared" si="146"/>
        <v>152.41887599999993</v>
      </c>
      <c r="AU99" s="52">
        <f t="shared" si="99"/>
        <v>1.5395840000000001</v>
      </c>
      <c r="AV99" s="45"/>
      <c r="AW99" s="45"/>
      <c r="AZ99" s="37">
        <f>BA99+BE99+Tabelle2126820102526272933[[#This Row],[w]]/2+Tabelle2126820102526272933[[#This Row],[poweradd]]</f>
        <v>115.081124</v>
      </c>
      <c r="BA99" s="52">
        <f t="shared" si="134"/>
        <v>111.04154</v>
      </c>
      <c r="BB99" s="35">
        <f t="shared" si="100"/>
        <v>5</v>
      </c>
      <c r="BC99" s="52">
        <f t="shared" si="121"/>
        <v>153.95845999999992</v>
      </c>
      <c r="BD99" s="52">
        <f t="shared" si="147"/>
        <v>152.41887599999993</v>
      </c>
      <c r="BE99" s="52">
        <f t="shared" si="101"/>
        <v>1.5395840000000001</v>
      </c>
      <c r="BF99" s="45"/>
      <c r="BG99" s="45"/>
      <c r="BJ99" s="37">
        <f>BK99+BO99+Tabelle21268201025262728[[#This Row],[w]]/2+Tabelle21268201025262728[[#This Row],[poweradd]]</f>
        <v>115.081124</v>
      </c>
      <c r="BK99" s="52">
        <f t="shared" si="135"/>
        <v>111.04154</v>
      </c>
      <c r="BL99" s="35">
        <f t="shared" si="102"/>
        <v>5</v>
      </c>
      <c r="BM99" s="52">
        <f t="shared" si="122"/>
        <v>153.95845999999992</v>
      </c>
      <c r="BN99" s="52">
        <f t="shared" si="148"/>
        <v>152.41887599999993</v>
      </c>
      <c r="BO99" s="52">
        <f t="shared" si="103"/>
        <v>1.5395840000000001</v>
      </c>
      <c r="BP99" s="45"/>
      <c r="BQ99" s="45"/>
      <c r="BT99" s="37">
        <f>BU99+BY99+Tabelle21268201025262729[[#This Row],[w]]/2+Tabelle21268201025262729[[#This Row],[poweradd]]</f>
        <v>115.081124</v>
      </c>
      <c r="BU99" s="52">
        <f t="shared" si="136"/>
        <v>111.04154</v>
      </c>
      <c r="BV99" s="35">
        <f t="shared" si="104"/>
        <v>5</v>
      </c>
      <c r="BW99" s="52">
        <f t="shared" si="123"/>
        <v>153.95845999999992</v>
      </c>
      <c r="BX99" s="52">
        <f t="shared" si="149"/>
        <v>152.41887599999993</v>
      </c>
      <c r="BY99" s="52">
        <f t="shared" si="105"/>
        <v>1.5395840000000001</v>
      </c>
      <c r="BZ99" s="45"/>
      <c r="CA99" s="45"/>
      <c r="CD99" s="37">
        <f>CE99+CI99+Tabelle2126820102526272934[[#This Row],[w]]/2+Tabelle2126820102526272934[[#This Row],[poweradd]]</f>
        <v>25.081123999999999</v>
      </c>
      <c r="CE99" s="52">
        <f t="shared" si="137"/>
        <v>20.541539999999998</v>
      </c>
      <c r="CF99" s="35">
        <f t="shared" si="106"/>
        <v>6</v>
      </c>
      <c r="CG99" s="52">
        <f t="shared" si="124"/>
        <v>153.95845999999992</v>
      </c>
      <c r="CH99" s="52">
        <f t="shared" si="150"/>
        <v>152.41887599999993</v>
      </c>
      <c r="CI99" s="52">
        <f t="shared" si="107"/>
        <v>1.5395840000000001</v>
      </c>
      <c r="CJ99" s="45"/>
      <c r="CK99" s="45"/>
      <c r="CN99" s="37">
        <f>CO99+CS99+Tabelle21268201025262729341135[[#This Row],[w]]/2+Tabelle21268201025262729341135[[#This Row],[poweradd]]</f>
        <v>25.081123999999999</v>
      </c>
      <c r="CO99" s="52">
        <f t="shared" si="138"/>
        <v>20.541539999999998</v>
      </c>
      <c r="CP99" s="35">
        <f t="shared" si="108"/>
        <v>6</v>
      </c>
      <c r="CQ99" s="52">
        <f t="shared" si="125"/>
        <v>153.95845999999992</v>
      </c>
      <c r="CR99" s="52">
        <f t="shared" si="151"/>
        <v>152.41887599999993</v>
      </c>
      <c r="CS99" s="52">
        <f t="shared" si="109"/>
        <v>1.5395840000000001</v>
      </c>
      <c r="CT99" s="45"/>
      <c r="CU99" s="45"/>
      <c r="CX99" s="37">
        <f>CY99+DC99+Tabelle2126820102526272934113536[[#This Row],[w]]/2+Tabelle2126820102526272934113536[[#This Row],[poweradd]]</f>
        <v>25.081123999999999</v>
      </c>
      <c r="CY99" s="52">
        <f t="shared" si="139"/>
        <v>20.541539999999998</v>
      </c>
      <c r="CZ99" s="35">
        <f t="shared" si="110"/>
        <v>6</v>
      </c>
      <c r="DA99" s="52">
        <f t="shared" si="126"/>
        <v>153.95845999999992</v>
      </c>
      <c r="DB99" s="52">
        <f t="shared" si="152"/>
        <v>152.41887599999993</v>
      </c>
      <c r="DC99" s="52">
        <f t="shared" si="111"/>
        <v>1.5395840000000001</v>
      </c>
      <c r="DD99" s="45"/>
      <c r="DE99" s="45"/>
      <c r="DH99" s="37">
        <f>DI99+DM99+Tabelle21268201025262729341135363731[[#This Row],[w]]/2+Tabelle21268201025262729341135363731[[#This Row],[poweradd]]</f>
        <v>25.081123999999999</v>
      </c>
      <c r="DI99" s="52">
        <f t="shared" si="140"/>
        <v>20.541539999999998</v>
      </c>
      <c r="DJ99" s="35">
        <f t="shared" si="112"/>
        <v>6</v>
      </c>
      <c r="DK99" s="52">
        <f t="shared" si="127"/>
        <v>153.95845999999992</v>
      </c>
      <c r="DL99" s="52">
        <f t="shared" si="153"/>
        <v>152.41887599999993</v>
      </c>
      <c r="DM99" s="52">
        <f t="shared" si="113"/>
        <v>1.5395840000000001</v>
      </c>
      <c r="DN99" s="45"/>
      <c r="DO99" s="45"/>
      <c r="DR99" s="37">
        <f>DS99+DW99+Tabelle212682010252627293411353637[[#This Row],[w]]/2+Tabelle212682010252627293411353637[[#This Row],[poweradd]]</f>
        <v>36.081123999999996</v>
      </c>
      <c r="DS99" s="52">
        <f t="shared" si="141"/>
        <v>31.541539999999998</v>
      </c>
      <c r="DT99" s="35">
        <f t="shared" si="114"/>
        <v>6</v>
      </c>
      <c r="DU99" s="52">
        <f t="shared" si="128"/>
        <v>153.95845999999992</v>
      </c>
      <c r="DV99" s="52">
        <f t="shared" si="154"/>
        <v>152.41887599999993</v>
      </c>
      <c r="DW99" s="52">
        <f t="shared" si="115"/>
        <v>1.5395840000000001</v>
      </c>
      <c r="DX99" s="45"/>
      <c r="DY99" s="45"/>
    </row>
    <row r="100" spans="1:130" x14ac:dyDescent="0.25">
      <c r="A100" s="55">
        <v>97</v>
      </c>
      <c r="B100" s="35">
        <f>C100+G100+Tabelle21268201025[[#This Row],[w]]/2+Tabelle21268201025[[#This Row],[poweradd]]</f>
        <v>119.105312</v>
      </c>
      <c r="C100" s="52">
        <f t="shared" si="129"/>
        <v>115.081124</v>
      </c>
      <c r="D100" s="35">
        <f t="shared" si="90"/>
        <v>5</v>
      </c>
      <c r="E100" s="52">
        <f t="shared" si="116"/>
        <v>152.41887599999993</v>
      </c>
      <c r="F100" s="52">
        <f t="shared" si="142"/>
        <v>150.89468799999992</v>
      </c>
      <c r="G100" s="52">
        <f t="shared" si="91"/>
        <v>1.5241880000000001</v>
      </c>
      <c r="H100" s="45"/>
      <c r="I100" s="43"/>
      <c r="J100" s="38"/>
      <c r="L100" s="35">
        <f>M100+Q100+Tabelle212682010252632[[#This Row],[w]]/2+Tabelle212682010252632[[#This Row],[poweradd]]</f>
        <v>119.105312</v>
      </c>
      <c r="M100" s="52">
        <f t="shared" si="130"/>
        <v>115.081124</v>
      </c>
      <c r="N100" s="35">
        <f t="shared" si="92"/>
        <v>5</v>
      </c>
      <c r="O100" s="52">
        <f t="shared" si="117"/>
        <v>152.41887599999993</v>
      </c>
      <c r="P100" s="52">
        <f t="shared" si="143"/>
        <v>150.89468799999992</v>
      </c>
      <c r="Q100" s="52">
        <f t="shared" si="93"/>
        <v>1.5241880000000001</v>
      </c>
      <c r="R100" s="45"/>
      <c r="S100" s="43"/>
      <c r="T100" s="38"/>
      <c r="V100" s="35">
        <f>W100+AA100+Tabelle2126820102526[[#This Row],[w]]/2+Tabelle2126820102526[[#This Row],[poweradd]]</f>
        <v>119.105312</v>
      </c>
      <c r="W100" s="52">
        <f t="shared" si="131"/>
        <v>115.081124</v>
      </c>
      <c r="X100" s="35">
        <f t="shared" si="94"/>
        <v>5</v>
      </c>
      <c r="Y100" s="52">
        <f t="shared" si="118"/>
        <v>152.41887599999993</v>
      </c>
      <c r="Z100" s="52">
        <f t="shared" si="144"/>
        <v>150.89468799999992</v>
      </c>
      <c r="AA100" s="52">
        <f t="shared" si="95"/>
        <v>1.5241880000000001</v>
      </c>
      <c r="AB100" s="45"/>
      <c r="AC100" s="43"/>
      <c r="AD100" s="38"/>
      <c r="AF100" s="35">
        <f>AG100+AK100+Tabelle212682010252630[[#This Row],[w]]/2+Tabelle212682010252630[[#This Row],[poweradd]]</f>
        <v>119.105312</v>
      </c>
      <c r="AG100" s="52">
        <f t="shared" si="132"/>
        <v>115.081124</v>
      </c>
      <c r="AH100" s="35">
        <f t="shared" si="96"/>
        <v>5</v>
      </c>
      <c r="AI100" s="52">
        <f t="shared" si="119"/>
        <v>152.41887599999993</v>
      </c>
      <c r="AJ100" s="52">
        <f t="shared" si="145"/>
        <v>150.89468799999992</v>
      </c>
      <c r="AK100" s="52">
        <f t="shared" si="97"/>
        <v>1.5241880000000001</v>
      </c>
      <c r="AL100" s="45"/>
      <c r="AM100" s="43"/>
      <c r="AN100" s="38"/>
      <c r="AP100" s="35">
        <f>AQ100+AU100+Tabelle212682010252627[[#This Row],[w]]/2+Tabelle212682010252627[[#This Row],[poweradd]]</f>
        <v>119.105312</v>
      </c>
      <c r="AQ100" s="52">
        <f t="shared" si="133"/>
        <v>115.081124</v>
      </c>
      <c r="AR100" s="35">
        <f t="shared" si="98"/>
        <v>5</v>
      </c>
      <c r="AS100" s="52">
        <f t="shared" si="120"/>
        <v>152.41887599999993</v>
      </c>
      <c r="AT100" s="52">
        <f t="shared" si="146"/>
        <v>150.89468799999992</v>
      </c>
      <c r="AU100" s="52">
        <f t="shared" si="99"/>
        <v>1.5241880000000001</v>
      </c>
      <c r="AV100" s="45"/>
      <c r="AW100" s="43"/>
      <c r="AX100" s="38"/>
      <c r="AZ100" s="35">
        <f>BA100+BE100+Tabelle2126820102526272933[[#This Row],[w]]/2+Tabelle2126820102526272933[[#This Row],[poweradd]]</f>
        <v>119.105312</v>
      </c>
      <c r="BA100" s="52">
        <f t="shared" si="134"/>
        <v>115.081124</v>
      </c>
      <c r="BB100" s="35">
        <f t="shared" si="100"/>
        <v>5</v>
      </c>
      <c r="BC100" s="52">
        <f t="shared" si="121"/>
        <v>152.41887599999993</v>
      </c>
      <c r="BD100" s="52">
        <f t="shared" si="147"/>
        <v>150.89468799999992</v>
      </c>
      <c r="BE100" s="52">
        <f t="shared" si="101"/>
        <v>1.5241880000000001</v>
      </c>
      <c r="BF100" s="45"/>
      <c r="BG100" s="43"/>
      <c r="BH100" s="38"/>
      <c r="BJ100" s="35">
        <f>BK100+BO100+Tabelle21268201025262728[[#This Row],[w]]/2+Tabelle21268201025262728[[#This Row],[poweradd]]</f>
        <v>119.105312</v>
      </c>
      <c r="BK100" s="52">
        <f t="shared" si="135"/>
        <v>115.081124</v>
      </c>
      <c r="BL100" s="35">
        <f t="shared" si="102"/>
        <v>5</v>
      </c>
      <c r="BM100" s="52">
        <f t="shared" si="122"/>
        <v>152.41887599999993</v>
      </c>
      <c r="BN100" s="52">
        <f t="shared" si="148"/>
        <v>150.89468799999992</v>
      </c>
      <c r="BO100" s="52">
        <f t="shared" si="103"/>
        <v>1.5241880000000001</v>
      </c>
      <c r="BP100" s="45"/>
      <c r="BQ100" s="43"/>
      <c r="BR100" s="38"/>
      <c r="BT100" s="35">
        <f>BU100+BY100+Tabelle21268201025262729[[#This Row],[w]]/2+Tabelle21268201025262729[[#This Row],[poweradd]]</f>
        <v>119.105312</v>
      </c>
      <c r="BU100" s="52">
        <f t="shared" si="136"/>
        <v>115.081124</v>
      </c>
      <c r="BV100" s="35">
        <f t="shared" si="104"/>
        <v>5</v>
      </c>
      <c r="BW100" s="52">
        <f t="shared" si="123"/>
        <v>152.41887599999993</v>
      </c>
      <c r="BX100" s="52">
        <f t="shared" si="149"/>
        <v>150.89468799999992</v>
      </c>
      <c r="BY100" s="52">
        <f t="shared" si="105"/>
        <v>1.5241880000000001</v>
      </c>
      <c r="BZ100" s="45"/>
      <c r="CA100" s="43"/>
      <c r="CB100" s="38"/>
      <c r="CD100" s="35">
        <f>CE100+CI100+Tabelle2126820102526272934[[#This Row],[w]]/2+Tabelle2126820102526272934[[#This Row],[poweradd]]</f>
        <v>29.605311999999998</v>
      </c>
      <c r="CE100" s="52">
        <f t="shared" si="137"/>
        <v>25.081123999999999</v>
      </c>
      <c r="CF100" s="35">
        <f t="shared" si="106"/>
        <v>6</v>
      </c>
      <c r="CG100" s="52">
        <f t="shared" si="124"/>
        <v>152.41887599999993</v>
      </c>
      <c r="CH100" s="52">
        <f t="shared" si="150"/>
        <v>150.89468799999992</v>
      </c>
      <c r="CI100" s="52">
        <f t="shared" si="107"/>
        <v>1.5241880000000001</v>
      </c>
      <c r="CJ100" s="45"/>
      <c r="CK100" s="43"/>
      <c r="CL100" s="38"/>
      <c r="CN100" s="35">
        <f>CO100+CS100+Tabelle21268201025262729341135[[#This Row],[w]]/2+Tabelle21268201025262729341135[[#This Row],[poweradd]]</f>
        <v>29.605311999999998</v>
      </c>
      <c r="CO100" s="52">
        <f t="shared" si="138"/>
        <v>25.081123999999999</v>
      </c>
      <c r="CP100" s="35">
        <f t="shared" si="108"/>
        <v>6</v>
      </c>
      <c r="CQ100" s="52">
        <f t="shared" si="125"/>
        <v>152.41887599999993</v>
      </c>
      <c r="CR100" s="52">
        <f t="shared" si="151"/>
        <v>150.89468799999992</v>
      </c>
      <c r="CS100" s="52">
        <f t="shared" si="109"/>
        <v>1.5241880000000001</v>
      </c>
      <c r="CT100" s="45"/>
      <c r="CU100" s="43"/>
      <c r="CV100" s="38"/>
      <c r="CX100" s="35">
        <f>CY100+DC100+Tabelle2126820102526272934113536[[#This Row],[w]]/2+Tabelle2126820102526272934113536[[#This Row],[poweradd]]</f>
        <v>29.605311999999998</v>
      </c>
      <c r="CY100" s="52">
        <f t="shared" si="139"/>
        <v>25.081123999999999</v>
      </c>
      <c r="CZ100" s="35">
        <f t="shared" si="110"/>
        <v>6</v>
      </c>
      <c r="DA100" s="52">
        <f t="shared" si="126"/>
        <v>152.41887599999993</v>
      </c>
      <c r="DB100" s="52">
        <f t="shared" si="152"/>
        <v>150.89468799999992</v>
      </c>
      <c r="DC100" s="52">
        <f t="shared" si="111"/>
        <v>1.5241880000000001</v>
      </c>
      <c r="DD100" s="45"/>
      <c r="DE100" s="43"/>
      <c r="DF100" s="38"/>
      <c r="DH100" s="35">
        <f>DI100+DM100+Tabelle21268201025262729341135363731[[#This Row],[w]]/2+Tabelle21268201025262729341135363731[[#This Row],[poweradd]]</f>
        <v>29.605311999999998</v>
      </c>
      <c r="DI100" s="52">
        <f t="shared" si="140"/>
        <v>25.081123999999999</v>
      </c>
      <c r="DJ100" s="35">
        <f t="shared" si="112"/>
        <v>6</v>
      </c>
      <c r="DK100" s="52">
        <f t="shared" si="127"/>
        <v>152.41887599999993</v>
      </c>
      <c r="DL100" s="52">
        <f t="shared" si="153"/>
        <v>150.89468799999992</v>
      </c>
      <c r="DM100" s="52">
        <f t="shared" si="113"/>
        <v>1.5241880000000001</v>
      </c>
      <c r="DN100" s="45"/>
      <c r="DO100" s="43"/>
      <c r="DP100" s="38"/>
      <c r="DR100" s="35">
        <f>DS100+DW100+Tabelle212682010252627293411353637[[#This Row],[w]]/2+Tabelle212682010252627293411353637[[#This Row],[poweradd]]</f>
        <v>40.605311999999998</v>
      </c>
      <c r="DS100" s="52">
        <f t="shared" si="141"/>
        <v>36.081123999999996</v>
      </c>
      <c r="DT100" s="35">
        <f t="shared" si="114"/>
        <v>6</v>
      </c>
      <c r="DU100" s="52">
        <f t="shared" si="128"/>
        <v>152.41887599999993</v>
      </c>
      <c r="DV100" s="52">
        <f t="shared" si="154"/>
        <v>150.89468799999992</v>
      </c>
      <c r="DW100" s="52">
        <f t="shared" si="115"/>
        <v>1.5241880000000001</v>
      </c>
      <c r="DX100" s="45"/>
      <c r="DY100" s="43"/>
      <c r="DZ100" s="38"/>
    </row>
    <row r="101" spans="1:130" x14ac:dyDescent="0.25">
      <c r="A101" s="55">
        <v>98</v>
      </c>
      <c r="B101" s="35">
        <f>C101+G101+Tabelle21268201025[[#This Row],[w]]/2+Tabelle21268201025[[#This Row],[poweradd]]</f>
        <v>123.11425799999999</v>
      </c>
      <c r="C101" s="52">
        <f t="shared" si="129"/>
        <v>119.105312</v>
      </c>
      <c r="D101" s="35">
        <f t="shared" si="90"/>
        <v>5</v>
      </c>
      <c r="E101" s="52">
        <f t="shared" si="116"/>
        <v>150.89468799999992</v>
      </c>
      <c r="F101" s="52">
        <f t="shared" si="142"/>
        <v>149.38574199999991</v>
      </c>
      <c r="G101" s="52">
        <f t="shared" si="91"/>
        <v>1.5089459999999999</v>
      </c>
      <c r="H101" s="45"/>
      <c r="I101" s="45"/>
      <c r="L101" s="35">
        <f>M101+Q101+Tabelle212682010252632[[#This Row],[w]]/2+Tabelle212682010252632[[#This Row],[poweradd]]</f>
        <v>123.11425799999999</v>
      </c>
      <c r="M101" s="52">
        <f t="shared" si="130"/>
        <v>119.105312</v>
      </c>
      <c r="N101" s="35">
        <f t="shared" si="92"/>
        <v>5</v>
      </c>
      <c r="O101" s="52">
        <f t="shared" si="117"/>
        <v>150.89468799999992</v>
      </c>
      <c r="P101" s="52">
        <f t="shared" si="143"/>
        <v>149.38574199999991</v>
      </c>
      <c r="Q101" s="52">
        <f t="shared" si="93"/>
        <v>1.5089459999999999</v>
      </c>
      <c r="R101" s="45"/>
      <c r="S101" s="45"/>
      <c r="V101" s="35">
        <f>W101+AA101+Tabelle2126820102526[[#This Row],[w]]/2+Tabelle2126820102526[[#This Row],[poweradd]]</f>
        <v>123.11425799999999</v>
      </c>
      <c r="W101" s="52">
        <f t="shared" si="131"/>
        <v>119.105312</v>
      </c>
      <c r="X101" s="35">
        <f t="shared" si="94"/>
        <v>5</v>
      </c>
      <c r="Y101" s="52">
        <f t="shared" si="118"/>
        <v>150.89468799999992</v>
      </c>
      <c r="Z101" s="52">
        <f t="shared" si="144"/>
        <v>149.38574199999991</v>
      </c>
      <c r="AA101" s="52">
        <f t="shared" si="95"/>
        <v>1.5089459999999999</v>
      </c>
      <c r="AB101" s="45"/>
      <c r="AC101" s="45"/>
      <c r="AF101" s="35">
        <f>AG101+AK101+Tabelle212682010252630[[#This Row],[w]]/2+Tabelle212682010252630[[#This Row],[poweradd]]</f>
        <v>123.11425799999999</v>
      </c>
      <c r="AG101" s="52">
        <f t="shared" si="132"/>
        <v>119.105312</v>
      </c>
      <c r="AH101" s="35">
        <f t="shared" si="96"/>
        <v>5</v>
      </c>
      <c r="AI101" s="52">
        <f t="shared" si="119"/>
        <v>150.89468799999992</v>
      </c>
      <c r="AJ101" s="52">
        <f t="shared" si="145"/>
        <v>149.38574199999991</v>
      </c>
      <c r="AK101" s="52">
        <f t="shared" si="97"/>
        <v>1.5089459999999999</v>
      </c>
      <c r="AL101" s="45"/>
      <c r="AM101" s="45"/>
      <c r="AP101" s="35">
        <f>AQ101+AU101+Tabelle212682010252627[[#This Row],[w]]/2+Tabelle212682010252627[[#This Row],[poweradd]]</f>
        <v>123.11425799999999</v>
      </c>
      <c r="AQ101" s="52">
        <f t="shared" si="133"/>
        <v>119.105312</v>
      </c>
      <c r="AR101" s="35">
        <f t="shared" si="98"/>
        <v>5</v>
      </c>
      <c r="AS101" s="52">
        <f t="shared" si="120"/>
        <v>150.89468799999992</v>
      </c>
      <c r="AT101" s="52">
        <f t="shared" si="146"/>
        <v>149.38574199999991</v>
      </c>
      <c r="AU101" s="52">
        <f t="shared" si="99"/>
        <v>1.5089459999999999</v>
      </c>
      <c r="AV101" s="45"/>
      <c r="AW101" s="45"/>
      <c r="AZ101" s="35">
        <f>BA101+BE101+Tabelle2126820102526272933[[#This Row],[w]]/2+Tabelle2126820102526272933[[#This Row],[poweradd]]</f>
        <v>123.11425799999999</v>
      </c>
      <c r="BA101" s="52">
        <f t="shared" si="134"/>
        <v>119.105312</v>
      </c>
      <c r="BB101" s="35">
        <f t="shared" si="100"/>
        <v>5</v>
      </c>
      <c r="BC101" s="52">
        <f t="shared" si="121"/>
        <v>150.89468799999992</v>
      </c>
      <c r="BD101" s="52">
        <f t="shared" si="147"/>
        <v>149.38574199999991</v>
      </c>
      <c r="BE101" s="52">
        <f t="shared" si="101"/>
        <v>1.5089459999999999</v>
      </c>
      <c r="BF101" s="45"/>
      <c r="BG101" s="45"/>
      <c r="BJ101" s="35">
        <f>BK101+BO101+Tabelle21268201025262728[[#This Row],[w]]/2+Tabelle21268201025262728[[#This Row],[poweradd]]</f>
        <v>123.11425799999999</v>
      </c>
      <c r="BK101" s="52">
        <f t="shared" si="135"/>
        <v>119.105312</v>
      </c>
      <c r="BL101" s="35">
        <f t="shared" si="102"/>
        <v>5</v>
      </c>
      <c r="BM101" s="52">
        <f t="shared" si="122"/>
        <v>150.89468799999992</v>
      </c>
      <c r="BN101" s="52">
        <f t="shared" si="148"/>
        <v>149.38574199999991</v>
      </c>
      <c r="BO101" s="52">
        <f t="shared" si="103"/>
        <v>1.5089459999999999</v>
      </c>
      <c r="BP101" s="45"/>
      <c r="BQ101" s="45"/>
      <c r="BT101" s="35">
        <f>BU101+BY101+Tabelle21268201025262729[[#This Row],[w]]/2+Tabelle21268201025262729[[#This Row],[poweradd]]</f>
        <v>123.11425799999999</v>
      </c>
      <c r="BU101" s="52">
        <f t="shared" si="136"/>
        <v>119.105312</v>
      </c>
      <c r="BV101" s="35">
        <f t="shared" si="104"/>
        <v>5</v>
      </c>
      <c r="BW101" s="52">
        <f t="shared" si="123"/>
        <v>150.89468799999992</v>
      </c>
      <c r="BX101" s="52">
        <f t="shared" si="149"/>
        <v>149.38574199999991</v>
      </c>
      <c r="BY101" s="52">
        <f t="shared" si="105"/>
        <v>1.5089459999999999</v>
      </c>
      <c r="BZ101" s="45"/>
      <c r="CA101" s="45"/>
      <c r="CD101" s="35">
        <f>CE101+CI101+Tabelle2126820102526272934[[#This Row],[w]]/2+Tabelle2126820102526272934[[#This Row],[poweradd]]</f>
        <v>34.114258</v>
      </c>
      <c r="CE101" s="52">
        <f t="shared" si="137"/>
        <v>29.605311999999998</v>
      </c>
      <c r="CF101" s="35">
        <f t="shared" si="106"/>
        <v>6</v>
      </c>
      <c r="CG101" s="52">
        <f t="shared" si="124"/>
        <v>150.89468799999992</v>
      </c>
      <c r="CH101" s="52">
        <f t="shared" si="150"/>
        <v>149.38574199999991</v>
      </c>
      <c r="CI101" s="52">
        <f t="shared" si="107"/>
        <v>1.5089459999999999</v>
      </c>
      <c r="CJ101" s="45"/>
      <c r="CK101" s="45"/>
      <c r="CN101" s="35">
        <f>CO101+CS101+Tabelle21268201025262729341135[[#This Row],[w]]/2+Tabelle21268201025262729341135[[#This Row],[poweradd]]</f>
        <v>34.114258</v>
      </c>
      <c r="CO101" s="52">
        <f t="shared" si="138"/>
        <v>29.605311999999998</v>
      </c>
      <c r="CP101" s="35">
        <f t="shared" si="108"/>
        <v>6</v>
      </c>
      <c r="CQ101" s="52">
        <f t="shared" si="125"/>
        <v>150.89468799999992</v>
      </c>
      <c r="CR101" s="52">
        <f t="shared" si="151"/>
        <v>149.38574199999991</v>
      </c>
      <c r="CS101" s="52">
        <f t="shared" si="109"/>
        <v>1.5089459999999999</v>
      </c>
      <c r="CT101" s="45"/>
      <c r="CU101" s="45"/>
      <c r="CX101" s="35">
        <f>CY101+DC101+Tabelle2126820102526272934113536[[#This Row],[w]]/2+Tabelle2126820102526272934113536[[#This Row],[poweradd]]</f>
        <v>34.114258</v>
      </c>
      <c r="CY101" s="52">
        <f t="shared" si="139"/>
        <v>29.605311999999998</v>
      </c>
      <c r="CZ101" s="35">
        <f t="shared" si="110"/>
        <v>6</v>
      </c>
      <c r="DA101" s="52">
        <f t="shared" si="126"/>
        <v>150.89468799999992</v>
      </c>
      <c r="DB101" s="52">
        <f t="shared" si="152"/>
        <v>149.38574199999991</v>
      </c>
      <c r="DC101" s="52">
        <f t="shared" si="111"/>
        <v>1.5089459999999999</v>
      </c>
      <c r="DD101" s="45"/>
      <c r="DE101" s="45"/>
      <c r="DH101" s="35">
        <f>DI101+DM101+Tabelle21268201025262729341135363731[[#This Row],[w]]/2+Tabelle21268201025262729341135363731[[#This Row],[poweradd]]</f>
        <v>34.114258</v>
      </c>
      <c r="DI101" s="52">
        <f t="shared" si="140"/>
        <v>29.605311999999998</v>
      </c>
      <c r="DJ101" s="35">
        <f t="shared" si="112"/>
        <v>6</v>
      </c>
      <c r="DK101" s="52">
        <f t="shared" si="127"/>
        <v>150.89468799999992</v>
      </c>
      <c r="DL101" s="52">
        <f t="shared" si="153"/>
        <v>149.38574199999991</v>
      </c>
      <c r="DM101" s="52">
        <f t="shared" si="113"/>
        <v>1.5089459999999999</v>
      </c>
      <c r="DN101" s="45"/>
      <c r="DO101" s="45"/>
      <c r="DR101" s="35">
        <f>DS101+DW101+Tabelle212682010252627293411353637[[#This Row],[w]]/2+Tabelle212682010252627293411353637[[#This Row],[poweradd]]</f>
        <v>45.114258</v>
      </c>
      <c r="DS101" s="52">
        <f t="shared" si="141"/>
        <v>40.605311999999998</v>
      </c>
      <c r="DT101" s="35">
        <f t="shared" si="114"/>
        <v>6</v>
      </c>
      <c r="DU101" s="52">
        <f t="shared" si="128"/>
        <v>150.89468799999992</v>
      </c>
      <c r="DV101" s="52">
        <f t="shared" si="154"/>
        <v>149.38574199999991</v>
      </c>
      <c r="DW101" s="52">
        <f t="shared" si="115"/>
        <v>1.5089459999999999</v>
      </c>
      <c r="DX101" s="45"/>
      <c r="DY101" s="45"/>
    </row>
    <row r="102" spans="1:130" x14ac:dyDescent="0.25">
      <c r="A102" s="55">
        <v>99</v>
      </c>
      <c r="B102" s="35">
        <f>C102+G102+Tabelle21268201025[[#This Row],[w]]/2+Tabelle21268201025[[#This Row],[poweradd]]</f>
        <v>27.608114999999998</v>
      </c>
      <c r="C102" s="52">
        <f t="shared" si="129"/>
        <v>123.11425799999999</v>
      </c>
      <c r="D102" s="35">
        <v>6</v>
      </c>
      <c r="E102" s="52">
        <f t="shared" si="116"/>
        <v>149.38574199999991</v>
      </c>
      <c r="F102" s="52">
        <f t="shared" si="142"/>
        <v>147.89188499999992</v>
      </c>
      <c r="G102" s="52">
        <f t="shared" si="91"/>
        <v>1.493857</v>
      </c>
      <c r="H102" s="43">
        <v>-100</v>
      </c>
      <c r="I102" s="43"/>
      <c r="J102" s="38" t="s">
        <v>214</v>
      </c>
      <c r="L102" s="35">
        <f>M102+Q102+Tabelle212682010252632[[#This Row],[w]]/2+Tabelle212682010252632[[#This Row],[poweradd]]</f>
        <v>27.608114999999998</v>
      </c>
      <c r="M102" s="52">
        <f t="shared" si="130"/>
        <v>123.11425799999999</v>
      </c>
      <c r="N102" s="35">
        <v>6</v>
      </c>
      <c r="O102" s="52">
        <f t="shared" si="117"/>
        <v>149.38574199999991</v>
      </c>
      <c r="P102" s="52">
        <f t="shared" si="143"/>
        <v>147.89188499999992</v>
      </c>
      <c r="Q102" s="52">
        <f t="shared" si="93"/>
        <v>1.493857</v>
      </c>
      <c r="R102" s="43">
        <v>-100</v>
      </c>
      <c r="S102" s="43"/>
      <c r="T102" s="38" t="s">
        <v>214</v>
      </c>
      <c r="V102" s="35">
        <f>W102+AA102+Tabelle2126820102526[[#This Row],[w]]/2+Tabelle2126820102526[[#This Row],[poweradd]]</f>
        <v>27.608114999999998</v>
      </c>
      <c r="W102" s="52">
        <f t="shared" si="131"/>
        <v>123.11425799999999</v>
      </c>
      <c r="X102" s="35">
        <v>6</v>
      </c>
      <c r="Y102" s="52">
        <f t="shared" si="118"/>
        <v>149.38574199999991</v>
      </c>
      <c r="Z102" s="52">
        <f t="shared" si="144"/>
        <v>147.89188499999992</v>
      </c>
      <c r="AA102" s="52">
        <f t="shared" si="95"/>
        <v>1.493857</v>
      </c>
      <c r="AB102" s="43">
        <v>-100</v>
      </c>
      <c r="AC102" s="43"/>
      <c r="AD102" s="38" t="s">
        <v>214</v>
      </c>
      <c r="AF102" s="35">
        <f>AG102+AK102+Tabelle212682010252630[[#This Row],[w]]/2+Tabelle212682010252630[[#This Row],[poweradd]]</f>
        <v>27.608114999999998</v>
      </c>
      <c r="AG102" s="52">
        <f t="shared" si="132"/>
        <v>123.11425799999999</v>
      </c>
      <c r="AH102" s="35">
        <v>6</v>
      </c>
      <c r="AI102" s="52">
        <f t="shared" si="119"/>
        <v>149.38574199999991</v>
      </c>
      <c r="AJ102" s="52">
        <f t="shared" si="145"/>
        <v>147.89188499999992</v>
      </c>
      <c r="AK102" s="52">
        <f t="shared" si="97"/>
        <v>1.493857</v>
      </c>
      <c r="AL102" s="43">
        <v>-100</v>
      </c>
      <c r="AM102" s="43"/>
      <c r="AN102" s="38" t="s">
        <v>214</v>
      </c>
      <c r="AP102" s="35">
        <f>AQ102+AU102+Tabelle212682010252627[[#This Row],[w]]/2+Tabelle212682010252627[[#This Row],[poweradd]]</f>
        <v>27.608114999999998</v>
      </c>
      <c r="AQ102" s="52">
        <f t="shared" si="133"/>
        <v>123.11425799999999</v>
      </c>
      <c r="AR102" s="35">
        <v>6</v>
      </c>
      <c r="AS102" s="52">
        <f t="shared" si="120"/>
        <v>149.38574199999991</v>
      </c>
      <c r="AT102" s="52">
        <f t="shared" si="146"/>
        <v>147.89188499999992</v>
      </c>
      <c r="AU102" s="52">
        <f t="shared" si="99"/>
        <v>1.493857</v>
      </c>
      <c r="AV102" s="43">
        <v>-100</v>
      </c>
      <c r="AW102" s="43"/>
      <c r="AX102" s="38" t="s">
        <v>214</v>
      </c>
      <c r="AZ102" s="35">
        <f>BA102+BE102+Tabelle2126820102526272933[[#This Row],[w]]/2+Tabelle2126820102526272933[[#This Row],[poweradd]]</f>
        <v>27.608114999999998</v>
      </c>
      <c r="BA102" s="52">
        <f t="shared" si="134"/>
        <v>123.11425799999999</v>
      </c>
      <c r="BB102" s="35">
        <v>6</v>
      </c>
      <c r="BC102" s="52">
        <f t="shared" si="121"/>
        <v>149.38574199999991</v>
      </c>
      <c r="BD102" s="52">
        <f t="shared" si="147"/>
        <v>147.89188499999992</v>
      </c>
      <c r="BE102" s="52">
        <f t="shared" si="101"/>
        <v>1.493857</v>
      </c>
      <c r="BF102" s="43">
        <v>-100</v>
      </c>
      <c r="BG102" s="43"/>
      <c r="BH102" s="38" t="s">
        <v>214</v>
      </c>
      <c r="BJ102" s="35">
        <f>BK102+BO102+Tabelle21268201025262728[[#This Row],[w]]/2+Tabelle21268201025262728[[#This Row],[poweradd]]</f>
        <v>27.608114999999998</v>
      </c>
      <c r="BK102" s="52">
        <f t="shared" si="135"/>
        <v>123.11425799999999</v>
      </c>
      <c r="BL102" s="35">
        <v>6</v>
      </c>
      <c r="BM102" s="52">
        <f t="shared" si="122"/>
        <v>149.38574199999991</v>
      </c>
      <c r="BN102" s="52">
        <f t="shared" si="148"/>
        <v>147.89188499999992</v>
      </c>
      <c r="BO102" s="52">
        <f t="shared" si="103"/>
        <v>1.493857</v>
      </c>
      <c r="BP102" s="43">
        <v>-100</v>
      </c>
      <c r="BQ102" s="43"/>
      <c r="BR102" s="38" t="s">
        <v>214</v>
      </c>
      <c r="BT102" s="35">
        <f>BU102+BY102+Tabelle21268201025262729[[#This Row],[w]]/2+Tabelle21268201025262729[[#This Row],[poweradd]]</f>
        <v>27.608114999999998</v>
      </c>
      <c r="BU102" s="52">
        <f t="shared" si="136"/>
        <v>123.11425799999999</v>
      </c>
      <c r="BV102" s="35">
        <v>6</v>
      </c>
      <c r="BW102" s="52">
        <f t="shared" si="123"/>
        <v>149.38574199999991</v>
      </c>
      <c r="BX102" s="52">
        <f t="shared" si="149"/>
        <v>147.89188499999992</v>
      </c>
      <c r="BY102" s="52">
        <f t="shared" si="105"/>
        <v>1.493857</v>
      </c>
      <c r="BZ102" s="43">
        <v>-100</v>
      </c>
      <c r="CA102" s="43"/>
      <c r="CB102" s="38" t="s">
        <v>214</v>
      </c>
      <c r="CD102" s="35">
        <f>CE102+CI102+Tabelle2126820102526272934[[#This Row],[w]]/2+Tabelle2126820102526272934[[#This Row],[poweradd]]</f>
        <v>38.608114999999998</v>
      </c>
      <c r="CE102" s="52">
        <f t="shared" si="137"/>
        <v>34.114258</v>
      </c>
      <c r="CF102" s="35">
        <f t="shared" si="106"/>
        <v>6</v>
      </c>
      <c r="CG102" s="52">
        <f t="shared" si="124"/>
        <v>149.38574199999991</v>
      </c>
      <c r="CH102" s="52">
        <f t="shared" si="150"/>
        <v>147.89188499999992</v>
      </c>
      <c r="CI102" s="52">
        <f t="shared" si="107"/>
        <v>1.493857</v>
      </c>
      <c r="CJ102" s="43"/>
      <c r="CK102" s="43"/>
      <c r="CL102" s="38"/>
      <c r="CN102" s="35">
        <f>CO102+CS102+Tabelle21268201025262729341135[[#This Row],[w]]/2+Tabelle21268201025262729341135[[#This Row],[poweradd]]</f>
        <v>38.608114999999998</v>
      </c>
      <c r="CO102" s="52">
        <f t="shared" si="138"/>
        <v>34.114258</v>
      </c>
      <c r="CP102" s="35">
        <f t="shared" si="108"/>
        <v>6</v>
      </c>
      <c r="CQ102" s="52">
        <f t="shared" si="125"/>
        <v>149.38574199999991</v>
      </c>
      <c r="CR102" s="52">
        <f t="shared" si="151"/>
        <v>147.89188499999992</v>
      </c>
      <c r="CS102" s="52">
        <f t="shared" si="109"/>
        <v>1.493857</v>
      </c>
      <c r="CT102" s="43"/>
      <c r="CU102" s="43"/>
      <c r="CV102" s="38"/>
      <c r="CX102" s="35">
        <f>CY102+DC102+Tabelle2126820102526272934113536[[#This Row],[w]]/2+Tabelle2126820102526272934113536[[#This Row],[poweradd]]</f>
        <v>38.608114999999998</v>
      </c>
      <c r="CY102" s="52">
        <f t="shared" si="139"/>
        <v>34.114258</v>
      </c>
      <c r="CZ102" s="35">
        <f t="shared" si="110"/>
        <v>6</v>
      </c>
      <c r="DA102" s="52">
        <f t="shared" si="126"/>
        <v>149.38574199999991</v>
      </c>
      <c r="DB102" s="52">
        <f t="shared" si="152"/>
        <v>147.89188499999992</v>
      </c>
      <c r="DC102" s="52">
        <f t="shared" si="111"/>
        <v>1.493857</v>
      </c>
      <c r="DD102" s="43"/>
      <c r="DE102" s="43"/>
      <c r="DF102" s="38"/>
      <c r="DH102" s="35">
        <f>DI102+DM102+Tabelle21268201025262729341135363731[[#This Row],[w]]/2+Tabelle21268201025262729341135363731[[#This Row],[poweradd]]</f>
        <v>38.608114999999998</v>
      </c>
      <c r="DI102" s="52">
        <f t="shared" si="140"/>
        <v>34.114258</v>
      </c>
      <c r="DJ102" s="35">
        <f t="shared" si="112"/>
        <v>6</v>
      </c>
      <c r="DK102" s="52">
        <f t="shared" si="127"/>
        <v>149.38574199999991</v>
      </c>
      <c r="DL102" s="52">
        <f t="shared" si="153"/>
        <v>147.89188499999992</v>
      </c>
      <c r="DM102" s="52">
        <f t="shared" si="113"/>
        <v>1.493857</v>
      </c>
      <c r="DN102" s="43"/>
      <c r="DO102" s="43"/>
      <c r="DP102" s="38"/>
      <c r="DR102" s="35">
        <f>DS102+DW102+Tabelle212682010252627293411353637[[#This Row],[w]]/2+Tabelle212682010252627293411353637[[#This Row],[poweradd]]</f>
        <v>49.608114999999998</v>
      </c>
      <c r="DS102" s="52">
        <f t="shared" si="141"/>
        <v>45.114258</v>
      </c>
      <c r="DT102" s="35">
        <f t="shared" si="114"/>
        <v>6</v>
      </c>
      <c r="DU102" s="52">
        <f t="shared" si="128"/>
        <v>149.38574199999991</v>
      </c>
      <c r="DV102" s="52">
        <f t="shared" si="154"/>
        <v>147.89188499999992</v>
      </c>
      <c r="DW102" s="52">
        <f t="shared" si="115"/>
        <v>1.493857</v>
      </c>
      <c r="DX102" s="43"/>
      <c r="DY102" s="43"/>
      <c r="DZ102" s="38"/>
    </row>
    <row r="103" spans="1:130" x14ac:dyDescent="0.25">
      <c r="A103" s="55">
        <v>100</v>
      </c>
      <c r="B103" s="35">
        <f>C103+G103+Tabelle21268201025[[#This Row],[w]]/2+Tabelle21268201025[[#This Row],[poweradd]]</f>
        <v>32.087032999999998</v>
      </c>
      <c r="C103" s="52">
        <f t="shared" si="129"/>
        <v>27.608114999999998</v>
      </c>
      <c r="D103" s="35">
        <f t="shared" si="90"/>
        <v>6</v>
      </c>
      <c r="E103" s="52">
        <f t="shared" si="116"/>
        <v>147.89188499999992</v>
      </c>
      <c r="F103" s="52">
        <f t="shared" si="142"/>
        <v>146.41296699999992</v>
      </c>
      <c r="G103" s="52">
        <f t="shared" si="91"/>
        <v>1.478918</v>
      </c>
      <c r="H103" s="45"/>
      <c r="I103" s="45">
        <f>60*0.9</f>
        <v>54</v>
      </c>
      <c r="J103" s="47" t="s">
        <v>208</v>
      </c>
      <c r="L103" s="35">
        <f>M103+Q103+Tabelle212682010252632[[#This Row],[w]]/2+Tabelle212682010252632[[#This Row],[poweradd]]</f>
        <v>32.087032999999998</v>
      </c>
      <c r="M103" s="52">
        <f t="shared" si="130"/>
        <v>27.608114999999998</v>
      </c>
      <c r="N103" s="35">
        <f t="shared" si="92"/>
        <v>6</v>
      </c>
      <c r="O103" s="52">
        <f t="shared" si="117"/>
        <v>147.89188499999992</v>
      </c>
      <c r="P103" s="52">
        <f t="shared" si="143"/>
        <v>146.41296699999992</v>
      </c>
      <c r="Q103" s="52">
        <f t="shared" si="93"/>
        <v>1.478918</v>
      </c>
      <c r="R103" s="45"/>
      <c r="S103" s="45">
        <f>60*0.9</f>
        <v>54</v>
      </c>
      <c r="T103" s="47" t="s">
        <v>208</v>
      </c>
      <c r="V103" s="35">
        <f>W103+AA103+Tabelle2126820102526[[#This Row],[w]]/2+Tabelle2126820102526[[#This Row],[poweradd]]</f>
        <v>32.087032999999998</v>
      </c>
      <c r="W103" s="52">
        <f t="shared" si="131"/>
        <v>27.608114999999998</v>
      </c>
      <c r="X103" s="35">
        <f t="shared" si="94"/>
        <v>6</v>
      </c>
      <c r="Y103" s="52">
        <f t="shared" si="118"/>
        <v>147.89188499999992</v>
      </c>
      <c r="Z103" s="52">
        <f t="shared" si="144"/>
        <v>146.41296699999992</v>
      </c>
      <c r="AA103" s="52">
        <f t="shared" si="95"/>
        <v>1.478918</v>
      </c>
      <c r="AB103" s="45"/>
      <c r="AC103" s="45">
        <f>60*0.9</f>
        <v>54</v>
      </c>
      <c r="AD103" s="47" t="s">
        <v>208</v>
      </c>
      <c r="AF103" s="35">
        <f>AG103+AK103+Tabelle212682010252630[[#This Row],[w]]/2+Tabelle212682010252630[[#This Row],[poweradd]]</f>
        <v>32.087032999999998</v>
      </c>
      <c r="AG103" s="52">
        <f t="shared" si="132"/>
        <v>27.608114999999998</v>
      </c>
      <c r="AH103" s="35">
        <f t="shared" si="96"/>
        <v>6</v>
      </c>
      <c r="AI103" s="52">
        <f t="shared" si="119"/>
        <v>147.89188499999992</v>
      </c>
      <c r="AJ103" s="52">
        <f t="shared" si="145"/>
        <v>146.41296699999992</v>
      </c>
      <c r="AK103" s="52">
        <f t="shared" si="97"/>
        <v>1.478918</v>
      </c>
      <c r="AL103" s="45"/>
      <c r="AM103" s="45">
        <f>60*0.9</f>
        <v>54</v>
      </c>
      <c r="AN103" s="47" t="s">
        <v>208</v>
      </c>
      <c r="AP103" s="35">
        <f>AQ103+AU103+Tabelle212682010252627[[#This Row],[w]]/2+Tabelle212682010252627[[#This Row],[poweradd]]</f>
        <v>32.087032999999998</v>
      </c>
      <c r="AQ103" s="52">
        <f t="shared" si="133"/>
        <v>27.608114999999998</v>
      </c>
      <c r="AR103" s="35">
        <f t="shared" si="98"/>
        <v>6</v>
      </c>
      <c r="AS103" s="52">
        <f t="shared" si="120"/>
        <v>147.89188499999992</v>
      </c>
      <c r="AT103" s="52">
        <f t="shared" si="146"/>
        <v>146.41296699999992</v>
      </c>
      <c r="AU103" s="52">
        <f t="shared" si="99"/>
        <v>1.478918</v>
      </c>
      <c r="AV103" s="45"/>
      <c r="AW103" s="45">
        <f>60*0.9</f>
        <v>54</v>
      </c>
      <c r="AX103" s="47" t="s">
        <v>208</v>
      </c>
      <c r="AZ103" s="35">
        <f>BA103+BE103+Tabelle2126820102526272933[[#This Row],[w]]/2+Tabelle2126820102526272933[[#This Row],[poweradd]]</f>
        <v>32.087032999999998</v>
      </c>
      <c r="BA103" s="52">
        <f t="shared" si="134"/>
        <v>27.608114999999998</v>
      </c>
      <c r="BB103" s="35">
        <f t="shared" si="100"/>
        <v>6</v>
      </c>
      <c r="BC103" s="52">
        <f t="shared" si="121"/>
        <v>147.89188499999992</v>
      </c>
      <c r="BD103" s="52">
        <f t="shared" si="147"/>
        <v>146.41296699999992</v>
      </c>
      <c r="BE103" s="52">
        <f t="shared" si="101"/>
        <v>1.478918</v>
      </c>
      <c r="BF103" s="45"/>
      <c r="BG103" s="45">
        <f>60*0.9</f>
        <v>54</v>
      </c>
      <c r="BH103" s="47" t="s">
        <v>208</v>
      </c>
      <c r="BJ103" s="35">
        <f>BK103+BO103+Tabelle21268201025262728[[#This Row],[w]]/2+Tabelle21268201025262728[[#This Row],[poweradd]]</f>
        <v>32.087032999999998</v>
      </c>
      <c r="BK103" s="52">
        <f t="shared" si="135"/>
        <v>27.608114999999998</v>
      </c>
      <c r="BL103" s="35">
        <f t="shared" si="102"/>
        <v>6</v>
      </c>
      <c r="BM103" s="52">
        <f t="shared" si="122"/>
        <v>147.89188499999992</v>
      </c>
      <c r="BN103" s="52">
        <f t="shared" si="148"/>
        <v>146.41296699999992</v>
      </c>
      <c r="BO103" s="52">
        <f t="shared" si="103"/>
        <v>1.478918</v>
      </c>
      <c r="BP103" s="45"/>
      <c r="BQ103" s="45">
        <f>60*0.9</f>
        <v>54</v>
      </c>
      <c r="BR103" s="47" t="s">
        <v>208</v>
      </c>
      <c r="BT103" s="35">
        <f>BU103+BY103+Tabelle21268201025262729[[#This Row],[w]]/2+Tabelle21268201025262729[[#This Row],[poweradd]]</f>
        <v>32.087032999999998</v>
      </c>
      <c r="BU103" s="52">
        <f t="shared" si="136"/>
        <v>27.608114999999998</v>
      </c>
      <c r="BV103" s="35">
        <f t="shared" si="104"/>
        <v>6</v>
      </c>
      <c r="BW103" s="52">
        <f t="shared" si="123"/>
        <v>147.89188499999992</v>
      </c>
      <c r="BX103" s="52">
        <f t="shared" si="149"/>
        <v>146.41296699999992</v>
      </c>
      <c r="BY103" s="52">
        <f t="shared" si="105"/>
        <v>1.478918</v>
      </c>
      <c r="BZ103" s="45"/>
      <c r="CA103" s="45">
        <f>60*0.9</f>
        <v>54</v>
      </c>
      <c r="CB103" s="47" t="s">
        <v>208</v>
      </c>
      <c r="CD103" s="35">
        <f>CE103+CI103+Tabelle2126820102526272934[[#This Row],[w]]/2+Tabelle2126820102526272934[[#This Row],[poweradd]]</f>
        <v>23.087032999999998</v>
      </c>
      <c r="CE103" s="52">
        <f t="shared" si="137"/>
        <v>38.608114999999998</v>
      </c>
      <c r="CF103" s="35">
        <f t="shared" si="106"/>
        <v>6</v>
      </c>
      <c r="CG103" s="52">
        <f t="shared" si="124"/>
        <v>147.89188499999992</v>
      </c>
      <c r="CH103" s="52">
        <f t="shared" si="150"/>
        <v>146.41296699999992</v>
      </c>
      <c r="CI103" s="52">
        <f t="shared" si="107"/>
        <v>1.478918</v>
      </c>
      <c r="CJ103" s="45">
        <v>-20</v>
      </c>
      <c r="CK103" s="45">
        <f>-Tabelle2126820102526272934[[#This Row],[poweradd]]*0.9</f>
        <v>18</v>
      </c>
      <c r="CL103" s="47" t="s">
        <v>248</v>
      </c>
      <c r="CN103" s="35">
        <f>CO103+CS103+Tabelle21268201025262729341135[[#This Row],[w]]/2+Tabelle21268201025262729341135[[#This Row],[poweradd]]</f>
        <v>23.087032999999998</v>
      </c>
      <c r="CO103" s="52">
        <f t="shared" si="138"/>
        <v>38.608114999999998</v>
      </c>
      <c r="CP103" s="35">
        <f t="shared" si="108"/>
        <v>6</v>
      </c>
      <c r="CQ103" s="52">
        <f t="shared" si="125"/>
        <v>147.89188499999992</v>
      </c>
      <c r="CR103" s="52">
        <f t="shared" si="151"/>
        <v>146.41296699999992</v>
      </c>
      <c r="CS103" s="52">
        <f t="shared" si="109"/>
        <v>1.478918</v>
      </c>
      <c r="CT103" s="45">
        <v>-20</v>
      </c>
      <c r="CU103" s="45">
        <f>-Tabelle21268201025262729341135[[#This Row],[poweradd]]*0.9</f>
        <v>18</v>
      </c>
      <c r="CV103" s="47" t="s">
        <v>248</v>
      </c>
      <c r="CX103" s="35">
        <f>CY103+DC103+Tabelle2126820102526272934113536[[#This Row],[w]]/2+Tabelle2126820102526272934113536[[#This Row],[poweradd]]</f>
        <v>23.087032999999998</v>
      </c>
      <c r="CY103" s="52">
        <f t="shared" si="139"/>
        <v>38.608114999999998</v>
      </c>
      <c r="CZ103" s="35">
        <f t="shared" si="110"/>
        <v>6</v>
      </c>
      <c r="DA103" s="52">
        <f t="shared" si="126"/>
        <v>147.89188499999992</v>
      </c>
      <c r="DB103" s="52">
        <f t="shared" si="152"/>
        <v>146.41296699999992</v>
      </c>
      <c r="DC103" s="52">
        <f t="shared" si="111"/>
        <v>1.478918</v>
      </c>
      <c r="DD103" s="45">
        <v>-20</v>
      </c>
      <c r="DE103" s="45">
        <f>-Tabelle2126820102526272934113536[[#This Row],[poweradd]]*0.9</f>
        <v>18</v>
      </c>
      <c r="DF103" s="47" t="s">
        <v>248</v>
      </c>
      <c r="DH103" s="35">
        <f>DI103+DM103+Tabelle21268201025262729341135363731[[#This Row],[w]]/2+Tabelle21268201025262729341135363731[[#This Row],[poweradd]]</f>
        <v>23.087032999999998</v>
      </c>
      <c r="DI103" s="52">
        <f t="shared" si="140"/>
        <v>38.608114999999998</v>
      </c>
      <c r="DJ103" s="35">
        <f t="shared" si="112"/>
        <v>6</v>
      </c>
      <c r="DK103" s="52">
        <f t="shared" si="127"/>
        <v>147.89188499999992</v>
      </c>
      <c r="DL103" s="52">
        <f t="shared" si="153"/>
        <v>146.41296699999992</v>
      </c>
      <c r="DM103" s="52">
        <f t="shared" si="113"/>
        <v>1.478918</v>
      </c>
      <c r="DN103" s="45">
        <v>-20</v>
      </c>
      <c r="DO103" s="45">
        <f>-Tabelle21268201025262729341135363731[[#This Row],[poweradd]]*0.9</f>
        <v>18</v>
      </c>
      <c r="DP103" s="47" t="s">
        <v>248</v>
      </c>
      <c r="DR103" s="35">
        <f>DS103+DW103+Tabelle212682010252627293411353637[[#This Row],[w]]/2+Tabelle212682010252627293411353637[[#This Row],[poweradd]]</f>
        <v>54.087032999999998</v>
      </c>
      <c r="DS103" s="52">
        <f t="shared" si="141"/>
        <v>49.608114999999998</v>
      </c>
      <c r="DT103" s="35">
        <f t="shared" si="114"/>
        <v>6</v>
      </c>
      <c r="DU103" s="52">
        <f t="shared" si="128"/>
        <v>147.89188499999992</v>
      </c>
      <c r="DV103" s="52">
        <f t="shared" si="154"/>
        <v>146.41296699999992</v>
      </c>
      <c r="DW103" s="52">
        <f t="shared" si="115"/>
        <v>1.478918</v>
      </c>
      <c r="DX103" s="45"/>
      <c r="DY103" s="45"/>
      <c r="DZ103" s="47"/>
    </row>
    <row r="104" spans="1:130" x14ac:dyDescent="0.25">
      <c r="A104" s="55">
        <v>101</v>
      </c>
      <c r="B104" s="35">
        <f>C104+G104+Tabelle21268201025[[#This Row],[w]]/2+Tabelle21268201025[[#This Row],[poweradd]]</f>
        <v>37.091161999999997</v>
      </c>
      <c r="C104" s="52">
        <f t="shared" si="129"/>
        <v>32.087032999999998</v>
      </c>
      <c r="D104" s="35">
        <f t="shared" si="90"/>
        <v>6</v>
      </c>
      <c r="E104" s="52">
        <f t="shared" si="116"/>
        <v>200.41296699999992</v>
      </c>
      <c r="F104" s="52">
        <f t="shared" si="142"/>
        <v>198.40883799999992</v>
      </c>
      <c r="G104" s="52">
        <f t="shared" si="91"/>
        <v>2.0041289999999998</v>
      </c>
      <c r="H104" s="45"/>
      <c r="I104" s="45"/>
      <c r="L104" s="35">
        <f>M104+Q104+Tabelle212682010252632[[#This Row],[w]]/2+Tabelle212682010252632[[#This Row],[poweradd]]</f>
        <v>37.091161999999997</v>
      </c>
      <c r="M104" s="52">
        <f t="shared" si="130"/>
        <v>32.087032999999998</v>
      </c>
      <c r="N104" s="35">
        <f t="shared" si="92"/>
        <v>6</v>
      </c>
      <c r="O104" s="52">
        <f t="shared" si="117"/>
        <v>200.41296699999992</v>
      </c>
      <c r="P104" s="52">
        <f t="shared" si="143"/>
        <v>198.40883799999992</v>
      </c>
      <c r="Q104" s="52">
        <f t="shared" si="93"/>
        <v>2.0041289999999998</v>
      </c>
      <c r="R104" s="45"/>
      <c r="S104" s="45"/>
      <c r="V104" s="35">
        <f>W104+AA104+Tabelle2126820102526[[#This Row],[w]]/2+Tabelle2126820102526[[#This Row],[poweradd]]</f>
        <v>37.091161999999997</v>
      </c>
      <c r="W104" s="52">
        <f t="shared" si="131"/>
        <v>32.087032999999998</v>
      </c>
      <c r="X104" s="35">
        <f t="shared" si="94"/>
        <v>6</v>
      </c>
      <c r="Y104" s="52">
        <f t="shared" si="118"/>
        <v>200.41296699999992</v>
      </c>
      <c r="Z104" s="52">
        <f t="shared" si="144"/>
        <v>198.40883799999992</v>
      </c>
      <c r="AA104" s="52">
        <f t="shared" si="95"/>
        <v>2.0041289999999998</v>
      </c>
      <c r="AB104" s="45"/>
      <c r="AC104" s="45"/>
      <c r="AF104" s="35">
        <f>AG104+AK104+Tabelle212682010252630[[#This Row],[w]]/2+Tabelle212682010252630[[#This Row],[poweradd]]</f>
        <v>37.091161999999997</v>
      </c>
      <c r="AG104" s="52">
        <f t="shared" si="132"/>
        <v>32.087032999999998</v>
      </c>
      <c r="AH104" s="35">
        <f t="shared" si="96"/>
        <v>6</v>
      </c>
      <c r="AI104" s="52">
        <f t="shared" si="119"/>
        <v>200.41296699999992</v>
      </c>
      <c r="AJ104" s="52">
        <f t="shared" si="145"/>
        <v>198.40883799999992</v>
      </c>
      <c r="AK104" s="52">
        <f t="shared" si="97"/>
        <v>2.0041289999999998</v>
      </c>
      <c r="AL104" s="45"/>
      <c r="AM104" s="45"/>
      <c r="AP104" s="35">
        <f>AQ104+AU104+Tabelle212682010252627[[#This Row],[w]]/2+Tabelle212682010252627[[#This Row],[poweradd]]</f>
        <v>37.091161999999997</v>
      </c>
      <c r="AQ104" s="52">
        <f t="shared" si="133"/>
        <v>32.087032999999998</v>
      </c>
      <c r="AR104" s="35">
        <f t="shared" si="98"/>
        <v>6</v>
      </c>
      <c r="AS104" s="52">
        <f t="shared" si="120"/>
        <v>200.41296699999992</v>
      </c>
      <c r="AT104" s="52">
        <f t="shared" si="146"/>
        <v>198.40883799999992</v>
      </c>
      <c r="AU104" s="52">
        <f t="shared" si="99"/>
        <v>2.0041289999999998</v>
      </c>
      <c r="AV104" s="45"/>
      <c r="AW104" s="45"/>
      <c r="AZ104" s="35">
        <f>BA104+BE104+Tabelle2126820102526272933[[#This Row],[w]]/2+Tabelle2126820102526272933[[#This Row],[poweradd]]</f>
        <v>37.091161999999997</v>
      </c>
      <c r="BA104" s="52">
        <f t="shared" si="134"/>
        <v>32.087032999999998</v>
      </c>
      <c r="BB104" s="35">
        <f t="shared" si="100"/>
        <v>6</v>
      </c>
      <c r="BC104" s="52">
        <f t="shared" si="121"/>
        <v>200.41296699999992</v>
      </c>
      <c r="BD104" s="52">
        <f t="shared" si="147"/>
        <v>198.40883799999992</v>
      </c>
      <c r="BE104" s="52">
        <f t="shared" si="101"/>
        <v>2.0041289999999998</v>
      </c>
      <c r="BF104" s="45"/>
      <c r="BG104" s="45"/>
      <c r="BJ104" s="35">
        <f>BK104+BO104+Tabelle21268201025262728[[#This Row],[w]]/2+Tabelle21268201025262728[[#This Row],[poweradd]]</f>
        <v>37.091161999999997</v>
      </c>
      <c r="BK104" s="52">
        <f t="shared" si="135"/>
        <v>32.087032999999998</v>
      </c>
      <c r="BL104" s="35">
        <f t="shared" si="102"/>
        <v>6</v>
      </c>
      <c r="BM104" s="52">
        <f t="shared" si="122"/>
        <v>200.41296699999992</v>
      </c>
      <c r="BN104" s="52">
        <f t="shared" si="148"/>
        <v>198.40883799999992</v>
      </c>
      <c r="BO104" s="52">
        <f t="shared" si="103"/>
        <v>2.0041289999999998</v>
      </c>
      <c r="BP104" s="45"/>
      <c r="BQ104" s="45"/>
      <c r="BT104" s="35">
        <f>BU104+BY104+Tabelle21268201025262729[[#This Row],[w]]/2+Tabelle21268201025262729[[#This Row],[poweradd]]</f>
        <v>37.091161999999997</v>
      </c>
      <c r="BU104" s="52">
        <f t="shared" si="136"/>
        <v>32.087032999999998</v>
      </c>
      <c r="BV104" s="35">
        <f t="shared" si="104"/>
        <v>6</v>
      </c>
      <c r="BW104" s="52">
        <f t="shared" si="123"/>
        <v>200.41296699999992</v>
      </c>
      <c r="BX104" s="52">
        <f t="shared" si="149"/>
        <v>198.40883799999992</v>
      </c>
      <c r="BY104" s="52">
        <f t="shared" si="105"/>
        <v>2.0041289999999998</v>
      </c>
      <c r="BZ104" s="45"/>
      <c r="CA104" s="45"/>
      <c r="CD104" s="35">
        <f>CE104+CI104+Tabelle2126820102526272934[[#This Row],[w]]/2+Tabelle2126820102526272934[[#This Row],[poweradd]]</f>
        <v>27.731161999999998</v>
      </c>
      <c r="CE104" s="52">
        <f t="shared" si="137"/>
        <v>23.087032999999998</v>
      </c>
      <c r="CF104" s="35">
        <f t="shared" si="106"/>
        <v>6</v>
      </c>
      <c r="CG104" s="52">
        <f t="shared" si="124"/>
        <v>164.41296699999992</v>
      </c>
      <c r="CH104" s="52">
        <f t="shared" si="150"/>
        <v>162.76883799999993</v>
      </c>
      <c r="CI104" s="52">
        <f t="shared" si="107"/>
        <v>1.644129</v>
      </c>
      <c r="CJ104" s="45"/>
      <c r="CK104" s="45"/>
      <c r="CN104" s="35">
        <f>CO104+CS104+Tabelle21268201025262729341135[[#This Row],[w]]/2+Tabelle21268201025262729341135[[#This Row],[poweradd]]</f>
        <v>27.731161999999998</v>
      </c>
      <c r="CO104" s="52">
        <f t="shared" si="138"/>
        <v>23.087032999999998</v>
      </c>
      <c r="CP104" s="35">
        <f t="shared" si="108"/>
        <v>6</v>
      </c>
      <c r="CQ104" s="52">
        <f t="shared" si="125"/>
        <v>164.41296699999992</v>
      </c>
      <c r="CR104" s="52">
        <f t="shared" si="151"/>
        <v>162.76883799999993</v>
      </c>
      <c r="CS104" s="52">
        <f t="shared" si="109"/>
        <v>1.644129</v>
      </c>
      <c r="CT104" s="45"/>
      <c r="CU104" s="45"/>
      <c r="CX104" s="35">
        <f>CY104+DC104+Tabelle2126820102526272934113536[[#This Row],[w]]/2+Tabelle2126820102526272934113536[[#This Row],[poweradd]]</f>
        <v>27.731161999999998</v>
      </c>
      <c r="CY104" s="52">
        <f t="shared" si="139"/>
        <v>23.087032999999998</v>
      </c>
      <c r="CZ104" s="35">
        <f t="shared" si="110"/>
        <v>6</v>
      </c>
      <c r="DA104" s="52">
        <f t="shared" si="126"/>
        <v>164.41296699999992</v>
      </c>
      <c r="DB104" s="52">
        <f t="shared" si="152"/>
        <v>162.76883799999993</v>
      </c>
      <c r="DC104" s="52">
        <f t="shared" si="111"/>
        <v>1.644129</v>
      </c>
      <c r="DD104" s="45"/>
      <c r="DE104" s="45"/>
      <c r="DH104" s="35">
        <f>DI104+DM104+Tabelle21268201025262729341135363731[[#This Row],[w]]/2+Tabelle21268201025262729341135363731[[#This Row],[poweradd]]</f>
        <v>27.731161999999998</v>
      </c>
      <c r="DI104" s="52">
        <f t="shared" si="140"/>
        <v>23.087032999999998</v>
      </c>
      <c r="DJ104" s="35">
        <f t="shared" si="112"/>
        <v>6</v>
      </c>
      <c r="DK104" s="52">
        <f t="shared" si="127"/>
        <v>164.41296699999992</v>
      </c>
      <c r="DL104" s="52">
        <f t="shared" si="153"/>
        <v>162.76883799999993</v>
      </c>
      <c r="DM104" s="52">
        <f t="shared" si="113"/>
        <v>1.644129</v>
      </c>
      <c r="DN104" s="45"/>
      <c r="DO104" s="45"/>
      <c r="DR104" s="35">
        <f>DS104+DW104+Tabelle212682010252627293411353637[[#This Row],[w]]/2+Tabelle212682010252627293411353637[[#This Row],[poweradd]]</f>
        <v>58.551161999999998</v>
      </c>
      <c r="DS104" s="52">
        <f t="shared" si="141"/>
        <v>54.087032999999998</v>
      </c>
      <c r="DT104" s="35">
        <f t="shared" si="114"/>
        <v>6</v>
      </c>
      <c r="DU104" s="52">
        <f t="shared" si="128"/>
        <v>146.41296699999992</v>
      </c>
      <c r="DV104" s="52">
        <f t="shared" si="154"/>
        <v>144.94883799999991</v>
      </c>
      <c r="DW104" s="52">
        <f t="shared" si="115"/>
        <v>1.464129</v>
      </c>
      <c r="DX104" s="45"/>
      <c r="DY104" s="45"/>
    </row>
    <row r="105" spans="1:130" x14ac:dyDescent="0.25">
      <c r="A105" s="55">
        <v>102</v>
      </c>
      <c r="B105" s="35">
        <f>C105+G105+Tabelle21268201025[[#This Row],[w]]/2+Tabelle21268201025[[#This Row],[poweradd]]</f>
        <v>2.0752499999999969</v>
      </c>
      <c r="C105" s="52">
        <f t="shared" si="129"/>
        <v>37.091161999999997</v>
      </c>
      <c r="D105" s="35">
        <f t="shared" si="90"/>
        <v>6</v>
      </c>
      <c r="E105" s="52">
        <f t="shared" si="116"/>
        <v>198.40883799999992</v>
      </c>
      <c r="F105" s="52">
        <f t="shared" si="142"/>
        <v>196.4247499999999</v>
      </c>
      <c r="G105" s="52">
        <f t="shared" si="91"/>
        <v>1.9840880000000001</v>
      </c>
      <c r="H105" s="17">
        <v>-40</v>
      </c>
      <c r="I105" s="17"/>
      <c r="J105" s="17" t="s">
        <v>210</v>
      </c>
      <c r="L105" s="35">
        <f>M105+Q105+Tabelle212682010252632[[#This Row],[w]]/2+Tabelle212682010252632[[#This Row],[poweradd]]</f>
        <v>2.0752499999999969</v>
      </c>
      <c r="M105" s="52">
        <f t="shared" si="130"/>
        <v>37.091161999999997</v>
      </c>
      <c r="N105" s="35">
        <f t="shared" si="92"/>
        <v>6</v>
      </c>
      <c r="O105" s="52">
        <f t="shared" si="117"/>
        <v>198.40883799999992</v>
      </c>
      <c r="P105" s="52">
        <f t="shared" si="143"/>
        <v>196.4247499999999</v>
      </c>
      <c r="Q105" s="52">
        <f t="shared" si="93"/>
        <v>1.9840880000000001</v>
      </c>
      <c r="R105" s="17">
        <v>-40</v>
      </c>
      <c r="S105" s="17"/>
      <c r="T105" s="17" t="s">
        <v>210</v>
      </c>
      <c r="V105" s="35">
        <f>W105+AA105+Tabelle2126820102526[[#This Row],[w]]/2+Tabelle2126820102526[[#This Row],[poweradd]]</f>
        <v>2.0752499999999969</v>
      </c>
      <c r="W105" s="52">
        <f t="shared" si="131"/>
        <v>37.091161999999997</v>
      </c>
      <c r="X105" s="35">
        <f t="shared" si="94"/>
        <v>6</v>
      </c>
      <c r="Y105" s="52">
        <f t="shared" si="118"/>
        <v>198.40883799999992</v>
      </c>
      <c r="Z105" s="52">
        <f t="shared" si="144"/>
        <v>196.4247499999999</v>
      </c>
      <c r="AA105" s="52">
        <f t="shared" si="95"/>
        <v>1.9840880000000001</v>
      </c>
      <c r="AB105" s="17">
        <v>-40</v>
      </c>
      <c r="AC105" s="17"/>
      <c r="AD105" s="17" t="s">
        <v>210</v>
      </c>
      <c r="AF105" s="35">
        <f>AG105+AK105+Tabelle212682010252630[[#This Row],[w]]/2+Tabelle212682010252630[[#This Row],[poweradd]]</f>
        <v>2.0752499999999969</v>
      </c>
      <c r="AG105" s="52">
        <f t="shared" si="132"/>
        <v>37.091161999999997</v>
      </c>
      <c r="AH105" s="35">
        <f t="shared" si="96"/>
        <v>6</v>
      </c>
      <c r="AI105" s="52">
        <f t="shared" si="119"/>
        <v>198.40883799999992</v>
      </c>
      <c r="AJ105" s="52">
        <f t="shared" si="145"/>
        <v>196.4247499999999</v>
      </c>
      <c r="AK105" s="52">
        <f t="shared" si="97"/>
        <v>1.9840880000000001</v>
      </c>
      <c r="AL105" s="17">
        <v>-40</v>
      </c>
      <c r="AM105" s="17"/>
      <c r="AN105" s="17" t="s">
        <v>210</v>
      </c>
      <c r="AP105" s="35">
        <f>AQ105+AU105+Tabelle212682010252627[[#This Row],[w]]/2+Tabelle212682010252627[[#This Row],[poweradd]]</f>
        <v>2.0752499999999969</v>
      </c>
      <c r="AQ105" s="52">
        <f t="shared" si="133"/>
        <v>37.091161999999997</v>
      </c>
      <c r="AR105" s="35">
        <f t="shared" si="98"/>
        <v>6</v>
      </c>
      <c r="AS105" s="52">
        <f t="shared" si="120"/>
        <v>198.40883799999992</v>
      </c>
      <c r="AT105" s="52">
        <f t="shared" si="146"/>
        <v>196.4247499999999</v>
      </c>
      <c r="AU105" s="52">
        <f t="shared" si="99"/>
        <v>1.9840880000000001</v>
      </c>
      <c r="AV105" s="17">
        <v>-40</v>
      </c>
      <c r="AW105" s="17"/>
      <c r="AX105" s="17" t="s">
        <v>210</v>
      </c>
      <c r="AZ105" s="35">
        <f>BA105+BE105+Tabelle2126820102526272933[[#This Row],[w]]/2+Tabelle2126820102526272933[[#This Row],[poweradd]]</f>
        <v>2.0752499999999969</v>
      </c>
      <c r="BA105" s="52">
        <f t="shared" si="134"/>
        <v>37.091161999999997</v>
      </c>
      <c r="BB105" s="35">
        <f t="shared" si="100"/>
        <v>6</v>
      </c>
      <c r="BC105" s="52">
        <f t="shared" si="121"/>
        <v>198.40883799999992</v>
      </c>
      <c r="BD105" s="52">
        <f t="shared" si="147"/>
        <v>196.4247499999999</v>
      </c>
      <c r="BE105" s="52">
        <f t="shared" si="101"/>
        <v>1.9840880000000001</v>
      </c>
      <c r="BF105" s="17">
        <v>-40</v>
      </c>
      <c r="BG105" s="17"/>
      <c r="BH105" s="17" t="s">
        <v>210</v>
      </c>
      <c r="BJ105" s="35">
        <f>BK105+BO105+Tabelle21268201025262728[[#This Row],[w]]/2+Tabelle21268201025262728[[#This Row],[poweradd]]</f>
        <v>2.0752499999999969</v>
      </c>
      <c r="BK105" s="52">
        <f t="shared" si="135"/>
        <v>37.091161999999997</v>
      </c>
      <c r="BL105" s="35">
        <f t="shared" si="102"/>
        <v>6</v>
      </c>
      <c r="BM105" s="52">
        <f t="shared" si="122"/>
        <v>198.40883799999992</v>
      </c>
      <c r="BN105" s="52">
        <f t="shared" si="148"/>
        <v>196.4247499999999</v>
      </c>
      <c r="BO105" s="52">
        <f t="shared" si="103"/>
        <v>1.9840880000000001</v>
      </c>
      <c r="BP105" s="17">
        <v>-40</v>
      </c>
      <c r="BQ105" s="17"/>
      <c r="BR105" s="17" t="s">
        <v>210</v>
      </c>
      <c r="BT105" s="35">
        <f>BU105+BY105+Tabelle21268201025262729[[#This Row],[w]]/2+Tabelle21268201025262729[[#This Row],[poweradd]]</f>
        <v>2.0752499999999969</v>
      </c>
      <c r="BU105" s="52">
        <f t="shared" si="136"/>
        <v>37.091161999999997</v>
      </c>
      <c r="BV105" s="35">
        <f t="shared" si="104"/>
        <v>6</v>
      </c>
      <c r="BW105" s="52">
        <f t="shared" si="123"/>
        <v>198.40883799999992</v>
      </c>
      <c r="BX105" s="52">
        <f t="shared" si="149"/>
        <v>196.4247499999999</v>
      </c>
      <c r="BY105" s="52">
        <f t="shared" si="105"/>
        <v>1.9840880000000001</v>
      </c>
      <c r="BZ105" s="17">
        <v>-40</v>
      </c>
      <c r="CA105" s="17"/>
      <c r="CB105" s="17" t="s">
        <v>210</v>
      </c>
      <c r="CD105" s="35">
        <f>CE105+CI105+Tabelle2126820102526272934[[#This Row],[w]]/2+Tabelle2126820102526272934[[#This Row],[poweradd]]</f>
        <v>32.358849999999997</v>
      </c>
      <c r="CE105" s="52">
        <f t="shared" si="137"/>
        <v>27.731161999999998</v>
      </c>
      <c r="CF105" s="35">
        <f t="shared" si="106"/>
        <v>6</v>
      </c>
      <c r="CG105" s="52">
        <f t="shared" si="124"/>
        <v>162.76883799999993</v>
      </c>
      <c r="CH105" s="52">
        <f t="shared" si="150"/>
        <v>161.14114999999993</v>
      </c>
      <c r="CI105" s="52">
        <f t="shared" si="107"/>
        <v>1.627688</v>
      </c>
      <c r="CJ105" s="17"/>
      <c r="CK105" s="17"/>
      <c r="CL105" s="17"/>
      <c r="CN105" s="35">
        <f>CO105+CS105+Tabelle21268201025262729341135[[#This Row],[w]]/2+Tabelle21268201025262729341135[[#This Row],[poweradd]]</f>
        <v>32.358849999999997</v>
      </c>
      <c r="CO105" s="52">
        <f t="shared" si="138"/>
        <v>27.731161999999998</v>
      </c>
      <c r="CP105" s="35">
        <f t="shared" si="108"/>
        <v>6</v>
      </c>
      <c r="CQ105" s="52">
        <f t="shared" si="125"/>
        <v>162.76883799999993</v>
      </c>
      <c r="CR105" s="52">
        <f t="shared" si="151"/>
        <v>161.14114999999993</v>
      </c>
      <c r="CS105" s="52">
        <f t="shared" si="109"/>
        <v>1.627688</v>
      </c>
      <c r="CT105" s="17"/>
      <c r="CU105" s="17"/>
      <c r="CV105" s="17"/>
      <c r="CX105" s="35">
        <f>CY105+DC105+Tabelle2126820102526272934113536[[#This Row],[w]]/2+Tabelle2126820102526272934113536[[#This Row],[poweradd]]</f>
        <v>32.358849999999997</v>
      </c>
      <c r="CY105" s="52">
        <f t="shared" si="139"/>
        <v>27.731161999999998</v>
      </c>
      <c r="CZ105" s="35">
        <f t="shared" si="110"/>
        <v>6</v>
      </c>
      <c r="DA105" s="52">
        <f t="shared" si="126"/>
        <v>162.76883799999993</v>
      </c>
      <c r="DB105" s="52">
        <f t="shared" si="152"/>
        <v>161.14114999999993</v>
      </c>
      <c r="DC105" s="52">
        <f t="shared" si="111"/>
        <v>1.627688</v>
      </c>
      <c r="DD105" s="17"/>
      <c r="DE105" s="17"/>
      <c r="DF105" s="17"/>
      <c r="DH105" s="35">
        <f>DI105+DM105+Tabelle21268201025262729341135363731[[#This Row],[w]]/2+Tabelle21268201025262729341135363731[[#This Row],[poweradd]]</f>
        <v>32.358849999999997</v>
      </c>
      <c r="DI105" s="52">
        <f t="shared" si="140"/>
        <v>27.731161999999998</v>
      </c>
      <c r="DJ105" s="35">
        <f t="shared" si="112"/>
        <v>6</v>
      </c>
      <c r="DK105" s="52">
        <f t="shared" si="127"/>
        <v>162.76883799999993</v>
      </c>
      <c r="DL105" s="52">
        <f t="shared" si="153"/>
        <v>161.14114999999993</v>
      </c>
      <c r="DM105" s="52">
        <f t="shared" si="113"/>
        <v>1.627688</v>
      </c>
      <c r="DN105" s="17"/>
      <c r="DO105" s="17"/>
      <c r="DP105" s="17"/>
      <c r="DR105" s="35">
        <f>DS105+DW105+Tabelle212682010252627293411353637[[#This Row],[w]]/2+Tabelle212682010252627293411353637[[#This Row],[poweradd]]</f>
        <v>3.0006500000000003</v>
      </c>
      <c r="DS105" s="52">
        <f t="shared" si="141"/>
        <v>58.551161999999998</v>
      </c>
      <c r="DT105" s="35">
        <f t="shared" si="114"/>
        <v>6</v>
      </c>
      <c r="DU105" s="52">
        <f t="shared" si="128"/>
        <v>144.94883799999991</v>
      </c>
      <c r="DV105" s="52">
        <f t="shared" si="154"/>
        <v>143.49934999999991</v>
      </c>
      <c r="DW105" s="52">
        <f t="shared" si="115"/>
        <v>1.4494880000000001</v>
      </c>
      <c r="DX105" s="45">
        <v>-60</v>
      </c>
      <c r="DY105" s="45"/>
      <c r="DZ105" s="47" t="s">
        <v>246</v>
      </c>
    </row>
    <row r="106" spans="1:130" x14ac:dyDescent="0.25">
      <c r="A106" s="55">
        <v>103</v>
      </c>
      <c r="B106" s="35">
        <f>C106+G106+Tabelle21268201025[[#This Row],[w]]/2+Tabelle21268201025[[#This Row],[poweradd]]</f>
        <v>7.0394969999999972</v>
      </c>
      <c r="C106" s="52">
        <f t="shared" si="129"/>
        <v>2.0752499999999969</v>
      </c>
      <c r="D106" s="35">
        <f t="shared" si="90"/>
        <v>6</v>
      </c>
      <c r="E106" s="52">
        <f t="shared" si="116"/>
        <v>196.4247499999999</v>
      </c>
      <c r="F106" s="52">
        <f t="shared" si="142"/>
        <v>194.4605029999999</v>
      </c>
      <c r="G106" s="52">
        <f t="shared" si="91"/>
        <v>1.9642470000000001</v>
      </c>
      <c r="H106" s="45"/>
      <c r="I106" s="45"/>
      <c r="J106" s="47" t="s">
        <v>217</v>
      </c>
      <c r="L106" s="35">
        <f>M106+Q106+Tabelle212682010252632[[#This Row],[w]]/2+Tabelle212682010252632[[#This Row],[poweradd]]</f>
        <v>7.0394969999999972</v>
      </c>
      <c r="M106" s="52">
        <f t="shared" si="130"/>
        <v>2.0752499999999969</v>
      </c>
      <c r="N106" s="35">
        <f t="shared" si="92"/>
        <v>6</v>
      </c>
      <c r="O106" s="52">
        <f t="shared" si="117"/>
        <v>196.4247499999999</v>
      </c>
      <c r="P106" s="52">
        <f t="shared" si="143"/>
        <v>194.4605029999999</v>
      </c>
      <c r="Q106" s="52">
        <f t="shared" si="93"/>
        <v>1.9642470000000001</v>
      </c>
      <c r="R106" s="45"/>
      <c r="S106" s="45"/>
      <c r="T106" s="47" t="s">
        <v>217</v>
      </c>
      <c r="V106" s="35">
        <f>W106+AA106+Tabelle2126820102526[[#This Row],[w]]/2+Tabelle2126820102526[[#This Row],[poweradd]]</f>
        <v>7.0394969999999972</v>
      </c>
      <c r="W106" s="52">
        <f t="shared" si="131"/>
        <v>2.0752499999999969</v>
      </c>
      <c r="X106" s="35">
        <f t="shared" si="94"/>
        <v>6</v>
      </c>
      <c r="Y106" s="52">
        <f t="shared" si="118"/>
        <v>196.4247499999999</v>
      </c>
      <c r="Z106" s="52">
        <f t="shared" si="144"/>
        <v>194.4605029999999</v>
      </c>
      <c r="AA106" s="52">
        <f t="shared" si="95"/>
        <v>1.9642470000000001</v>
      </c>
      <c r="AB106" s="45"/>
      <c r="AC106" s="45"/>
      <c r="AD106" s="47" t="s">
        <v>217</v>
      </c>
      <c r="AF106" s="35">
        <f>AG106+AK106+Tabelle212682010252630[[#This Row],[w]]/2+Tabelle212682010252630[[#This Row],[poweradd]]</f>
        <v>7.0394969999999972</v>
      </c>
      <c r="AG106" s="52">
        <f t="shared" si="132"/>
        <v>2.0752499999999969</v>
      </c>
      <c r="AH106" s="35">
        <f t="shared" si="96"/>
        <v>6</v>
      </c>
      <c r="AI106" s="52">
        <f t="shared" si="119"/>
        <v>196.4247499999999</v>
      </c>
      <c r="AJ106" s="52">
        <f t="shared" si="145"/>
        <v>194.4605029999999</v>
      </c>
      <c r="AK106" s="52">
        <f t="shared" si="97"/>
        <v>1.9642470000000001</v>
      </c>
      <c r="AL106" s="45"/>
      <c r="AM106" s="45"/>
      <c r="AN106" s="47" t="s">
        <v>217</v>
      </c>
      <c r="AP106" s="35">
        <f>AQ106+AU106+Tabelle212682010252627[[#This Row],[w]]/2+Tabelle212682010252627[[#This Row],[poweradd]]</f>
        <v>7.0394969999999972</v>
      </c>
      <c r="AQ106" s="52">
        <f t="shared" si="133"/>
        <v>2.0752499999999969</v>
      </c>
      <c r="AR106" s="35">
        <f t="shared" si="98"/>
        <v>6</v>
      </c>
      <c r="AS106" s="52">
        <f t="shared" si="120"/>
        <v>196.4247499999999</v>
      </c>
      <c r="AT106" s="52">
        <f t="shared" si="146"/>
        <v>194.4605029999999</v>
      </c>
      <c r="AU106" s="52">
        <f t="shared" si="99"/>
        <v>1.9642470000000001</v>
      </c>
      <c r="AV106" s="45"/>
      <c r="AW106" s="45"/>
      <c r="AX106" s="47" t="s">
        <v>217</v>
      </c>
      <c r="AZ106" s="35">
        <f>BA106+BE106+Tabelle2126820102526272933[[#This Row],[w]]/2+Tabelle2126820102526272933[[#This Row],[poweradd]]</f>
        <v>7.0394969999999972</v>
      </c>
      <c r="BA106" s="52">
        <f t="shared" si="134"/>
        <v>2.0752499999999969</v>
      </c>
      <c r="BB106" s="35">
        <f t="shared" si="100"/>
        <v>6</v>
      </c>
      <c r="BC106" s="52">
        <f t="shared" si="121"/>
        <v>196.4247499999999</v>
      </c>
      <c r="BD106" s="52">
        <f t="shared" si="147"/>
        <v>194.4605029999999</v>
      </c>
      <c r="BE106" s="52">
        <f t="shared" si="101"/>
        <v>1.9642470000000001</v>
      </c>
      <c r="BF106" s="45"/>
      <c r="BG106" s="45"/>
      <c r="BH106" s="47" t="s">
        <v>217</v>
      </c>
      <c r="BJ106" s="35">
        <f>BK106+BO106+Tabelle21268201025262728[[#This Row],[w]]/2+Tabelle21268201025262728[[#This Row],[poweradd]]</f>
        <v>7.0394969999999972</v>
      </c>
      <c r="BK106" s="52">
        <f t="shared" si="135"/>
        <v>2.0752499999999969</v>
      </c>
      <c r="BL106" s="35">
        <f t="shared" si="102"/>
        <v>6</v>
      </c>
      <c r="BM106" s="52">
        <f t="shared" si="122"/>
        <v>196.4247499999999</v>
      </c>
      <c r="BN106" s="52">
        <f t="shared" si="148"/>
        <v>194.4605029999999</v>
      </c>
      <c r="BO106" s="52">
        <f t="shared" si="103"/>
        <v>1.9642470000000001</v>
      </c>
      <c r="BP106" s="45"/>
      <c r="BQ106" s="45"/>
      <c r="BR106" s="47" t="s">
        <v>217</v>
      </c>
      <c r="BT106" s="35">
        <f>BU106+BY106+Tabelle21268201025262729[[#This Row],[w]]/2+Tabelle21268201025262729[[#This Row],[poweradd]]</f>
        <v>7.0394969999999972</v>
      </c>
      <c r="BU106" s="52">
        <f t="shared" si="136"/>
        <v>2.0752499999999969</v>
      </c>
      <c r="BV106" s="35">
        <f t="shared" si="104"/>
        <v>6</v>
      </c>
      <c r="BW106" s="52">
        <f t="shared" si="123"/>
        <v>196.4247499999999</v>
      </c>
      <c r="BX106" s="52">
        <f t="shared" si="149"/>
        <v>194.4605029999999</v>
      </c>
      <c r="BY106" s="52">
        <f t="shared" si="105"/>
        <v>1.9642470000000001</v>
      </c>
      <c r="BZ106" s="45"/>
      <c r="CA106" s="45"/>
      <c r="CB106" s="47" t="s">
        <v>217</v>
      </c>
      <c r="CD106" s="35">
        <f>CE106+CI106+Tabelle2126820102526272934[[#This Row],[w]]/2+Tabelle2126820102526272934[[#This Row],[poweradd]]</f>
        <v>36.970260999999994</v>
      </c>
      <c r="CE106" s="52">
        <f t="shared" si="137"/>
        <v>32.358849999999997</v>
      </c>
      <c r="CF106" s="35">
        <f t="shared" si="106"/>
        <v>6</v>
      </c>
      <c r="CG106" s="52">
        <f t="shared" si="124"/>
        <v>161.14114999999993</v>
      </c>
      <c r="CH106" s="52">
        <f t="shared" si="150"/>
        <v>159.52973899999992</v>
      </c>
      <c r="CI106" s="52">
        <f t="shared" si="107"/>
        <v>1.6114109999999999</v>
      </c>
      <c r="CJ106" s="45"/>
      <c r="CK106" s="45"/>
      <c r="CN106" s="35">
        <f>CO106+CS106+Tabelle21268201025262729341135[[#This Row],[w]]/2+Tabelle21268201025262729341135[[#This Row],[poweradd]]</f>
        <v>36.970260999999994</v>
      </c>
      <c r="CO106" s="52">
        <f t="shared" si="138"/>
        <v>32.358849999999997</v>
      </c>
      <c r="CP106" s="35">
        <f t="shared" si="108"/>
        <v>6</v>
      </c>
      <c r="CQ106" s="52">
        <f t="shared" si="125"/>
        <v>161.14114999999993</v>
      </c>
      <c r="CR106" s="52">
        <f t="shared" si="151"/>
        <v>159.52973899999992</v>
      </c>
      <c r="CS106" s="52">
        <f t="shared" si="109"/>
        <v>1.6114109999999999</v>
      </c>
      <c r="CT106" s="45"/>
      <c r="CU106" s="45"/>
      <c r="CX106" s="35">
        <f>CY106+DC106+Tabelle2126820102526272934113536[[#This Row],[w]]/2+Tabelle2126820102526272934113536[[#This Row],[poweradd]]</f>
        <v>36.970260999999994</v>
      </c>
      <c r="CY106" s="52">
        <f t="shared" si="139"/>
        <v>32.358849999999997</v>
      </c>
      <c r="CZ106" s="35">
        <f t="shared" si="110"/>
        <v>6</v>
      </c>
      <c r="DA106" s="52">
        <f t="shared" si="126"/>
        <v>161.14114999999993</v>
      </c>
      <c r="DB106" s="52">
        <f t="shared" si="152"/>
        <v>159.52973899999992</v>
      </c>
      <c r="DC106" s="52">
        <f t="shared" si="111"/>
        <v>1.6114109999999999</v>
      </c>
      <c r="DD106" s="45"/>
      <c r="DE106" s="45"/>
      <c r="DH106" s="35">
        <f>DI106+DM106+Tabelle21268201025262729341135363731[[#This Row],[w]]/2+Tabelle21268201025262729341135363731[[#This Row],[poweradd]]</f>
        <v>36.970260999999994</v>
      </c>
      <c r="DI106" s="52">
        <f t="shared" si="140"/>
        <v>32.358849999999997</v>
      </c>
      <c r="DJ106" s="35">
        <f t="shared" si="112"/>
        <v>6</v>
      </c>
      <c r="DK106" s="52">
        <f t="shared" si="127"/>
        <v>161.14114999999993</v>
      </c>
      <c r="DL106" s="52">
        <f t="shared" si="153"/>
        <v>159.52973899999992</v>
      </c>
      <c r="DM106" s="52">
        <f t="shared" si="113"/>
        <v>1.6114109999999999</v>
      </c>
      <c r="DN106" s="45"/>
      <c r="DO106" s="45"/>
      <c r="DR106" s="35">
        <f>DS106+DW106+Tabelle212682010252627293411353637[[#This Row],[w]]/2+Tabelle212682010252627293411353637[[#This Row],[poweradd]]</f>
        <v>7.4356430000000007</v>
      </c>
      <c r="DS106" s="52">
        <f t="shared" si="141"/>
        <v>3.0006500000000003</v>
      </c>
      <c r="DT106" s="35">
        <f t="shared" si="114"/>
        <v>6</v>
      </c>
      <c r="DU106" s="52">
        <f t="shared" si="128"/>
        <v>143.49934999999991</v>
      </c>
      <c r="DV106" s="52">
        <f t="shared" si="154"/>
        <v>142.06435699999992</v>
      </c>
      <c r="DW106" s="52">
        <f t="shared" si="115"/>
        <v>1.434993</v>
      </c>
      <c r="DX106" s="45"/>
      <c r="DY106" s="45"/>
    </row>
    <row r="107" spans="1:130" x14ac:dyDescent="0.25">
      <c r="A107" s="55">
        <v>104</v>
      </c>
      <c r="B107" s="35">
        <f>C107+G107+Tabelle21268201025[[#This Row],[w]]/2+Tabelle21268201025[[#This Row],[poweradd]]</f>
        <v>11.984101999999996</v>
      </c>
      <c r="C107" s="52">
        <f t="shared" si="129"/>
        <v>7.0394969999999972</v>
      </c>
      <c r="D107" s="35">
        <f t="shared" si="90"/>
        <v>6</v>
      </c>
      <c r="E107" s="52">
        <f t="shared" si="116"/>
        <v>194.4605029999999</v>
      </c>
      <c r="F107" s="52">
        <f t="shared" si="142"/>
        <v>192.51589799999991</v>
      </c>
      <c r="G107" s="52">
        <f t="shared" si="91"/>
        <v>1.9446049999999999</v>
      </c>
      <c r="H107" s="45"/>
      <c r="I107" s="45"/>
      <c r="L107" s="35">
        <f>M107+Q107+Tabelle212682010252632[[#This Row],[w]]/2+Tabelle212682010252632[[#This Row],[poweradd]]</f>
        <v>11.984101999999996</v>
      </c>
      <c r="M107" s="52">
        <f t="shared" si="130"/>
        <v>7.0394969999999972</v>
      </c>
      <c r="N107" s="35">
        <f t="shared" si="92"/>
        <v>6</v>
      </c>
      <c r="O107" s="52">
        <f t="shared" si="117"/>
        <v>194.4605029999999</v>
      </c>
      <c r="P107" s="52">
        <f t="shared" si="143"/>
        <v>192.51589799999991</v>
      </c>
      <c r="Q107" s="52">
        <f t="shared" si="93"/>
        <v>1.9446049999999999</v>
      </c>
      <c r="R107" s="45"/>
      <c r="S107" s="45"/>
      <c r="V107" s="35">
        <f>W107+AA107+Tabelle2126820102526[[#This Row],[w]]/2+Tabelle2126820102526[[#This Row],[poweradd]]</f>
        <v>11.984101999999996</v>
      </c>
      <c r="W107" s="52">
        <f t="shared" si="131"/>
        <v>7.0394969999999972</v>
      </c>
      <c r="X107" s="35">
        <f t="shared" si="94"/>
        <v>6</v>
      </c>
      <c r="Y107" s="52">
        <f t="shared" si="118"/>
        <v>194.4605029999999</v>
      </c>
      <c r="Z107" s="52">
        <f t="shared" si="144"/>
        <v>192.51589799999991</v>
      </c>
      <c r="AA107" s="52">
        <f t="shared" si="95"/>
        <v>1.9446049999999999</v>
      </c>
      <c r="AB107" s="45"/>
      <c r="AC107" s="45"/>
      <c r="AF107" s="35">
        <f>AG107+AK107+Tabelle212682010252630[[#This Row],[w]]/2+Tabelle212682010252630[[#This Row],[poweradd]]</f>
        <v>11.984101999999996</v>
      </c>
      <c r="AG107" s="52">
        <f t="shared" si="132"/>
        <v>7.0394969999999972</v>
      </c>
      <c r="AH107" s="35">
        <f t="shared" si="96"/>
        <v>6</v>
      </c>
      <c r="AI107" s="52">
        <f t="shared" si="119"/>
        <v>194.4605029999999</v>
      </c>
      <c r="AJ107" s="52">
        <f t="shared" si="145"/>
        <v>192.51589799999991</v>
      </c>
      <c r="AK107" s="52">
        <f t="shared" si="97"/>
        <v>1.9446049999999999</v>
      </c>
      <c r="AL107" s="45"/>
      <c r="AM107" s="45"/>
      <c r="AP107" s="35">
        <f>AQ107+AU107+Tabelle212682010252627[[#This Row],[w]]/2+Tabelle212682010252627[[#This Row],[poweradd]]</f>
        <v>11.984101999999996</v>
      </c>
      <c r="AQ107" s="52">
        <f t="shared" si="133"/>
        <v>7.0394969999999972</v>
      </c>
      <c r="AR107" s="35">
        <f t="shared" si="98"/>
        <v>6</v>
      </c>
      <c r="AS107" s="52">
        <f t="shared" si="120"/>
        <v>194.4605029999999</v>
      </c>
      <c r="AT107" s="52">
        <f t="shared" si="146"/>
        <v>192.51589799999991</v>
      </c>
      <c r="AU107" s="52">
        <f t="shared" si="99"/>
        <v>1.9446049999999999</v>
      </c>
      <c r="AV107" s="45"/>
      <c r="AW107" s="45"/>
      <c r="AZ107" s="35">
        <f>BA107+BE107+Tabelle2126820102526272933[[#This Row],[w]]/2+Tabelle2126820102526272933[[#This Row],[poweradd]]</f>
        <v>11.984101999999996</v>
      </c>
      <c r="BA107" s="52">
        <f t="shared" si="134"/>
        <v>7.0394969999999972</v>
      </c>
      <c r="BB107" s="35">
        <f t="shared" si="100"/>
        <v>6</v>
      </c>
      <c r="BC107" s="52">
        <f t="shared" si="121"/>
        <v>194.4605029999999</v>
      </c>
      <c r="BD107" s="52">
        <f t="shared" si="147"/>
        <v>192.51589799999991</v>
      </c>
      <c r="BE107" s="52">
        <f t="shared" si="101"/>
        <v>1.9446049999999999</v>
      </c>
      <c r="BF107" s="45"/>
      <c r="BG107" s="45"/>
      <c r="BJ107" s="35">
        <f>BK107+BO107+Tabelle21268201025262728[[#This Row],[w]]/2+Tabelle21268201025262728[[#This Row],[poweradd]]</f>
        <v>11.984101999999996</v>
      </c>
      <c r="BK107" s="52">
        <f t="shared" si="135"/>
        <v>7.0394969999999972</v>
      </c>
      <c r="BL107" s="35">
        <f t="shared" si="102"/>
        <v>6</v>
      </c>
      <c r="BM107" s="52">
        <f t="shared" si="122"/>
        <v>194.4605029999999</v>
      </c>
      <c r="BN107" s="52">
        <f t="shared" si="148"/>
        <v>192.51589799999991</v>
      </c>
      <c r="BO107" s="52">
        <f t="shared" si="103"/>
        <v>1.9446049999999999</v>
      </c>
      <c r="BP107" s="45"/>
      <c r="BQ107" s="45"/>
      <c r="BT107" s="35">
        <f>BU107+BY107+Tabelle21268201025262729[[#This Row],[w]]/2+Tabelle21268201025262729[[#This Row],[poweradd]]</f>
        <v>11.984101999999996</v>
      </c>
      <c r="BU107" s="52">
        <f t="shared" si="136"/>
        <v>7.0394969999999972</v>
      </c>
      <c r="BV107" s="35">
        <f t="shared" si="104"/>
        <v>6</v>
      </c>
      <c r="BW107" s="52">
        <f t="shared" si="123"/>
        <v>194.4605029999999</v>
      </c>
      <c r="BX107" s="52">
        <f t="shared" si="149"/>
        <v>192.51589799999991</v>
      </c>
      <c r="BY107" s="52">
        <f t="shared" si="105"/>
        <v>1.9446049999999999</v>
      </c>
      <c r="BZ107" s="45"/>
      <c r="CA107" s="45"/>
      <c r="CD107" s="35">
        <f>CE107+CI107+Tabelle2126820102526272934[[#This Row],[w]]/2+Tabelle2126820102526272934[[#This Row],[poweradd]]</f>
        <v>41.565557999999996</v>
      </c>
      <c r="CE107" s="52">
        <f t="shared" si="137"/>
        <v>36.970260999999994</v>
      </c>
      <c r="CF107" s="35">
        <f t="shared" si="106"/>
        <v>6</v>
      </c>
      <c r="CG107" s="52">
        <f t="shared" si="124"/>
        <v>159.52973899999992</v>
      </c>
      <c r="CH107" s="52">
        <f t="shared" si="150"/>
        <v>157.93444199999993</v>
      </c>
      <c r="CI107" s="52">
        <f t="shared" si="107"/>
        <v>1.595297</v>
      </c>
      <c r="CJ107" s="45"/>
      <c r="CK107" s="45"/>
      <c r="CN107" s="35">
        <f>CO107+CS107+Tabelle21268201025262729341135[[#This Row],[w]]/2+Tabelle21268201025262729341135[[#This Row],[poweradd]]</f>
        <v>41.565557999999996</v>
      </c>
      <c r="CO107" s="52">
        <f t="shared" si="138"/>
        <v>36.970260999999994</v>
      </c>
      <c r="CP107" s="35">
        <f t="shared" si="108"/>
        <v>6</v>
      </c>
      <c r="CQ107" s="52">
        <f t="shared" si="125"/>
        <v>159.52973899999992</v>
      </c>
      <c r="CR107" s="52">
        <f t="shared" si="151"/>
        <v>157.93444199999993</v>
      </c>
      <c r="CS107" s="52">
        <f t="shared" si="109"/>
        <v>1.595297</v>
      </c>
      <c r="CT107" s="45"/>
      <c r="CU107" s="45"/>
      <c r="CX107" s="35">
        <f>CY107+DC107+Tabelle2126820102526272934113536[[#This Row],[w]]/2+Tabelle2126820102526272934113536[[#This Row],[poweradd]]</f>
        <v>41.565557999999996</v>
      </c>
      <c r="CY107" s="52">
        <f t="shared" si="139"/>
        <v>36.970260999999994</v>
      </c>
      <c r="CZ107" s="35">
        <f t="shared" si="110"/>
        <v>6</v>
      </c>
      <c r="DA107" s="52">
        <f t="shared" si="126"/>
        <v>159.52973899999992</v>
      </c>
      <c r="DB107" s="52">
        <f t="shared" si="152"/>
        <v>157.93444199999993</v>
      </c>
      <c r="DC107" s="52">
        <f t="shared" si="111"/>
        <v>1.595297</v>
      </c>
      <c r="DD107" s="45"/>
      <c r="DE107" s="45"/>
      <c r="DH107" s="35">
        <f>DI107+DM107+Tabelle21268201025262729341135363731[[#This Row],[w]]/2+Tabelle21268201025262729341135363731[[#This Row],[poweradd]]</f>
        <v>41.565557999999996</v>
      </c>
      <c r="DI107" s="52">
        <f t="shared" si="140"/>
        <v>36.970260999999994</v>
      </c>
      <c r="DJ107" s="35">
        <f t="shared" si="112"/>
        <v>6</v>
      </c>
      <c r="DK107" s="52">
        <f t="shared" si="127"/>
        <v>159.52973899999992</v>
      </c>
      <c r="DL107" s="52">
        <f t="shared" si="153"/>
        <v>157.93444199999993</v>
      </c>
      <c r="DM107" s="52">
        <f t="shared" si="113"/>
        <v>1.595297</v>
      </c>
      <c r="DN107" s="45"/>
      <c r="DO107" s="45"/>
      <c r="DR107" s="35">
        <f>DS107+DW107+Tabelle212682010252627293411353637[[#This Row],[w]]/2+Tabelle212682010252627293411353637[[#This Row],[poweradd]]</f>
        <v>11.856286000000001</v>
      </c>
      <c r="DS107" s="52">
        <f t="shared" si="141"/>
        <v>7.4356430000000007</v>
      </c>
      <c r="DT107" s="35">
        <f t="shared" si="114"/>
        <v>6</v>
      </c>
      <c r="DU107" s="52">
        <f t="shared" si="128"/>
        <v>142.06435699999992</v>
      </c>
      <c r="DV107" s="52">
        <f t="shared" si="154"/>
        <v>140.6437139999999</v>
      </c>
      <c r="DW107" s="52">
        <f t="shared" si="115"/>
        <v>1.4206430000000001</v>
      </c>
      <c r="DX107" s="45"/>
      <c r="DY107" s="45"/>
    </row>
    <row r="108" spans="1:130" x14ac:dyDescent="0.25">
      <c r="A108" s="55">
        <v>105</v>
      </c>
      <c r="B108" s="37">
        <f>C108+G108+Tabelle21268201025[[#This Row],[w]]/2+Tabelle21268201025[[#This Row],[poweradd]]</f>
        <v>16.909259999999996</v>
      </c>
      <c r="C108" s="52">
        <f t="shared" si="129"/>
        <v>11.984101999999996</v>
      </c>
      <c r="D108" s="35">
        <f t="shared" si="90"/>
        <v>6</v>
      </c>
      <c r="E108" s="52">
        <f t="shared" si="116"/>
        <v>192.51589799999991</v>
      </c>
      <c r="F108" s="52">
        <f t="shared" si="142"/>
        <v>190.5907399999999</v>
      </c>
      <c r="G108" s="52">
        <f t="shared" si="91"/>
        <v>1.9251579999999999</v>
      </c>
      <c r="H108" s="45"/>
      <c r="I108" s="45"/>
      <c r="L108" s="37">
        <f>M108+Q108+Tabelle212682010252632[[#This Row],[w]]/2+Tabelle212682010252632[[#This Row],[poweradd]]</f>
        <v>16.909259999999996</v>
      </c>
      <c r="M108" s="52">
        <f t="shared" si="130"/>
        <v>11.984101999999996</v>
      </c>
      <c r="N108" s="35">
        <f t="shared" si="92"/>
        <v>6</v>
      </c>
      <c r="O108" s="52">
        <f t="shared" si="117"/>
        <v>192.51589799999991</v>
      </c>
      <c r="P108" s="52">
        <f t="shared" si="143"/>
        <v>190.5907399999999</v>
      </c>
      <c r="Q108" s="52">
        <f t="shared" si="93"/>
        <v>1.9251579999999999</v>
      </c>
      <c r="R108" s="45"/>
      <c r="S108" s="45"/>
      <c r="V108" s="37">
        <f>W108+AA108+Tabelle2126820102526[[#This Row],[w]]/2+Tabelle2126820102526[[#This Row],[poweradd]]</f>
        <v>16.909259999999996</v>
      </c>
      <c r="W108" s="52">
        <f t="shared" si="131"/>
        <v>11.984101999999996</v>
      </c>
      <c r="X108" s="35">
        <f t="shared" si="94"/>
        <v>6</v>
      </c>
      <c r="Y108" s="52">
        <f t="shared" si="118"/>
        <v>192.51589799999991</v>
      </c>
      <c r="Z108" s="52">
        <f t="shared" si="144"/>
        <v>190.5907399999999</v>
      </c>
      <c r="AA108" s="52">
        <f t="shared" si="95"/>
        <v>1.9251579999999999</v>
      </c>
      <c r="AB108" s="45"/>
      <c r="AC108" s="45"/>
      <c r="AF108" s="37">
        <f>AG108+AK108+Tabelle212682010252630[[#This Row],[w]]/2+Tabelle212682010252630[[#This Row],[poweradd]]</f>
        <v>16.909259999999996</v>
      </c>
      <c r="AG108" s="52">
        <f t="shared" si="132"/>
        <v>11.984101999999996</v>
      </c>
      <c r="AH108" s="35">
        <f t="shared" si="96"/>
        <v>6</v>
      </c>
      <c r="AI108" s="52">
        <f t="shared" si="119"/>
        <v>192.51589799999991</v>
      </c>
      <c r="AJ108" s="52">
        <f t="shared" si="145"/>
        <v>190.5907399999999</v>
      </c>
      <c r="AK108" s="52">
        <f t="shared" si="97"/>
        <v>1.9251579999999999</v>
      </c>
      <c r="AL108" s="45"/>
      <c r="AM108" s="45"/>
      <c r="AP108" s="37">
        <f>AQ108+AU108+Tabelle212682010252627[[#This Row],[w]]/2+Tabelle212682010252627[[#This Row],[poweradd]]</f>
        <v>16.909259999999996</v>
      </c>
      <c r="AQ108" s="52">
        <f t="shared" si="133"/>
        <v>11.984101999999996</v>
      </c>
      <c r="AR108" s="35">
        <f t="shared" si="98"/>
        <v>6</v>
      </c>
      <c r="AS108" s="52">
        <f t="shared" si="120"/>
        <v>192.51589799999991</v>
      </c>
      <c r="AT108" s="52">
        <f t="shared" si="146"/>
        <v>190.5907399999999</v>
      </c>
      <c r="AU108" s="52">
        <f t="shared" si="99"/>
        <v>1.9251579999999999</v>
      </c>
      <c r="AV108" s="45"/>
      <c r="AW108" s="45"/>
      <c r="AZ108" s="37">
        <f>BA108+BE108+Tabelle2126820102526272933[[#This Row],[w]]/2+Tabelle2126820102526272933[[#This Row],[poweradd]]</f>
        <v>16.909259999999996</v>
      </c>
      <c r="BA108" s="52">
        <f t="shared" si="134"/>
        <v>11.984101999999996</v>
      </c>
      <c r="BB108" s="35">
        <f t="shared" si="100"/>
        <v>6</v>
      </c>
      <c r="BC108" s="52">
        <f t="shared" si="121"/>
        <v>192.51589799999991</v>
      </c>
      <c r="BD108" s="52">
        <f t="shared" si="147"/>
        <v>190.5907399999999</v>
      </c>
      <c r="BE108" s="52">
        <f t="shared" si="101"/>
        <v>1.9251579999999999</v>
      </c>
      <c r="BF108" s="45"/>
      <c r="BG108" s="45"/>
      <c r="BJ108" s="37">
        <f>BK108+BO108+Tabelle21268201025262728[[#This Row],[w]]/2+Tabelle21268201025262728[[#This Row],[poweradd]]</f>
        <v>16.909259999999996</v>
      </c>
      <c r="BK108" s="52">
        <f t="shared" si="135"/>
        <v>11.984101999999996</v>
      </c>
      <c r="BL108" s="35">
        <f t="shared" si="102"/>
        <v>6</v>
      </c>
      <c r="BM108" s="52">
        <f t="shared" si="122"/>
        <v>192.51589799999991</v>
      </c>
      <c r="BN108" s="52">
        <f t="shared" si="148"/>
        <v>190.5907399999999</v>
      </c>
      <c r="BO108" s="52">
        <f t="shared" si="103"/>
        <v>1.9251579999999999</v>
      </c>
      <c r="BP108" s="45"/>
      <c r="BQ108" s="45"/>
      <c r="BT108" s="37">
        <f>BU108+BY108+Tabelle21268201025262729[[#This Row],[w]]/2+Tabelle21268201025262729[[#This Row],[poweradd]]</f>
        <v>16.909259999999996</v>
      </c>
      <c r="BU108" s="52">
        <f t="shared" si="136"/>
        <v>11.984101999999996</v>
      </c>
      <c r="BV108" s="35">
        <f t="shared" si="104"/>
        <v>6</v>
      </c>
      <c r="BW108" s="52">
        <f t="shared" si="123"/>
        <v>192.51589799999991</v>
      </c>
      <c r="BX108" s="52">
        <f t="shared" si="149"/>
        <v>190.5907399999999</v>
      </c>
      <c r="BY108" s="52">
        <f t="shared" si="105"/>
        <v>1.9251579999999999</v>
      </c>
      <c r="BZ108" s="45"/>
      <c r="CA108" s="45"/>
      <c r="CD108" s="37">
        <f>CE108+CI108+Tabelle2126820102526272934[[#This Row],[w]]/2+Tabelle2126820102526272934[[#This Row],[poweradd]]</f>
        <v>46.144901999999995</v>
      </c>
      <c r="CE108" s="52">
        <f t="shared" si="137"/>
        <v>41.565557999999996</v>
      </c>
      <c r="CF108" s="35">
        <f t="shared" si="106"/>
        <v>6</v>
      </c>
      <c r="CG108" s="52">
        <f t="shared" si="124"/>
        <v>157.93444199999993</v>
      </c>
      <c r="CH108" s="52">
        <f t="shared" si="150"/>
        <v>156.35509799999994</v>
      </c>
      <c r="CI108" s="52">
        <f t="shared" si="107"/>
        <v>1.5793440000000001</v>
      </c>
      <c r="CJ108" s="45"/>
      <c r="CK108" s="45"/>
      <c r="CN108" s="37">
        <f>CO108+CS108+Tabelle21268201025262729341135[[#This Row],[w]]/2+Tabelle21268201025262729341135[[#This Row],[poweradd]]</f>
        <v>46.144901999999995</v>
      </c>
      <c r="CO108" s="52">
        <f t="shared" si="138"/>
        <v>41.565557999999996</v>
      </c>
      <c r="CP108" s="35">
        <f t="shared" si="108"/>
        <v>6</v>
      </c>
      <c r="CQ108" s="52">
        <f t="shared" si="125"/>
        <v>157.93444199999993</v>
      </c>
      <c r="CR108" s="52">
        <f t="shared" si="151"/>
        <v>156.35509799999994</v>
      </c>
      <c r="CS108" s="52">
        <f t="shared" si="109"/>
        <v>1.5793440000000001</v>
      </c>
      <c r="CT108" s="45"/>
      <c r="CU108" s="45"/>
      <c r="CX108" s="37">
        <f>CY108+DC108+Tabelle2126820102526272934113536[[#This Row],[w]]/2+Tabelle2126820102526272934113536[[#This Row],[poweradd]]</f>
        <v>46.144901999999995</v>
      </c>
      <c r="CY108" s="52">
        <f t="shared" si="139"/>
        <v>41.565557999999996</v>
      </c>
      <c r="CZ108" s="35">
        <f t="shared" si="110"/>
        <v>6</v>
      </c>
      <c r="DA108" s="52">
        <f t="shared" si="126"/>
        <v>157.93444199999993</v>
      </c>
      <c r="DB108" s="52">
        <f t="shared" si="152"/>
        <v>156.35509799999994</v>
      </c>
      <c r="DC108" s="52">
        <f t="shared" si="111"/>
        <v>1.5793440000000001</v>
      </c>
      <c r="DD108" s="45"/>
      <c r="DE108" s="45"/>
      <c r="DH108" s="37">
        <f>DI108+DM108+Tabelle21268201025262729341135363731[[#This Row],[w]]/2+Tabelle21268201025262729341135363731[[#This Row],[poweradd]]</f>
        <v>46.144901999999995</v>
      </c>
      <c r="DI108" s="52">
        <f t="shared" si="140"/>
        <v>41.565557999999996</v>
      </c>
      <c r="DJ108" s="35">
        <f t="shared" si="112"/>
        <v>6</v>
      </c>
      <c r="DK108" s="52">
        <f t="shared" si="127"/>
        <v>157.93444199999993</v>
      </c>
      <c r="DL108" s="52">
        <f t="shared" si="153"/>
        <v>156.35509799999994</v>
      </c>
      <c r="DM108" s="52">
        <f t="shared" si="113"/>
        <v>1.5793440000000001</v>
      </c>
      <c r="DN108" s="45"/>
      <c r="DO108" s="45"/>
      <c r="DR108" s="37">
        <f>DS108+DW108+Tabelle212682010252627293411353637[[#This Row],[w]]/2+Tabelle212682010252627293411353637[[#This Row],[poweradd]]</f>
        <v>16.262723000000001</v>
      </c>
      <c r="DS108" s="52">
        <f t="shared" si="141"/>
        <v>11.856286000000001</v>
      </c>
      <c r="DT108" s="35">
        <f t="shared" si="114"/>
        <v>6</v>
      </c>
      <c r="DU108" s="52">
        <f t="shared" si="128"/>
        <v>140.6437139999999</v>
      </c>
      <c r="DV108" s="52">
        <f t="shared" si="154"/>
        <v>139.23727699999989</v>
      </c>
      <c r="DW108" s="52">
        <f t="shared" si="115"/>
        <v>1.4064369999999999</v>
      </c>
      <c r="DX108" s="45"/>
      <c r="DY108" s="45"/>
    </row>
    <row r="109" spans="1:130" x14ac:dyDescent="0.25">
      <c r="A109" s="55">
        <v>106</v>
      </c>
      <c r="B109" s="35">
        <f>C109+G109+Tabelle21268201025[[#This Row],[w]]/2+Tabelle21268201025[[#This Row],[poweradd]]</f>
        <v>21.815166999999995</v>
      </c>
      <c r="C109" s="52">
        <f t="shared" si="129"/>
        <v>16.909259999999996</v>
      </c>
      <c r="D109" s="35">
        <f t="shared" si="90"/>
        <v>6</v>
      </c>
      <c r="E109" s="52">
        <f t="shared" si="116"/>
        <v>190.5907399999999</v>
      </c>
      <c r="F109" s="52">
        <f t="shared" si="142"/>
        <v>188.68483299999988</v>
      </c>
      <c r="G109" s="52">
        <f t="shared" si="91"/>
        <v>1.905907</v>
      </c>
      <c r="H109" s="45"/>
      <c r="I109" s="45"/>
      <c r="L109" s="35">
        <f>M109+Q109+Tabelle212682010252632[[#This Row],[w]]/2+Tabelle212682010252632[[#This Row],[poweradd]]</f>
        <v>21.815166999999995</v>
      </c>
      <c r="M109" s="52">
        <f t="shared" si="130"/>
        <v>16.909259999999996</v>
      </c>
      <c r="N109" s="35">
        <f t="shared" si="92"/>
        <v>6</v>
      </c>
      <c r="O109" s="52">
        <f t="shared" si="117"/>
        <v>190.5907399999999</v>
      </c>
      <c r="P109" s="52">
        <f t="shared" si="143"/>
        <v>188.68483299999988</v>
      </c>
      <c r="Q109" s="52">
        <f t="shared" si="93"/>
        <v>1.905907</v>
      </c>
      <c r="R109" s="45"/>
      <c r="S109" s="45"/>
      <c r="V109" s="35">
        <f>W109+AA109+Tabelle2126820102526[[#This Row],[w]]/2+Tabelle2126820102526[[#This Row],[poweradd]]</f>
        <v>21.815166999999995</v>
      </c>
      <c r="W109" s="52">
        <f t="shared" si="131"/>
        <v>16.909259999999996</v>
      </c>
      <c r="X109" s="35">
        <f t="shared" si="94"/>
        <v>6</v>
      </c>
      <c r="Y109" s="52">
        <f t="shared" si="118"/>
        <v>190.5907399999999</v>
      </c>
      <c r="Z109" s="52">
        <f t="shared" si="144"/>
        <v>188.68483299999988</v>
      </c>
      <c r="AA109" s="52">
        <f t="shared" si="95"/>
        <v>1.905907</v>
      </c>
      <c r="AB109" s="45"/>
      <c r="AC109" s="45"/>
      <c r="AF109" s="35">
        <f>AG109+AK109+Tabelle212682010252630[[#This Row],[w]]/2+Tabelle212682010252630[[#This Row],[poweradd]]</f>
        <v>21.815166999999995</v>
      </c>
      <c r="AG109" s="52">
        <f t="shared" si="132"/>
        <v>16.909259999999996</v>
      </c>
      <c r="AH109" s="35">
        <f t="shared" si="96"/>
        <v>6</v>
      </c>
      <c r="AI109" s="52">
        <f t="shared" si="119"/>
        <v>190.5907399999999</v>
      </c>
      <c r="AJ109" s="52">
        <f t="shared" si="145"/>
        <v>188.68483299999988</v>
      </c>
      <c r="AK109" s="52">
        <f t="shared" si="97"/>
        <v>1.905907</v>
      </c>
      <c r="AL109" s="45"/>
      <c r="AM109" s="45"/>
      <c r="AP109" s="35">
        <f>AQ109+AU109+Tabelle212682010252627[[#This Row],[w]]/2+Tabelle212682010252627[[#This Row],[poweradd]]</f>
        <v>21.815166999999995</v>
      </c>
      <c r="AQ109" s="52">
        <f t="shared" si="133"/>
        <v>16.909259999999996</v>
      </c>
      <c r="AR109" s="35">
        <f t="shared" si="98"/>
        <v>6</v>
      </c>
      <c r="AS109" s="52">
        <f t="shared" si="120"/>
        <v>190.5907399999999</v>
      </c>
      <c r="AT109" s="52">
        <f t="shared" si="146"/>
        <v>188.68483299999988</v>
      </c>
      <c r="AU109" s="52">
        <f t="shared" si="99"/>
        <v>1.905907</v>
      </c>
      <c r="AV109" s="45"/>
      <c r="AW109" s="45"/>
      <c r="AZ109" s="35">
        <f>BA109+BE109+Tabelle2126820102526272933[[#This Row],[w]]/2+Tabelle2126820102526272933[[#This Row],[poweradd]]</f>
        <v>21.815166999999995</v>
      </c>
      <c r="BA109" s="52">
        <f t="shared" si="134"/>
        <v>16.909259999999996</v>
      </c>
      <c r="BB109" s="35">
        <f t="shared" si="100"/>
        <v>6</v>
      </c>
      <c r="BC109" s="52">
        <f t="shared" si="121"/>
        <v>190.5907399999999</v>
      </c>
      <c r="BD109" s="52">
        <f t="shared" si="147"/>
        <v>188.68483299999988</v>
      </c>
      <c r="BE109" s="52">
        <f t="shared" si="101"/>
        <v>1.905907</v>
      </c>
      <c r="BF109" s="45"/>
      <c r="BG109" s="45"/>
      <c r="BJ109" s="35">
        <f>BK109+BO109+Tabelle21268201025262728[[#This Row],[w]]/2+Tabelle21268201025262728[[#This Row],[poweradd]]</f>
        <v>21.815166999999995</v>
      </c>
      <c r="BK109" s="52">
        <f t="shared" si="135"/>
        <v>16.909259999999996</v>
      </c>
      <c r="BL109" s="35">
        <f t="shared" si="102"/>
        <v>6</v>
      </c>
      <c r="BM109" s="52">
        <f t="shared" si="122"/>
        <v>190.5907399999999</v>
      </c>
      <c r="BN109" s="52">
        <f t="shared" si="148"/>
        <v>188.68483299999988</v>
      </c>
      <c r="BO109" s="52">
        <f t="shared" si="103"/>
        <v>1.905907</v>
      </c>
      <c r="BP109" s="45"/>
      <c r="BQ109" s="45"/>
      <c r="BT109" s="35">
        <f>BU109+BY109+Tabelle21268201025262729[[#This Row],[w]]/2+Tabelle21268201025262729[[#This Row],[poweradd]]</f>
        <v>21.815166999999995</v>
      </c>
      <c r="BU109" s="52">
        <f t="shared" si="136"/>
        <v>16.909259999999996</v>
      </c>
      <c r="BV109" s="35">
        <f t="shared" si="104"/>
        <v>6</v>
      </c>
      <c r="BW109" s="52">
        <f t="shared" si="123"/>
        <v>190.5907399999999</v>
      </c>
      <c r="BX109" s="52">
        <f t="shared" si="149"/>
        <v>188.68483299999988</v>
      </c>
      <c r="BY109" s="52">
        <f t="shared" si="105"/>
        <v>1.905907</v>
      </c>
      <c r="BZ109" s="45"/>
      <c r="CA109" s="45"/>
      <c r="CD109" s="35">
        <f>CE109+CI109+Tabelle2126820102526272934[[#This Row],[w]]/2+Tabelle2126820102526272934[[#This Row],[poweradd]]</f>
        <v>50.708451999999994</v>
      </c>
      <c r="CE109" s="52">
        <f t="shared" si="137"/>
        <v>46.144901999999995</v>
      </c>
      <c r="CF109" s="35">
        <f t="shared" si="106"/>
        <v>6</v>
      </c>
      <c r="CG109" s="52">
        <f t="shared" si="124"/>
        <v>156.35509799999994</v>
      </c>
      <c r="CH109" s="52">
        <f t="shared" si="150"/>
        <v>154.79154799999995</v>
      </c>
      <c r="CI109" s="52">
        <f t="shared" si="107"/>
        <v>1.56355</v>
      </c>
      <c r="CJ109" s="45"/>
      <c r="CK109" s="45"/>
      <c r="CN109" s="35">
        <f>CO109+CS109+Tabelle21268201025262729341135[[#This Row],[w]]/2+Tabelle21268201025262729341135[[#This Row],[poweradd]]</f>
        <v>50.708451999999994</v>
      </c>
      <c r="CO109" s="52">
        <f t="shared" si="138"/>
        <v>46.144901999999995</v>
      </c>
      <c r="CP109" s="35">
        <f t="shared" si="108"/>
        <v>6</v>
      </c>
      <c r="CQ109" s="52">
        <f t="shared" si="125"/>
        <v>156.35509799999994</v>
      </c>
      <c r="CR109" s="52">
        <f t="shared" si="151"/>
        <v>154.79154799999995</v>
      </c>
      <c r="CS109" s="52">
        <f t="shared" si="109"/>
        <v>1.56355</v>
      </c>
      <c r="CT109" s="45"/>
      <c r="CU109" s="45"/>
      <c r="CX109" s="35">
        <f>CY109+DC109+Tabelle2126820102526272934113536[[#This Row],[w]]/2+Tabelle2126820102526272934113536[[#This Row],[poweradd]]</f>
        <v>50.708451999999994</v>
      </c>
      <c r="CY109" s="52">
        <f t="shared" si="139"/>
        <v>46.144901999999995</v>
      </c>
      <c r="CZ109" s="35">
        <f t="shared" si="110"/>
        <v>6</v>
      </c>
      <c r="DA109" s="52">
        <f t="shared" si="126"/>
        <v>156.35509799999994</v>
      </c>
      <c r="DB109" s="52">
        <f t="shared" si="152"/>
        <v>154.79154799999995</v>
      </c>
      <c r="DC109" s="52">
        <f t="shared" si="111"/>
        <v>1.56355</v>
      </c>
      <c r="DD109" s="45"/>
      <c r="DE109" s="45"/>
      <c r="DH109" s="35">
        <f>DI109+DM109+Tabelle21268201025262729341135363731[[#This Row],[w]]/2+Tabelle21268201025262729341135363731[[#This Row],[poweradd]]</f>
        <v>50.708451999999994</v>
      </c>
      <c r="DI109" s="52">
        <f t="shared" si="140"/>
        <v>46.144901999999995</v>
      </c>
      <c r="DJ109" s="35">
        <f t="shared" si="112"/>
        <v>6</v>
      </c>
      <c r="DK109" s="52">
        <f t="shared" si="127"/>
        <v>156.35509799999994</v>
      </c>
      <c r="DL109" s="52">
        <f t="shared" si="153"/>
        <v>154.79154799999995</v>
      </c>
      <c r="DM109" s="52">
        <f t="shared" si="113"/>
        <v>1.56355</v>
      </c>
      <c r="DN109" s="45"/>
      <c r="DO109" s="45"/>
      <c r="DR109" s="35">
        <f>DS109+DW109+Tabelle212682010252627293411353637[[#This Row],[w]]/2+Tabelle212682010252627293411353637[[#This Row],[poweradd]]</f>
        <v>20.655095000000003</v>
      </c>
      <c r="DS109" s="52">
        <f t="shared" si="141"/>
        <v>16.262723000000001</v>
      </c>
      <c r="DT109" s="35">
        <f t="shared" si="114"/>
        <v>6</v>
      </c>
      <c r="DU109" s="52">
        <f t="shared" si="128"/>
        <v>139.23727699999989</v>
      </c>
      <c r="DV109" s="52">
        <f t="shared" si="154"/>
        <v>137.8449049999999</v>
      </c>
      <c r="DW109" s="52">
        <f t="shared" si="115"/>
        <v>1.3923719999999999</v>
      </c>
      <c r="DX109" s="45"/>
      <c r="DY109" s="45"/>
    </row>
    <row r="110" spans="1:130" x14ac:dyDescent="0.25">
      <c r="A110" s="55">
        <v>107</v>
      </c>
      <c r="B110" s="35">
        <f>C110+G110+Tabelle21268201025[[#This Row],[w]]/2+Tabelle21268201025[[#This Row],[poweradd]]</f>
        <v>26.702014999999996</v>
      </c>
      <c r="C110" s="52">
        <f t="shared" si="129"/>
        <v>21.815166999999995</v>
      </c>
      <c r="D110" s="35">
        <f t="shared" si="90"/>
        <v>6</v>
      </c>
      <c r="E110" s="52">
        <f t="shared" si="116"/>
        <v>188.68483299999988</v>
      </c>
      <c r="F110" s="52">
        <f t="shared" si="142"/>
        <v>186.7979849999999</v>
      </c>
      <c r="G110" s="52">
        <f t="shared" si="91"/>
        <v>1.8868480000000001</v>
      </c>
      <c r="H110" s="45"/>
      <c r="I110" s="45"/>
      <c r="L110" s="35">
        <f>M110+Q110+Tabelle212682010252632[[#This Row],[w]]/2+Tabelle212682010252632[[#This Row],[poweradd]]</f>
        <v>26.702014999999996</v>
      </c>
      <c r="M110" s="52">
        <f t="shared" si="130"/>
        <v>21.815166999999995</v>
      </c>
      <c r="N110" s="35">
        <f t="shared" si="92"/>
        <v>6</v>
      </c>
      <c r="O110" s="52">
        <f t="shared" si="117"/>
        <v>188.68483299999988</v>
      </c>
      <c r="P110" s="52">
        <f t="shared" si="143"/>
        <v>186.7979849999999</v>
      </c>
      <c r="Q110" s="52">
        <f t="shared" si="93"/>
        <v>1.8868480000000001</v>
      </c>
      <c r="R110" s="45"/>
      <c r="S110" s="45"/>
      <c r="V110" s="35">
        <f>W110+AA110+Tabelle2126820102526[[#This Row],[w]]/2+Tabelle2126820102526[[#This Row],[poweradd]]</f>
        <v>26.702014999999996</v>
      </c>
      <c r="W110" s="52">
        <f t="shared" si="131"/>
        <v>21.815166999999995</v>
      </c>
      <c r="X110" s="35">
        <f t="shared" si="94"/>
        <v>6</v>
      </c>
      <c r="Y110" s="52">
        <f t="shared" si="118"/>
        <v>188.68483299999988</v>
      </c>
      <c r="Z110" s="52">
        <f t="shared" si="144"/>
        <v>186.7979849999999</v>
      </c>
      <c r="AA110" s="52">
        <f t="shared" si="95"/>
        <v>1.8868480000000001</v>
      </c>
      <c r="AB110" s="45"/>
      <c r="AC110" s="45"/>
      <c r="AF110" s="35">
        <f>AG110+AK110+Tabelle212682010252630[[#This Row],[w]]/2+Tabelle212682010252630[[#This Row],[poweradd]]</f>
        <v>26.702014999999996</v>
      </c>
      <c r="AG110" s="52">
        <f t="shared" si="132"/>
        <v>21.815166999999995</v>
      </c>
      <c r="AH110" s="35">
        <f t="shared" si="96"/>
        <v>6</v>
      </c>
      <c r="AI110" s="52">
        <f t="shared" si="119"/>
        <v>188.68483299999988</v>
      </c>
      <c r="AJ110" s="52">
        <f t="shared" si="145"/>
        <v>186.7979849999999</v>
      </c>
      <c r="AK110" s="52">
        <f t="shared" si="97"/>
        <v>1.8868480000000001</v>
      </c>
      <c r="AL110" s="45"/>
      <c r="AM110" s="45"/>
      <c r="AP110" s="35">
        <f>AQ110+AU110+Tabelle212682010252627[[#This Row],[w]]/2+Tabelle212682010252627[[#This Row],[poweradd]]</f>
        <v>26.702014999999996</v>
      </c>
      <c r="AQ110" s="52">
        <f t="shared" si="133"/>
        <v>21.815166999999995</v>
      </c>
      <c r="AR110" s="35">
        <f t="shared" si="98"/>
        <v>6</v>
      </c>
      <c r="AS110" s="52">
        <f t="shared" si="120"/>
        <v>188.68483299999988</v>
      </c>
      <c r="AT110" s="52">
        <f t="shared" si="146"/>
        <v>186.7979849999999</v>
      </c>
      <c r="AU110" s="52">
        <f t="shared" si="99"/>
        <v>1.8868480000000001</v>
      </c>
      <c r="AV110" s="45"/>
      <c r="AW110" s="45"/>
      <c r="AZ110" s="35">
        <f>BA110+BE110+Tabelle2126820102526272933[[#This Row],[w]]/2+Tabelle2126820102526272933[[#This Row],[poweradd]]</f>
        <v>26.702014999999996</v>
      </c>
      <c r="BA110" s="52">
        <f t="shared" si="134"/>
        <v>21.815166999999995</v>
      </c>
      <c r="BB110" s="35">
        <f t="shared" si="100"/>
        <v>6</v>
      </c>
      <c r="BC110" s="52">
        <f t="shared" si="121"/>
        <v>188.68483299999988</v>
      </c>
      <c r="BD110" s="52">
        <f t="shared" si="147"/>
        <v>186.7979849999999</v>
      </c>
      <c r="BE110" s="52">
        <f t="shared" si="101"/>
        <v>1.8868480000000001</v>
      </c>
      <c r="BF110" s="45"/>
      <c r="BG110" s="45"/>
      <c r="BJ110" s="35">
        <f>BK110+BO110+Tabelle21268201025262728[[#This Row],[w]]/2+Tabelle21268201025262728[[#This Row],[poweradd]]</f>
        <v>26.702014999999996</v>
      </c>
      <c r="BK110" s="52">
        <f t="shared" si="135"/>
        <v>21.815166999999995</v>
      </c>
      <c r="BL110" s="35">
        <f t="shared" si="102"/>
        <v>6</v>
      </c>
      <c r="BM110" s="52">
        <f t="shared" si="122"/>
        <v>188.68483299999988</v>
      </c>
      <c r="BN110" s="52">
        <f t="shared" si="148"/>
        <v>186.7979849999999</v>
      </c>
      <c r="BO110" s="52">
        <f t="shared" si="103"/>
        <v>1.8868480000000001</v>
      </c>
      <c r="BP110" s="45"/>
      <c r="BQ110" s="45"/>
      <c r="BT110" s="35">
        <f>BU110+BY110+Tabelle21268201025262729[[#This Row],[w]]/2+Tabelle21268201025262729[[#This Row],[poweradd]]</f>
        <v>26.702014999999996</v>
      </c>
      <c r="BU110" s="52">
        <f t="shared" si="136"/>
        <v>21.815166999999995</v>
      </c>
      <c r="BV110" s="35">
        <f t="shared" si="104"/>
        <v>6</v>
      </c>
      <c r="BW110" s="52">
        <f t="shared" si="123"/>
        <v>188.68483299999988</v>
      </c>
      <c r="BX110" s="52">
        <f t="shared" si="149"/>
        <v>186.7979849999999</v>
      </c>
      <c r="BY110" s="52">
        <f t="shared" si="105"/>
        <v>1.8868480000000001</v>
      </c>
      <c r="BZ110" s="45"/>
      <c r="CA110" s="45"/>
      <c r="CD110" s="35">
        <f>CE110+CI110+Tabelle2126820102526272934[[#This Row],[w]]/2+Tabelle2126820102526272934[[#This Row],[poweradd]]</f>
        <v>55.256366999999997</v>
      </c>
      <c r="CE110" s="52">
        <f t="shared" si="137"/>
        <v>50.708451999999994</v>
      </c>
      <c r="CF110" s="35">
        <f t="shared" si="106"/>
        <v>6</v>
      </c>
      <c r="CG110" s="52">
        <f t="shared" si="124"/>
        <v>154.79154799999995</v>
      </c>
      <c r="CH110" s="52">
        <f t="shared" si="150"/>
        <v>153.24363299999996</v>
      </c>
      <c r="CI110" s="52">
        <f t="shared" si="107"/>
        <v>1.5479149999999999</v>
      </c>
      <c r="CJ110" s="45"/>
      <c r="CK110" s="45"/>
      <c r="CN110" s="35">
        <f>CO110+CS110+Tabelle21268201025262729341135[[#This Row],[w]]/2+Tabelle21268201025262729341135[[#This Row],[poweradd]]</f>
        <v>55.256366999999997</v>
      </c>
      <c r="CO110" s="52">
        <f t="shared" si="138"/>
        <v>50.708451999999994</v>
      </c>
      <c r="CP110" s="35">
        <f t="shared" si="108"/>
        <v>6</v>
      </c>
      <c r="CQ110" s="52">
        <f t="shared" si="125"/>
        <v>154.79154799999995</v>
      </c>
      <c r="CR110" s="52">
        <f t="shared" si="151"/>
        <v>153.24363299999996</v>
      </c>
      <c r="CS110" s="52">
        <f t="shared" si="109"/>
        <v>1.5479149999999999</v>
      </c>
      <c r="CT110" s="45"/>
      <c r="CU110" s="45"/>
      <c r="CX110" s="35">
        <f>CY110+DC110+Tabelle2126820102526272934113536[[#This Row],[w]]/2+Tabelle2126820102526272934113536[[#This Row],[poweradd]]</f>
        <v>55.256366999999997</v>
      </c>
      <c r="CY110" s="52">
        <f t="shared" si="139"/>
        <v>50.708451999999994</v>
      </c>
      <c r="CZ110" s="35">
        <f t="shared" si="110"/>
        <v>6</v>
      </c>
      <c r="DA110" s="52">
        <f t="shared" si="126"/>
        <v>154.79154799999995</v>
      </c>
      <c r="DB110" s="52">
        <f t="shared" si="152"/>
        <v>153.24363299999996</v>
      </c>
      <c r="DC110" s="52">
        <f t="shared" si="111"/>
        <v>1.5479149999999999</v>
      </c>
      <c r="DD110" s="45"/>
      <c r="DE110" s="45"/>
      <c r="DH110" s="35">
        <f>DI110+DM110+Tabelle21268201025262729341135363731[[#This Row],[w]]/2+Tabelle21268201025262729341135363731[[#This Row],[poweradd]]</f>
        <v>55.256366999999997</v>
      </c>
      <c r="DI110" s="52">
        <f t="shared" si="140"/>
        <v>50.708451999999994</v>
      </c>
      <c r="DJ110" s="35">
        <f t="shared" si="112"/>
        <v>6</v>
      </c>
      <c r="DK110" s="52">
        <f t="shared" si="127"/>
        <v>154.79154799999995</v>
      </c>
      <c r="DL110" s="52">
        <f t="shared" si="153"/>
        <v>153.24363299999996</v>
      </c>
      <c r="DM110" s="52">
        <f t="shared" si="113"/>
        <v>1.5479149999999999</v>
      </c>
      <c r="DN110" s="45"/>
      <c r="DO110" s="45"/>
      <c r="DR110" s="35">
        <f>DS110+DW110+Tabelle212682010252627293411353637[[#This Row],[w]]/2+Tabelle212682010252627293411353637[[#This Row],[poweradd]]</f>
        <v>25.033544000000003</v>
      </c>
      <c r="DS110" s="52">
        <f t="shared" si="141"/>
        <v>20.655095000000003</v>
      </c>
      <c r="DT110" s="35">
        <f t="shared" si="114"/>
        <v>6</v>
      </c>
      <c r="DU110" s="52">
        <f t="shared" si="128"/>
        <v>137.8449049999999</v>
      </c>
      <c r="DV110" s="52">
        <f t="shared" si="154"/>
        <v>136.46645599999991</v>
      </c>
      <c r="DW110" s="52">
        <f t="shared" si="115"/>
        <v>1.378449</v>
      </c>
      <c r="DX110" s="45"/>
      <c r="DY110" s="45"/>
    </row>
    <row r="111" spans="1:130" x14ac:dyDescent="0.25">
      <c r="A111" s="55">
        <v>108</v>
      </c>
      <c r="B111" s="35">
        <f>C111+G111+Tabelle21268201025[[#This Row],[w]]/2+Tabelle21268201025[[#This Row],[poweradd]]</f>
        <v>31.569993999999994</v>
      </c>
      <c r="C111" s="52">
        <f t="shared" si="129"/>
        <v>26.702014999999996</v>
      </c>
      <c r="D111" s="35">
        <f t="shared" si="90"/>
        <v>6</v>
      </c>
      <c r="E111" s="52">
        <f t="shared" si="116"/>
        <v>186.7979849999999</v>
      </c>
      <c r="F111" s="52">
        <f t="shared" si="142"/>
        <v>184.93000599999991</v>
      </c>
      <c r="G111" s="52">
        <f t="shared" si="91"/>
        <v>1.8679790000000001</v>
      </c>
      <c r="H111" s="45"/>
      <c r="I111" s="43"/>
      <c r="J111" s="38"/>
      <c r="L111" s="35">
        <f>M111+Q111+Tabelle212682010252632[[#This Row],[w]]/2+Tabelle212682010252632[[#This Row],[poweradd]]</f>
        <v>31.569993999999994</v>
      </c>
      <c r="M111" s="52">
        <f t="shared" si="130"/>
        <v>26.702014999999996</v>
      </c>
      <c r="N111" s="35">
        <f t="shared" si="92"/>
        <v>6</v>
      </c>
      <c r="O111" s="52">
        <f t="shared" si="117"/>
        <v>186.7979849999999</v>
      </c>
      <c r="P111" s="52">
        <f t="shared" si="143"/>
        <v>184.93000599999991</v>
      </c>
      <c r="Q111" s="52">
        <f t="shared" si="93"/>
        <v>1.8679790000000001</v>
      </c>
      <c r="R111" s="45"/>
      <c r="S111" s="43"/>
      <c r="T111" s="38"/>
      <c r="V111" s="35">
        <f>W111+AA111+Tabelle2126820102526[[#This Row],[w]]/2+Tabelle2126820102526[[#This Row],[poweradd]]</f>
        <v>31.569993999999994</v>
      </c>
      <c r="W111" s="52">
        <f t="shared" si="131"/>
        <v>26.702014999999996</v>
      </c>
      <c r="X111" s="35">
        <f t="shared" si="94"/>
        <v>6</v>
      </c>
      <c r="Y111" s="52">
        <f t="shared" si="118"/>
        <v>186.7979849999999</v>
      </c>
      <c r="Z111" s="52">
        <f t="shared" si="144"/>
        <v>184.93000599999991</v>
      </c>
      <c r="AA111" s="52">
        <f t="shared" si="95"/>
        <v>1.8679790000000001</v>
      </c>
      <c r="AB111" s="45"/>
      <c r="AC111" s="43"/>
      <c r="AD111" s="38"/>
      <c r="AF111" s="35">
        <f>AG111+AK111+Tabelle212682010252630[[#This Row],[w]]/2+Tabelle212682010252630[[#This Row],[poweradd]]</f>
        <v>31.569993999999994</v>
      </c>
      <c r="AG111" s="52">
        <f t="shared" si="132"/>
        <v>26.702014999999996</v>
      </c>
      <c r="AH111" s="35">
        <f t="shared" si="96"/>
        <v>6</v>
      </c>
      <c r="AI111" s="52">
        <f t="shared" si="119"/>
        <v>186.7979849999999</v>
      </c>
      <c r="AJ111" s="52">
        <f t="shared" si="145"/>
        <v>184.93000599999991</v>
      </c>
      <c r="AK111" s="52">
        <f t="shared" si="97"/>
        <v>1.8679790000000001</v>
      </c>
      <c r="AL111" s="45"/>
      <c r="AM111" s="43"/>
      <c r="AN111" s="38"/>
      <c r="AP111" s="35">
        <f>AQ111+AU111+Tabelle212682010252627[[#This Row],[w]]/2+Tabelle212682010252627[[#This Row],[poweradd]]</f>
        <v>31.569993999999994</v>
      </c>
      <c r="AQ111" s="52">
        <f t="shared" si="133"/>
        <v>26.702014999999996</v>
      </c>
      <c r="AR111" s="35">
        <f t="shared" si="98"/>
        <v>6</v>
      </c>
      <c r="AS111" s="52">
        <f t="shared" si="120"/>
        <v>186.7979849999999</v>
      </c>
      <c r="AT111" s="52">
        <f t="shared" si="146"/>
        <v>184.93000599999991</v>
      </c>
      <c r="AU111" s="52">
        <f t="shared" si="99"/>
        <v>1.8679790000000001</v>
      </c>
      <c r="AV111" s="45"/>
      <c r="AW111" s="43"/>
      <c r="AX111" s="38"/>
      <c r="AZ111" s="35">
        <f>BA111+BE111+Tabelle2126820102526272933[[#This Row],[w]]/2+Tabelle2126820102526272933[[#This Row],[poweradd]]</f>
        <v>31.569993999999994</v>
      </c>
      <c r="BA111" s="52">
        <f t="shared" si="134"/>
        <v>26.702014999999996</v>
      </c>
      <c r="BB111" s="35">
        <f t="shared" si="100"/>
        <v>6</v>
      </c>
      <c r="BC111" s="52">
        <f t="shared" si="121"/>
        <v>186.7979849999999</v>
      </c>
      <c r="BD111" s="52">
        <f t="shared" si="147"/>
        <v>184.93000599999991</v>
      </c>
      <c r="BE111" s="52">
        <f t="shared" si="101"/>
        <v>1.8679790000000001</v>
      </c>
      <c r="BF111" s="45"/>
      <c r="BG111" s="43"/>
      <c r="BH111" s="38"/>
      <c r="BJ111" s="35">
        <f>BK111+BO111+Tabelle21268201025262728[[#This Row],[w]]/2+Tabelle21268201025262728[[#This Row],[poweradd]]</f>
        <v>31.569993999999994</v>
      </c>
      <c r="BK111" s="52">
        <f t="shared" si="135"/>
        <v>26.702014999999996</v>
      </c>
      <c r="BL111" s="35">
        <f t="shared" si="102"/>
        <v>6</v>
      </c>
      <c r="BM111" s="52">
        <f t="shared" si="122"/>
        <v>186.7979849999999</v>
      </c>
      <c r="BN111" s="52">
        <f t="shared" si="148"/>
        <v>184.93000599999991</v>
      </c>
      <c r="BO111" s="52">
        <f t="shared" si="103"/>
        <v>1.8679790000000001</v>
      </c>
      <c r="BP111" s="45"/>
      <c r="BQ111" s="43"/>
      <c r="BR111" s="38"/>
      <c r="BT111" s="35">
        <f>BU111+BY111+Tabelle21268201025262729[[#This Row],[w]]/2+Tabelle21268201025262729[[#This Row],[poweradd]]</f>
        <v>31.569993999999994</v>
      </c>
      <c r="BU111" s="52">
        <f t="shared" si="136"/>
        <v>26.702014999999996</v>
      </c>
      <c r="BV111" s="35">
        <f t="shared" si="104"/>
        <v>6</v>
      </c>
      <c r="BW111" s="52">
        <f t="shared" si="123"/>
        <v>186.7979849999999</v>
      </c>
      <c r="BX111" s="52">
        <f t="shared" si="149"/>
        <v>184.93000599999991</v>
      </c>
      <c r="BY111" s="52">
        <f t="shared" si="105"/>
        <v>1.8679790000000001</v>
      </c>
      <c r="BZ111" s="45"/>
      <c r="CA111" s="43"/>
      <c r="CB111" s="38"/>
      <c r="CD111" s="35">
        <f>CE111+CI111+Tabelle2126820102526272934[[#This Row],[w]]/2+Tabelle2126820102526272934[[#This Row],[poweradd]]</f>
        <v>59.788802999999994</v>
      </c>
      <c r="CE111" s="52">
        <f t="shared" si="137"/>
        <v>55.256366999999997</v>
      </c>
      <c r="CF111" s="35">
        <f t="shared" si="106"/>
        <v>6</v>
      </c>
      <c r="CG111" s="52">
        <f t="shared" si="124"/>
        <v>153.24363299999996</v>
      </c>
      <c r="CH111" s="52">
        <f t="shared" si="150"/>
        <v>151.71119699999997</v>
      </c>
      <c r="CI111" s="52">
        <f t="shared" si="107"/>
        <v>1.5324359999999999</v>
      </c>
      <c r="CJ111" s="45"/>
      <c r="CK111" s="43"/>
      <c r="CL111" s="38"/>
      <c r="CN111" s="35">
        <f>CO111+CS111+Tabelle21268201025262729341135[[#This Row],[w]]/2+Tabelle21268201025262729341135[[#This Row],[poweradd]]</f>
        <v>59.788802999999994</v>
      </c>
      <c r="CO111" s="52">
        <f t="shared" si="138"/>
        <v>55.256366999999997</v>
      </c>
      <c r="CP111" s="35">
        <f t="shared" si="108"/>
        <v>6</v>
      </c>
      <c r="CQ111" s="52">
        <f t="shared" si="125"/>
        <v>153.24363299999996</v>
      </c>
      <c r="CR111" s="52">
        <f t="shared" si="151"/>
        <v>151.71119699999997</v>
      </c>
      <c r="CS111" s="52">
        <f t="shared" si="109"/>
        <v>1.5324359999999999</v>
      </c>
      <c r="CT111" s="45"/>
      <c r="CU111" s="43"/>
      <c r="CV111" s="38"/>
      <c r="CX111" s="35">
        <f>CY111+DC111+Tabelle2126820102526272934113536[[#This Row],[w]]/2+Tabelle2126820102526272934113536[[#This Row],[poweradd]]</f>
        <v>59.788802999999994</v>
      </c>
      <c r="CY111" s="52">
        <f t="shared" si="139"/>
        <v>55.256366999999997</v>
      </c>
      <c r="CZ111" s="35">
        <f t="shared" si="110"/>
        <v>6</v>
      </c>
      <c r="DA111" s="52">
        <f t="shared" si="126"/>
        <v>153.24363299999996</v>
      </c>
      <c r="DB111" s="52">
        <f t="shared" si="152"/>
        <v>151.71119699999997</v>
      </c>
      <c r="DC111" s="52">
        <f t="shared" si="111"/>
        <v>1.5324359999999999</v>
      </c>
      <c r="DD111" s="45"/>
      <c r="DE111" s="43"/>
      <c r="DF111" s="38"/>
      <c r="DH111" s="35">
        <f>DI111+DM111+Tabelle21268201025262729341135363731[[#This Row],[w]]/2+Tabelle21268201025262729341135363731[[#This Row],[poweradd]]</f>
        <v>59.788802999999994</v>
      </c>
      <c r="DI111" s="52">
        <f t="shared" si="140"/>
        <v>55.256366999999997</v>
      </c>
      <c r="DJ111" s="35">
        <f t="shared" si="112"/>
        <v>6</v>
      </c>
      <c r="DK111" s="52">
        <f t="shared" si="127"/>
        <v>153.24363299999996</v>
      </c>
      <c r="DL111" s="52">
        <f t="shared" si="153"/>
        <v>151.71119699999997</v>
      </c>
      <c r="DM111" s="52">
        <f t="shared" si="113"/>
        <v>1.5324359999999999</v>
      </c>
      <c r="DN111" s="45"/>
      <c r="DO111" s="43"/>
      <c r="DP111" s="38"/>
      <c r="DR111" s="35">
        <f>DS111+DW111+Tabelle212682010252627293411353637[[#This Row],[w]]/2+Tabelle212682010252627293411353637[[#This Row],[poweradd]]</f>
        <v>29.398208000000004</v>
      </c>
      <c r="DS111" s="52">
        <f t="shared" si="141"/>
        <v>25.033544000000003</v>
      </c>
      <c r="DT111" s="35">
        <f t="shared" si="114"/>
        <v>6</v>
      </c>
      <c r="DU111" s="52">
        <f t="shared" si="128"/>
        <v>136.46645599999991</v>
      </c>
      <c r="DV111" s="52">
        <f t="shared" si="154"/>
        <v>135.1017919999999</v>
      </c>
      <c r="DW111" s="52">
        <f t="shared" si="115"/>
        <v>1.3646640000000001</v>
      </c>
      <c r="DX111" s="45"/>
      <c r="DY111" s="43"/>
      <c r="DZ111" s="38"/>
    </row>
    <row r="112" spans="1:130" x14ac:dyDescent="0.25">
      <c r="A112" s="55">
        <v>109</v>
      </c>
      <c r="B112" s="37">
        <f>C112+G112+Tabelle21268201025[[#This Row],[w]]/2+Tabelle21268201025[[#This Row],[poweradd]]</f>
        <v>36.419293999999994</v>
      </c>
      <c r="C112" s="52">
        <f t="shared" si="129"/>
        <v>31.569993999999994</v>
      </c>
      <c r="D112" s="35">
        <f t="shared" si="90"/>
        <v>6</v>
      </c>
      <c r="E112" s="52">
        <f t="shared" si="116"/>
        <v>184.93000599999991</v>
      </c>
      <c r="F112" s="52">
        <f t="shared" si="142"/>
        <v>183.08070599999991</v>
      </c>
      <c r="G112" s="52">
        <f t="shared" si="91"/>
        <v>1.8492999999999999</v>
      </c>
      <c r="H112" s="45"/>
      <c r="I112" s="45"/>
      <c r="L112" s="37">
        <f>M112+Q112+Tabelle212682010252632[[#This Row],[w]]/2+Tabelle212682010252632[[#This Row],[poweradd]]</f>
        <v>36.419293999999994</v>
      </c>
      <c r="M112" s="52">
        <f t="shared" si="130"/>
        <v>31.569993999999994</v>
      </c>
      <c r="N112" s="35">
        <f t="shared" si="92"/>
        <v>6</v>
      </c>
      <c r="O112" s="52">
        <f t="shared" si="117"/>
        <v>184.93000599999991</v>
      </c>
      <c r="P112" s="52">
        <f t="shared" si="143"/>
        <v>183.08070599999991</v>
      </c>
      <c r="Q112" s="52">
        <f t="shared" si="93"/>
        <v>1.8492999999999999</v>
      </c>
      <c r="R112" s="45"/>
      <c r="S112" s="45"/>
      <c r="V112" s="37">
        <f>W112+AA112+Tabelle2126820102526[[#This Row],[w]]/2+Tabelle2126820102526[[#This Row],[poweradd]]</f>
        <v>36.419293999999994</v>
      </c>
      <c r="W112" s="52">
        <f t="shared" si="131"/>
        <v>31.569993999999994</v>
      </c>
      <c r="X112" s="35">
        <f t="shared" si="94"/>
        <v>6</v>
      </c>
      <c r="Y112" s="52">
        <f t="shared" si="118"/>
        <v>184.93000599999991</v>
      </c>
      <c r="Z112" s="52">
        <f t="shared" si="144"/>
        <v>183.08070599999991</v>
      </c>
      <c r="AA112" s="52">
        <f t="shared" si="95"/>
        <v>1.8492999999999999</v>
      </c>
      <c r="AB112" s="45"/>
      <c r="AC112" s="45"/>
      <c r="AF112" s="37">
        <f>AG112+AK112+Tabelle212682010252630[[#This Row],[w]]/2+Tabelle212682010252630[[#This Row],[poweradd]]</f>
        <v>36.419293999999994</v>
      </c>
      <c r="AG112" s="52">
        <f t="shared" si="132"/>
        <v>31.569993999999994</v>
      </c>
      <c r="AH112" s="35">
        <f t="shared" si="96"/>
        <v>6</v>
      </c>
      <c r="AI112" s="52">
        <f t="shared" si="119"/>
        <v>184.93000599999991</v>
      </c>
      <c r="AJ112" s="52">
        <f t="shared" si="145"/>
        <v>183.08070599999991</v>
      </c>
      <c r="AK112" s="52">
        <f t="shared" si="97"/>
        <v>1.8492999999999999</v>
      </c>
      <c r="AL112" s="45"/>
      <c r="AM112" s="45"/>
      <c r="AP112" s="37">
        <f>AQ112+AU112+Tabelle212682010252627[[#This Row],[w]]/2+Tabelle212682010252627[[#This Row],[poweradd]]</f>
        <v>36.419293999999994</v>
      </c>
      <c r="AQ112" s="52">
        <f t="shared" si="133"/>
        <v>31.569993999999994</v>
      </c>
      <c r="AR112" s="35">
        <f t="shared" si="98"/>
        <v>6</v>
      </c>
      <c r="AS112" s="52">
        <f t="shared" si="120"/>
        <v>184.93000599999991</v>
      </c>
      <c r="AT112" s="52">
        <f t="shared" si="146"/>
        <v>183.08070599999991</v>
      </c>
      <c r="AU112" s="52">
        <f t="shared" si="99"/>
        <v>1.8492999999999999</v>
      </c>
      <c r="AV112" s="45"/>
      <c r="AW112" s="45"/>
      <c r="AZ112" s="37">
        <f>BA112+BE112+Tabelle2126820102526272933[[#This Row],[w]]/2+Tabelle2126820102526272933[[#This Row],[poweradd]]</f>
        <v>36.419293999999994</v>
      </c>
      <c r="BA112" s="52">
        <f t="shared" si="134"/>
        <v>31.569993999999994</v>
      </c>
      <c r="BB112" s="35">
        <f t="shared" si="100"/>
        <v>6</v>
      </c>
      <c r="BC112" s="52">
        <f t="shared" si="121"/>
        <v>184.93000599999991</v>
      </c>
      <c r="BD112" s="52">
        <f t="shared" si="147"/>
        <v>183.08070599999991</v>
      </c>
      <c r="BE112" s="52">
        <f t="shared" si="101"/>
        <v>1.8492999999999999</v>
      </c>
      <c r="BF112" s="45"/>
      <c r="BG112" s="45"/>
      <c r="BJ112" s="37">
        <f>BK112+BO112+Tabelle21268201025262728[[#This Row],[w]]/2+Tabelle21268201025262728[[#This Row],[poweradd]]</f>
        <v>36.419293999999994</v>
      </c>
      <c r="BK112" s="52">
        <f t="shared" si="135"/>
        <v>31.569993999999994</v>
      </c>
      <c r="BL112" s="35">
        <f t="shared" si="102"/>
        <v>6</v>
      </c>
      <c r="BM112" s="52">
        <f t="shared" si="122"/>
        <v>184.93000599999991</v>
      </c>
      <c r="BN112" s="52">
        <f t="shared" si="148"/>
        <v>183.08070599999991</v>
      </c>
      <c r="BO112" s="52">
        <f t="shared" si="103"/>
        <v>1.8492999999999999</v>
      </c>
      <c r="BP112" s="45"/>
      <c r="BQ112" s="45"/>
      <c r="BT112" s="37">
        <f>BU112+BY112+Tabelle21268201025262729[[#This Row],[w]]/2+Tabelle21268201025262729[[#This Row],[poweradd]]</f>
        <v>36.419293999999994</v>
      </c>
      <c r="BU112" s="52">
        <f t="shared" si="136"/>
        <v>31.569993999999994</v>
      </c>
      <c r="BV112" s="35">
        <f t="shared" si="104"/>
        <v>6</v>
      </c>
      <c r="BW112" s="52">
        <f t="shared" si="123"/>
        <v>184.93000599999991</v>
      </c>
      <c r="BX112" s="52">
        <f t="shared" si="149"/>
        <v>183.08070599999991</v>
      </c>
      <c r="BY112" s="52">
        <f t="shared" si="105"/>
        <v>1.8492999999999999</v>
      </c>
      <c r="BZ112" s="45"/>
      <c r="CA112" s="45"/>
      <c r="CD112" s="37">
        <f>CE112+CI112+Tabelle2126820102526272934[[#This Row],[w]]/2+Tabelle2126820102526272934[[#This Row],[poweradd]]</f>
        <v>44.305914000000001</v>
      </c>
      <c r="CE112" s="52">
        <f t="shared" si="137"/>
        <v>59.788802999999994</v>
      </c>
      <c r="CF112" s="35">
        <f t="shared" si="106"/>
        <v>6</v>
      </c>
      <c r="CG112" s="52">
        <f t="shared" si="124"/>
        <v>151.71119699999997</v>
      </c>
      <c r="CH112" s="52">
        <f t="shared" si="150"/>
        <v>150.19408599999997</v>
      </c>
      <c r="CI112" s="52">
        <f t="shared" si="107"/>
        <v>1.5171110000000001</v>
      </c>
      <c r="CJ112" s="45">
        <v>-20</v>
      </c>
      <c r="CK112" s="45"/>
      <c r="CL112" t="s">
        <v>181</v>
      </c>
      <c r="CN112" s="37">
        <f>CO112+CS112+Tabelle21268201025262729341135[[#This Row],[w]]/2+Tabelle21268201025262729341135[[#This Row],[poweradd]]</f>
        <v>44.305914000000001</v>
      </c>
      <c r="CO112" s="52">
        <f t="shared" si="138"/>
        <v>59.788802999999994</v>
      </c>
      <c r="CP112" s="35">
        <f t="shared" si="108"/>
        <v>6</v>
      </c>
      <c r="CQ112" s="52">
        <f t="shared" si="125"/>
        <v>151.71119699999997</v>
      </c>
      <c r="CR112" s="52">
        <f t="shared" si="151"/>
        <v>150.19408599999997</v>
      </c>
      <c r="CS112" s="52">
        <f t="shared" si="109"/>
        <v>1.5171110000000001</v>
      </c>
      <c r="CT112" s="45">
        <v>-20</v>
      </c>
      <c r="CU112" s="45"/>
      <c r="CV112" t="s">
        <v>181</v>
      </c>
      <c r="CX112" s="37">
        <f>CY112+DC112+Tabelle2126820102526272934113536[[#This Row],[w]]/2+Tabelle2126820102526272934113536[[#This Row],[poweradd]]</f>
        <v>44.305914000000001</v>
      </c>
      <c r="CY112" s="52">
        <f t="shared" si="139"/>
        <v>59.788802999999994</v>
      </c>
      <c r="CZ112" s="35">
        <f t="shared" si="110"/>
        <v>6</v>
      </c>
      <c r="DA112" s="52">
        <f t="shared" si="126"/>
        <v>151.71119699999997</v>
      </c>
      <c r="DB112" s="52">
        <f t="shared" si="152"/>
        <v>150.19408599999997</v>
      </c>
      <c r="DC112" s="52">
        <f t="shared" si="111"/>
        <v>1.5171110000000001</v>
      </c>
      <c r="DD112" s="45">
        <v>-20</v>
      </c>
      <c r="DE112" s="45"/>
      <c r="DF112" t="s">
        <v>181</v>
      </c>
      <c r="DH112" s="37">
        <f>DI112+DM112+Tabelle21268201025262729341135363731[[#This Row],[w]]/2+Tabelle21268201025262729341135363731[[#This Row],[poweradd]]</f>
        <v>44.305914000000001</v>
      </c>
      <c r="DI112" s="52">
        <f t="shared" si="140"/>
        <v>59.788802999999994</v>
      </c>
      <c r="DJ112" s="35">
        <f t="shared" si="112"/>
        <v>6</v>
      </c>
      <c r="DK112" s="52">
        <f t="shared" si="127"/>
        <v>151.71119699999997</v>
      </c>
      <c r="DL112" s="52">
        <f t="shared" si="153"/>
        <v>150.19408599999997</v>
      </c>
      <c r="DM112" s="52">
        <f t="shared" si="113"/>
        <v>1.5171110000000001</v>
      </c>
      <c r="DN112" s="45">
        <v>-20</v>
      </c>
      <c r="DO112" s="45"/>
      <c r="DP112" t="s">
        <v>181</v>
      </c>
      <c r="DR112" s="37">
        <f>DS112+DW112+Tabelle212682010252627293411353637[[#This Row],[w]]/2+Tabelle212682010252627293411353637[[#This Row],[poweradd]]</f>
        <v>13.749225000000003</v>
      </c>
      <c r="DS112" s="52">
        <f t="shared" si="141"/>
        <v>29.398208000000004</v>
      </c>
      <c r="DT112" s="35">
        <f t="shared" si="114"/>
        <v>6</v>
      </c>
      <c r="DU112" s="52">
        <f t="shared" si="128"/>
        <v>135.1017919999999</v>
      </c>
      <c r="DV112" s="52">
        <f t="shared" si="154"/>
        <v>133.75077499999989</v>
      </c>
      <c r="DW112" s="52">
        <f t="shared" si="115"/>
        <v>1.3510169999999999</v>
      </c>
      <c r="DX112" s="45">
        <v>-20</v>
      </c>
      <c r="DY112" s="45"/>
      <c r="DZ112" t="s">
        <v>181</v>
      </c>
    </row>
    <row r="113" spans="1:133" x14ac:dyDescent="0.25">
      <c r="A113" s="55">
        <v>110</v>
      </c>
      <c r="B113" s="35">
        <f>C113+G113+Tabelle21268201025[[#This Row],[w]]/2+Tabelle21268201025[[#This Row],[poweradd]]</f>
        <v>1.2501009999999937</v>
      </c>
      <c r="C113" s="52">
        <f t="shared" si="129"/>
        <v>36.419293999999994</v>
      </c>
      <c r="D113" s="35">
        <f t="shared" si="90"/>
        <v>6</v>
      </c>
      <c r="E113" s="52">
        <f t="shared" si="116"/>
        <v>183.08070599999991</v>
      </c>
      <c r="F113" s="52">
        <f t="shared" si="142"/>
        <v>181.24989899999991</v>
      </c>
      <c r="G113" s="52">
        <f t="shared" si="91"/>
        <v>1.8308070000000001</v>
      </c>
      <c r="H113" s="17">
        <v>-40</v>
      </c>
      <c r="I113" s="17"/>
      <c r="J113" s="17" t="s">
        <v>210</v>
      </c>
      <c r="L113" s="35">
        <f>M113+Q113+Tabelle212682010252632[[#This Row],[w]]/2+Tabelle212682010252632[[#This Row],[poweradd]]</f>
        <v>1.2501009999999937</v>
      </c>
      <c r="M113" s="52">
        <f t="shared" si="130"/>
        <v>36.419293999999994</v>
      </c>
      <c r="N113" s="35">
        <f t="shared" si="92"/>
        <v>6</v>
      </c>
      <c r="O113" s="52">
        <f t="shared" si="117"/>
        <v>183.08070599999991</v>
      </c>
      <c r="P113" s="52">
        <f t="shared" si="143"/>
        <v>181.24989899999991</v>
      </c>
      <c r="Q113" s="52">
        <f t="shared" si="93"/>
        <v>1.8308070000000001</v>
      </c>
      <c r="R113" s="17">
        <v>-40</v>
      </c>
      <c r="S113" s="17"/>
      <c r="T113" s="17" t="s">
        <v>210</v>
      </c>
      <c r="V113" s="35">
        <f>W113+AA113+Tabelle2126820102526[[#This Row],[w]]/2+Tabelle2126820102526[[#This Row],[poweradd]]</f>
        <v>1.2501009999999937</v>
      </c>
      <c r="W113" s="52">
        <f t="shared" si="131"/>
        <v>36.419293999999994</v>
      </c>
      <c r="X113" s="35">
        <f t="shared" si="94"/>
        <v>6</v>
      </c>
      <c r="Y113" s="52">
        <f t="shared" si="118"/>
        <v>183.08070599999991</v>
      </c>
      <c r="Z113" s="52">
        <f t="shared" si="144"/>
        <v>181.24989899999991</v>
      </c>
      <c r="AA113" s="52">
        <f t="shared" si="95"/>
        <v>1.8308070000000001</v>
      </c>
      <c r="AB113" s="17">
        <v>-40</v>
      </c>
      <c r="AC113" s="17"/>
      <c r="AD113" s="17" t="s">
        <v>210</v>
      </c>
      <c r="AF113" s="35">
        <f>AG113+AK113+Tabelle212682010252630[[#This Row],[w]]/2+Tabelle212682010252630[[#This Row],[poweradd]]</f>
        <v>1.2501009999999937</v>
      </c>
      <c r="AG113" s="52">
        <f t="shared" si="132"/>
        <v>36.419293999999994</v>
      </c>
      <c r="AH113" s="35">
        <f t="shared" si="96"/>
        <v>6</v>
      </c>
      <c r="AI113" s="52">
        <f t="shared" si="119"/>
        <v>183.08070599999991</v>
      </c>
      <c r="AJ113" s="52">
        <f t="shared" si="145"/>
        <v>181.24989899999991</v>
      </c>
      <c r="AK113" s="52">
        <f t="shared" si="97"/>
        <v>1.8308070000000001</v>
      </c>
      <c r="AL113" s="17">
        <v>-40</v>
      </c>
      <c r="AM113" s="17"/>
      <c r="AN113" s="17" t="s">
        <v>210</v>
      </c>
      <c r="AP113" s="35">
        <f>AQ113+AU113+Tabelle212682010252627[[#This Row],[w]]/2+Tabelle212682010252627[[#This Row],[poweradd]]</f>
        <v>1.2501009999999937</v>
      </c>
      <c r="AQ113" s="52">
        <f t="shared" si="133"/>
        <v>36.419293999999994</v>
      </c>
      <c r="AR113" s="35">
        <f t="shared" si="98"/>
        <v>6</v>
      </c>
      <c r="AS113" s="52">
        <f t="shared" si="120"/>
        <v>183.08070599999991</v>
      </c>
      <c r="AT113" s="52">
        <f t="shared" si="146"/>
        <v>181.24989899999991</v>
      </c>
      <c r="AU113" s="52">
        <f t="shared" si="99"/>
        <v>1.8308070000000001</v>
      </c>
      <c r="AV113" s="17">
        <v>-40</v>
      </c>
      <c r="AW113" s="17"/>
      <c r="AX113" s="17" t="s">
        <v>210</v>
      </c>
      <c r="AZ113" s="35">
        <f>BA113+BE113+Tabelle2126820102526272933[[#This Row],[w]]/2+Tabelle2126820102526272933[[#This Row],[poweradd]]</f>
        <v>1.2501009999999937</v>
      </c>
      <c r="BA113" s="52">
        <f t="shared" si="134"/>
        <v>36.419293999999994</v>
      </c>
      <c r="BB113" s="35">
        <f t="shared" si="100"/>
        <v>6</v>
      </c>
      <c r="BC113" s="52">
        <f t="shared" si="121"/>
        <v>183.08070599999991</v>
      </c>
      <c r="BD113" s="52">
        <f t="shared" si="147"/>
        <v>181.24989899999991</v>
      </c>
      <c r="BE113" s="52">
        <f t="shared" si="101"/>
        <v>1.8308070000000001</v>
      </c>
      <c r="BF113" s="17">
        <v>-40</v>
      </c>
      <c r="BG113" s="17"/>
      <c r="BH113" s="17" t="s">
        <v>210</v>
      </c>
      <c r="BJ113" s="35">
        <f>BK113+BO113+Tabelle21268201025262728[[#This Row],[w]]/2+Tabelle21268201025262728[[#This Row],[poweradd]]</f>
        <v>1.2501009999999937</v>
      </c>
      <c r="BK113" s="52">
        <f t="shared" si="135"/>
        <v>36.419293999999994</v>
      </c>
      <c r="BL113" s="35">
        <f t="shared" si="102"/>
        <v>6</v>
      </c>
      <c r="BM113" s="52">
        <f t="shared" si="122"/>
        <v>183.08070599999991</v>
      </c>
      <c r="BN113" s="52">
        <f t="shared" si="148"/>
        <v>181.24989899999991</v>
      </c>
      <c r="BO113" s="52">
        <f t="shared" si="103"/>
        <v>1.8308070000000001</v>
      </c>
      <c r="BP113" s="17">
        <v>-40</v>
      </c>
      <c r="BQ113" s="17"/>
      <c r="BR113" s="17" t="s">
        <v>210</v>
      </c>
      <c r="BT113" s="35">
        <f>BU113+BY113+Tabelle21268201025262729[[#This Row],[w]]/2+Tabelle21268201025262729[[#This Row],[poweradd]]</f>
        <v>1.2501009999999937</v>
      </c>
      <c r="BU113" s="52">
        <f t="shared" si="136"/>
        <v>36.419293999999994</v>
      </c>
      <c r="BV113" s="35">
        <f t="shared" si="104"/>
        <v>6</v>
      </c>
      <c r="BW113" s="52">
        <f t="shared" si="123"/>
        <v>183.08070599999991</v>
      </c>
      <c r="BX113" s="52">
        <f t="shared" si="149"/>
        <v>181.24989899999991</v>
      </c>
      <c r="BY113" s="52">
        <f t="shared" si="105"/>
        <v>1.8308070000000001</v>
      </c>
      <c r="BZ113" s="17">
        <v>-40</v>
      </c>
      <c r="CA113" s="17"/>
      <c r="CB113" s="17" t="s">
        <v>210</v>
      </c>
      <c r="CD113" s="35">
        <f>CE113+CI113+Tabelle2126820102526272934[[#This Row],[w]]/2+Tabelle2126820102526272934[[#This Row],[poweradd]]</f>
        <v>48.807853999999999</v>
      </c>
      <c r="CE113" s="52">
        <f t="shared" si="137"/>
        <v>44.305914000000001</v>
      </c>
      <c r="CF113" s="35">
        <f t="shared" si="106"/>
        <v>6</v>
      </c>
      <c r="CG113" s="52">
        <f t="shared" si="124"/>
        <v>150.19408599999997</v>
      </c>
      <c r="CH113" s="52">
        <f t="shared" si="150"/>
        <v>148.69214599999998</v>
      </c>
      <c r="CI113" s="52">
        <f t="shared" si="107"/>
        <v>1.5019400000000001</v>
      </c>
      <c r="CJ113" s="45"/>
      <c r="CK113" s="45"/>
      <c r="CN113" s="35">
        <f>CO113+CS113+Tabelle21268201025262729341135[[#This Row],[w]]/2+Tabelle21268201025262729341135[[#This Row],[poweradd]]</f>
        <v>48.807853999999999</v>
      </c>
      <c r="CO113" s="52">
        <f t="shared" si="138"/>
        <v>44.305914000000001</v>
      </c>
      <c r="CP113" s="35">
        <f t="shared" si="108"/>
        <v>6</v>
      </c>
      <c r="CQ113" s="52">
        <f t="shared" si="125"/>
        <v>150.19408599999997</v>
      </c>
      <c r="CR113" s="52">
        <f t="shared" si="151"/>
        <v>148.69214599999998</v>
      </c>
      <c r="CS113" s="52">
        <f t="shared" si="109"/>
        <v>1.5019400000000001</v>
      </c>
      <c r="CT113" s="45"/>
      <c r="CU113" s="45"/>
      <c r="CX113" s="35">
        <f>CY113+DC113+Tabelle2126820102526272934113536[[#This Row],[w]]/2+Tabelle2126820102526272934113536[[#This Row],[poweradd]]</f>
        <v>48.807853999999999</v>
      </c>
      <c r="CY113" s="52">
        <f t="shared" si="139"/>
        <v>44.305914000000001</v>
      </c>
      <c r="CZ113" s="35">
        <f t="shared" si="110"/>
        <v>6</v>
      </c>
      <c r="DA113" s="52">
        <f t="shared" si="126"/>
        <v>150.19408599999997</v>
      </c>
      <c r="DB113" s="52">
        <f t="shared" si="152"/>
        <v>148.69214599999998</v>
      </c>
      <c r="DC113" s="52">
        <f t="shared" si="111"/>
        <v>1.5019400000000001</v>
      </c>
      <c r="DD113" s="45"/>
      <c r="DE113" s="45"/>
      <c r="DH113" s="35">
        <f>DI113+DM113+Tabelle21268201025262729341135363731[[#This Row],[w]]/2+Tabelle21268201025262729341135363731[[#This Row],[poweradd]]</f>
        <v>48.807853999999999</v>
      </c>
      <c r="DI113" s="52">
        <f t="shared" si="140"/>
        <v>44.305914000000001</v>
      </c>
      <c r="DJ113" s="35">
        <f t="shared" si="112"/>
        <v>6</v>
      </c>
      <c r="DK113" s="52">
        <f t="shared" si="127"/>
        <v>150.19408599999997</v>
      </c>
      <c r="DL113" s="52">
        <f t="shared" si="153"/>
        <v>148.69214599999998</v>
      </c>
      <c r="DM113" s="52">
        <f t="shared" si="113"/>
        <v>1.5019400000000001</v>
      </c>
      <c r="DN113" s="45"/>
      <c r="DO113" s="45"/>
      <c r="DR113" s="35">
        <f>DS113+DW113+Tabelle212682010252627293411353637[[#This Row],[w]]/2+Tabelle212682010252627293411353637[[#This Row],[poweradd]]</f>
        <v>18.086732000000005</v>
      </c>
      <c r="DS113" s="52">
        <f t="shared" si="141"/>
        <v>13.749225000000003</v>
      </c>
      <c r="DT113" s="35">
        <f t="shared" si="114"/>
        <v>6</v>
      </c>
      <c r="DU113" s="52">
        <f t="shared" si="128"/>
        <v>133.75077499999989</v>
      </c>
      <c r="DV113" s="52">
        <f t="shared" si="154"/>
        <v>132.4132679999999</v>
      </c>
      <c r="DW113" s="52">
        <f t="shared" si="115"/>
        <v>1.337507</v>
      </c>
      <c r="DX113" s="45"/>
      <c r="DY113" s="45"/>
    </row>
    <row r="114" spans="1:133" x14ac:dyDescent="0.25">
      <c r="A114" s="55">
        <v>111</v>
      </c>
      <c r="B114" s="35">
        <f>C114+G114+Tabelle21268201025[[#This Row],[w]]/2+Tabelle21268201025[[#This Row],[poweradd]]</f>
        <v>6.0625989999999934</v>
      </c>
      <c r="C114" s="52">
        <f t="shared" si="129"/>
        <v>1.2501009999999937</v>
      </c>
      <c r="D114" s="35">
        <f t="shared" si="90"/>
        <v>6</v>
      </c>
      <c r="E114" s="52">
        <f t="shared" si="116"/>
        <v>181.24989899999991</v>
      </c>
      <c r="F114" s="52">
        <f t="shared" si="142"/>
        <v>179.43740099999991</v>
      </c>
      <c r="G114" s="52">
        <f t="shared" si="91"/>
        <v>1.8124979999999999</v>
      </c>
      <c r="H114" s="45"/>
      <c r="I114" s="45"/>
      <c r="L114" s="35">
        <f>M114+Q114+Tabelle212682010252632[[#This Row],[w]]/2+Tabelle212682010252632[[#This Row],[poweradd]]</f>
        <v>6.0625989999999934</v>
      </c>
      <c r="M114" s="52">
        <f t="shared" si="130"/>
        <v>1.2501009999999937</v>
      </c>
      <c r="N114" s="35">
        <f t="shared" si="92"/>
        <v>6</v>
      </c>
      <c r="O114" s="52">
        <f t="shared" si="117"/>
        <v>181.24989899999991</v>
      </c>
      <c r="P114" s="52">
        <f t="shared" si="143"/>
        <v>179.43740099999991</v>
      </c>
      <c r="Q114" s="52">
        <f t="shared" si="93"/>
        <v>1.8124979999999999</v>
      </c>
      <c r="R114" s="45"/>
      <c r="S114" s="45"/>
      <c r="V114" s="35">
        <f>W114+AA114+Tabelle2126820102526[[#This Row],[w]]/2+Tabelle2126820102526[[#This Row],[poweradd]]</f>
        <v>6.0625989999999934</v>
      </c>
      <c r="W114" s="52">
        <f t="shared" si="131"/>
        <v>1.2501009999999937</v>
      </c>
      <c r="X114" s="35">
        <f t="shared" si="94"/>
        <v>6</v>
      </c>
      <c r="Y114" s="52">
        <f t="shared" si="118"/>
        <v>181.24989899999991</v>
      </c>
      <c r="Z114" s="52">
        <f t="shared" si="144"/>
        <v>179.43740099999991</v>
      </c>
      <c r="AA114" s="52">
        <f t="shared" si="95"/>
        <v>1.8124979999999999</v>
      </c>
      <c r="AB114" s="45"/>
      <c r="AC114" s="45"/>
      <c r="AF114" s="35">
        <f>AG114+AK114+Tabelle212682010252630[[#This Row],[w]]/2+Tabelle212682010252630[[#This Row],[poweradd]]</f>
        <v>6.0625989999999934</v>
      </c>
      <c r="AG114" s="52">
        <f t="shared" si="132"/>
        <v>1.2501009999999937</v>
      </c>
      <c r="AH114" s="35">
        <f t="shared" si="96"/>
        <v>6</v>
      </c>
      <c r="AI114" s="52">
        <f t="shared" si="119"/>
        <v>181.24989899999991</v>
      </c>
      <c r="AJ114" s="52">
        <f t="shared" si="145"/>
        <v>179.43740099999991</v>
      </c>
      <c r="AK114" s="52">
        <f t="shared" si="97"/>
        <v>1.8124979999999999</v>
      </c>
      <c r="AL114" s="45"/>
      <c r="AM114" s="45"/>
      <c r="AP114" s="35">
        <f>AQ114+AU114+Tabelle212682010252627[[#This Row],[w]]/2+Tabelle212682010252627[[#This Row],[poweradd]]</f>
        <v>6.0625989999999934</v>
      </c>
      <c r="AQ114" s="52">
        <f t="shared" si="133"/>
        <v>1.2501009999999937</v>
      </c>
      <c r="AR114" s="35">
        <f t="shared" si="98"/>
        <v>6</v>
      </c>
      <c r="AS114" s="52">
        <f t="shared" si="120"/>
        <v>181.24989899999991</v>
      </c>
      <c r="AT114" s="52">
        <f t="shared" si="146"/>
        <v>179.43740099999991</v>
      </c>
      <c r="AU114" s="52">
        <f t="shared" si="99"/>
        <v>1.8124979999999999</v>
      </c>
      <c r="AV114" s="45"/>
      <c r="AW114" s="45"/>
      <c r="AZ114" s="35">
        <f>BA114+BE114+Tabelle2126820102526272933[[#This Row],[w]]/2+Tabelle2126820102526272933[[#This Row],[poweradd]]</f>
        <v>6.0625989999999934</v>
      </c>
      <c r="BA114" s="52">
        <f t="shared" si="134"/>
        <v>1.2501009999999937</v>
      </c>
      <c r="BB114" s="35">
        <f t="shared" si="100"/>
        <v>6</v>
      </c>
      <c r="BC114" s="52">
        <f t="shared" si="121"/>
        <v>181.24989899999991</v>
      </c>
      <c r="BD114" s="52">
        <f t="shared" si="147"/>
        <v>179.43740099999991</v>
      </c>
      <c r="BE114" s="52">
        <f t="shared" si="101"/>
        <v>1.8124979999999999</v>
      </c>
      <c r="BF114" s="45"/>
      <c r="BG114" s="45"/>
      <c r="BJ114" s="35">
        <f>BK114+BO114+Tabelle21268201025262728[[#This Row],[w]]/2+Tabelle21268201025262728[[#This Row],[poweradd]]</f>
        <v>6.0625989999999934</v>
      </c>
      <c r="BK114" s="52">
        <f t="shared" si="135"/>
        <v>1.2501009999999937</v>
      </c>
      <c r="BL114" s="35">
        <f t="shared" si="102"/>
        <v>6</v>
      </c>
      <c r="BM114" s="52">
        <f t="shared" si="122"/>
        <v>181.24989899999991</v>
      </c>
      <c r="BN114" s="52">
        <f t="shared" si="148"/>
        <v>179.43740099999991</v>
      </c>
      <c r="BO114" s="52">
        <f t="shared" si="103"/>
        <v>1.8124979999999999</v>
      </c>
      <c r="BP114" s="45"/>
      <c r="BQ114" s="45"/>
      <c r="BT114" s="35">
        <f>BU114+BY114+Tabelle21268201025262729[[#This Row],[w]]/2+Tabelle21268201025262729[[#This Row],[poweradd]]</f>
        <v>6.0625989999999934</v>
      </c>
      <c r="BU114" s="52">
        <f t="shared" si="136"/>
        <v>1.2501009999999937</v>
      </c>
      <c r="BV114" s="35">
        <f t="shared" si="104"/>
        <v>6</v>
      </c>
      <c r="BW114" s="52">
        <f t="shared" si="123"/>
        <v>181.24989899999991</v>
      </c>
      <c r="BX114" s="52">
        <f t="shared" si="149"/>
        <v>179.43740099999991</v>
      </c>
      <c r="BY114" s="52">
        <f t="shared" si="105"/>
        <v>1.8124979999999999</v>
      </c>
      <c r="BZ114" s="45"/>
      <c r="CA114" s="45"/>
      <c r="CD114" s="35">
        <f>CE114+CI114+Tabelle2126820102526272934[[#This Row],[w]]/2+Tabelle2126820102526272934[[#This Row],[poweradd]]</f>
        <v>33.294775000000001</v>
      </c>
      <c r="CE114" s="52">
        <f t="shared" si="137"/>
        <v>48.807853999999999</v>
      </c>
      <c r="CF114" s="35">
        <f t="shared" si="106"/>
        <v>6</v>
      </c>
      <c r="CG114" s="52">
        <f t="shared" si="124"/>
        <v>148.69214599999998</v>
      </c>
      <c r="CH114" s="52">
        <f t="shared" si="150"/>
        <v>147.20522499999998</v>
      </c>
      <c r="CI114" s="52">
        <f t="shared" si="107"/>
        <v>1.4869209999999999</v>
      </c>
      <c r="CJ114" s="45">
        <v>-20</v>
      </c>
      <c r="CK114" s="45"/>
      <c r="CL114" t="s">
        <v>181</v>
      </c>
      <c r="CN114" s="35">
        <f>CO114+CS114+Tabelle21268201025262729341135[[#This Row],[w]]/2+Tabelle21268201025262729341135[[#This Row],[poweradd]]</f>
        <v>33.294775000000001</v>
      </c>
      <c r="CO114" s="52">
        <f t="shared" si="138"/>
        <v>48.807853999999999</v>
      </c>
      <c r="CP114" s="35">
        <f t="shared" si="108"/>
        <v>6</v>
      </c>
      <c r="CQ114" s="52">
        <f t="shared" si="125"/>
        <v>148.69214599999998</v>
      </c>
      <c r="CR114" s="52">
        <f t="shared" si="151"/>
        <v>147.20522499999998</v>
      </c>
      <c r="CS114" s="52">
        <f t="shared" si="109"/>
        <v>1.4869209999999999</v>
      </c>
      <c r="CT114" s="45">
        <v>-20</v>
      </c>
      <c r="CU114" s="45"/>
      <c r="CV114" t="s">
        <v>181</v>
      </c>
      <c r="CX114" s="35">
        <f>CY114+DC114+Tabelle2126820102526272934113536[[#This Row],[w]]/2+Tabelle2126820102526272934113536[[#This Row],[poweradd]]</f>
        <v>33.294775000000001</v>
      </c>
      <c r="CY114" s="52">
        <f t="shared" si="139"/>
        <v>48.807853999999999</v>
      </c>
      <c r="CZ114" s="35">
        <f t="shared" si="110"/>
        <v>6</v>
      </c>
      <c r="DA114" s="52">
        <f t="shared" si="126"/>
        <v>148.69214599999998</v>
      </c>
      <c r="DB114" s="52">
        <f t="shared" si="152"/>
        <v>147.20522499999998</v>
      </c>
      <c r="DC114" s="52">
        <f t="shared" si="111"/>
        <v>1.4869209999999999</v>
      </c>
      <c r="DD114" s="45">
        <v>-20</v>
      </c>
      <c r="DE114" s="45"/>
      <c r="DF114" t="s">
        <v>181</v>
      </c>
      <c r="DH114" s="35">
        <f>DI114+DM114+Tabelle21268201025262729341135363731[[#This Row],[w]]/2+Tabelle21268201025262729341135363731[[#This Row],[poweradd]]</f>
        <v>33.294775000000001</v>
      </c>
      <c r="DI114" s="52">
        <f t="shared" si="140"/>
        <v>48.807853999999999</v>
      </c>
      <c r="DJ114" s="35">
        <f t="shared" si="112"/>
        <v>6</v>
      </c>
      <c r="DK114" s="52">
        <f t="shared" si="127"/>
        <v>148.69214599999998</v>
      </c>
      <c r="DL114" s="52">
        <f t="shared" si="153"/>
        <v>147.20522499999998</v>
      </c>
      <c r="DM114" s="52">
        <f t="shared" si="113"/>
        <v>1.4869209999999999</v>
      </c>
      <c r="DN114" s="45">
        <v>-20</v>
      </c>
      <c r="DO114" s="45"/>
      <c r="DP114" t="s">
        <v>181</v>
      </c>
      <c r="DR114" s="35">
        <f>DS114+DW114+Tabelle212682010252627293411353637[[#This Row],[w]]/2+Tabelle212682010252627293411353637[[#This Row],[poweradd]]</f>
        <v>2.4108640000000037</v>
      </c>
      <c r="DS114" s="52">
        <f t="shared" si="141"/>
        <v>18.086732000000005</v>
      </c>
      <c r="DT114" s="35">
        <f t="shared" si="114"/>
        <v>6</v>
      </c>
      <c r="DU114" s="52">
        <f t="shared" si="128"/>
        <v>132.4132679999999</v>
      </c>
      <c r="DV114" s="52">
        <f t="shared" si="154"/>
        <v>131.08913599999991</v>
      </c>
      <c r="DW114" s="52">
        <f t="shared" si="115"/>
        <v>1.3241320000000001</v>
      </c>
      <c r="DX114" s="45">
        <v>-20</v>
      </c>
      <c r="DY114" s="45"/>
      <c r="DZ114" t="s">
        <v>181</v>
      </c>
    </row>
    <row r="115" spans="1:133" x14ac:dyDescent="0.25">
      <c r="A115" s="55">
        <v>112</v>
      </c>
      <c r="B115" s="37">
        <f>C115+G115+Tabelle21268201025[[#This Row],[w]]/2+Tabelle21268201025[[#This Row],[poweradd]]</f>
        <v>10.856972999999993</v>
      </c>
      <c r="C115" s="52">
        <f t="shared" si="129"/>
        <v>6.0625989999999934</v>
      </c>
      <c r="D115" s="35">
        <f t="shared" si="90"/>
        <v>6</v>
      </c>
      <c r="E115" s="52">
        <f t="shared" si="116"/>
        <v>179.43740099999991</v>
      </c>
      <c r="F115" s="52">
        <f t="shared" si="142"/>
        <v>177.6430269999999</v>
      </c>
      <c r="G115" s="52">
        <f t="shared" si="91"/>
        <v>1.7943739999999999</v>
      </c>
      <c r="H115" s="43"/>
      <c r="I115" s="43"/>
      <c r="J115" s="38"/>
      <c r="L115" s="37">
        <f>M115+Q115+Tabelle212682010252632[[#This Row],[w]]/2+Tabelle212682010252632[[#This Row],[poweradd]]</f>
        <v>10.856972999999993</v>
      </c>
      <c r="M115" s="52">
        <f t="shared" si="130"/>
        <v>6.0625989999999934</v>
      </c>
      <c r="N115" s="35">
        <f t="shared" si="92"/>
        <v>6</v>
      </c>
      <c r="O115" s="52">
        <f t="shared" si="117"/>
        <v>179.43740099999991</v>
      </c>
      <c r="P115" s="52">
        <f t="shared" si="143"/>
        <v>177.6430269999999</v>
      </c>
      <c r="Q115" s="52">
        <f t="shared" si="93"/>
        <v>1.7943739999999999</v>
      </c>
      <c r="R115" s="43"/>
      <c r="S115" s="43"/>
      <c r="T115" s="38"/>
      <c r="V115" s="37">
        <f>W115+AA115+Tabelle2126820102526[[#This Row],[w]]/2+Tabelle2126820102526[[#This Row],[poweradd]]</f>
        <v>10.856972999999993</v>
      </c>
      <c r="W115" s="52">
        <f t="shared" si="131"/>
        <v>6.0625989999999934</v>
      </c>
      <c r="X115" s="35">
        <f t="shared" si="94"/>
        <v>6</v>
      </c>
      <c r="Y115" s="52">
        <f t="shared" si="118"/>
        <v>179.43740099999991</v>
      </c>
      <c r="Z115" s="52">
        <f t="shared" si="144"/>
        <v>177.6430269999999</v>
      </c>
      <c r="AA115" s="52">
        <f t="shared" si="95"/>
        <v>1.7943739999999999</v>
      </c>
      <c r="AB115" s="43"/>
      <c r="AC115" s="43"/>
      <c r="AD115" s="38"/>
      <c r="AF115" s="37">
        <f>AG115+AK115+Tabelle212682010252630[[#This Row],[w]]/2+Tabelle212682010252630[[#This Row],[poweradd]]</f>
        <v>10.856972999999993</v>
      </c>
      <c r="AG115" s="52">
        <f t="shared" si="132"/>
        <v>6.0625989999999934</v>
      </c>
      <c r="AH115" s="35">
        <f t="shared" si="96"/>
        <v>6</v>
      </c>
      <c r="AI115" s="52">
        <f t="shared" si="119"/>
        <v>179.43740099999991</v>
      </c>
      <c r="AJ115" s="52">
        <f t="shared" si="145"/>
        <v>177.6430269999999</v>
      </c>
      <c r="AK115" s="52">
        <f t="shared" si="97"/>
        <v>1.7943739999999999</v>
      </c>
      <c r="AL115" s="43"/>
      <c r="AM115" s="43"/>
      <c r="AN115" s="38"/>
      <c r="AP115" s="37">
        <f>AQ115+AU115+Tabelle212682010252627[[#This Row],[w]]/2+Tabelle212682010252627[[#This Row],[poweradd]]</f>
        <v>10.856972999999993</v>
      </c>
      <c r="AQ115" s="52">
        <f t="shared" si="133"/>
        <v>6.0625989999999934</v>
      </c>
      <c r="AR115" s="35">
        <f t="shared" si="98"/>
        <v>6</v>
      </c>
      <c r="AS115" s="52">
        <f t="shared" si="120"/>
        <v>179.43740099999991</v>
      </c>
      <c r="AT115" s="52">
        <f t="shared" si="146"/>
        <v>177.6430269999999</v>
      </c>
      <c r="AU115" s="52">
        <f t="shared" si="99"/>
        <v>1.7943739999999999</v>
      </c>
      <c r="AV115" s="43"/>
      <c r="AW115" s="43"/>
      <c r="AX115" s="38"/>
      <c r="AZ115" s="37">
        <f>BA115+BE115+Tabelle2126820102526272933[[#This Row],[w]]/2+Tabelle2126820102526272933[[#This Row],[poweradd]]</f>
        <v>10.856972999999993</v>
      </c>
      <c r="BA115" s="52">
        <f t="shared" si="134"/>
        <v>6.0625989999999934</v>
      </c>
      <c r="BB115" s="35">
        <f t="shared" si="100"/>
        <v>6</v>
      </c>
      <c r="BC115" s="52">
        <f t="shared" si="121"/>
        <v>179.43740099999991</v>
      </c>
      <c r="BD115" s="52">
        <f t="shared" si="147"/>
        <v>177.6430269999999</v>
      </c>
      <c r="BE115" s="52">
        <f t="shared" si="101"/>
        <v>1.7943739999999999</v>
      </c>
      <c r="BF115" s="43"/>
      <c r="BG115" s="43"/>
      <c r="BH115" s="38"/>
      <c r="BJ115" s="37">
        <f>BK115+BO115+Tabelle21268201025262728[[#This Row],[w]]/2+Tabelle21268201025262728[[#This Row],[poweradd]]</f>
        <v>10.856972999999993</v>
      </c>
      <c r="BK115" s="52">
        <f t="shared" si="135"/>
        <v>6.0625989999999934</v>
      </c>
      <c r="BL115" s="35">
        <f t="shared" si="102"/>
        <v>6</v>
      </c>
      <c r="BM115" s="52">
        <f t="shared" si="122"/>
        <v>179.43740099999991</v>
      </c>
      <c r="BN115" s="52">
        <f t="shared" si="148"/>
        <v>177.6430269999999</v>
      </c>
      <c r="BO115" s="52">
        <f t="shared" si="103"/>
        <v>1.7943739999999999</v>
      </c>
      <c r="BP115" s="43"/>
      <c r="BQ115" s="43"/>
      <c r="BR115" s="38"/>
      <c r="BT115" s="37">
        <f>BU115+BY115+Tabelle21268201025262729[[#This Row],[w]]/2+Tabelle21268201025262729[[#This Row],[poweradd]]</f>
        <v>10.856972999999993</v>
      </c>
      <c r="BU115" s="52">
        <f t="shared" si="136"/>
        <v>6.0625989999999934</v>
      </c>
      <c r="BV115" s="35">
        <f t="shared" si="104"/>
        <v>6</v>
      </c>
      <c r="BW115" s="52">
        <f t="shared" si="123"/>
        <v>179.43740099999991</v>
      </c>
      <c r="BX115" s="52">
        <f t="shared" si="149"/>
        <v>177.6430269999999</v>
      </c>
      <c r="BY115" s="52">
        <f t="shared" si="105"/>
        <v>1.7943739999999999</v>
      </c>
      <c r="BZ115" s="43"/>
      <c r="CA115" s="43"/>
      <c r="CB115" s="38"/>
      <c r="CD115" s="37">
        <f>CE115+CI115+Tabelle2126820102526272934[[#This Row],[w]]/2+Tabelle2126820102526272934[[#This Row],[poweradd]]</f>
        <v>37.766826999999999</v>
      </c>
      <c r="CE115" s="52">
        <f t="shared" si="137"/>
        <v>33.294775000000001</v>
      </c>
      <c r="CF115" s="35">
        <f t="shared" si="106"/>
        <v>6</v>
      </c>
      <c r="CG115" s="52">
        <f t="shared" si="124"/>
        <v>147.20522499999998</v>
      </c>
      <c r="CH115" s="52">
        <f t="shared" si="150"/>
        <v>145.73317299999999</v>
      </c>
      <c r="CI115" s="52">
        <f t="shared" si="107"/>
        <v>1.4720519999999999</v>
      </c>
      <c r="CJ115" s="45"/>
      <c r="CK115" s="45"/>
      <c r="CN115" s="37">
        <f>CO115+CS115+Tabelle21268201025262729341135[[#This Row],[w]]/2+Tabelle21268201025262729341135[[#This Row],[poweradd]]</f>
        <v>37.766826999999999</v>
      </c>
      <c r="CO115" s="52">
        <f t="shared" si="138"/>
        <v>33.294775000000001</v>
      </c>
      <c r="CP115" s="35">
        <f t="shared" si="108"/>
        <v>6</v>
      </c>
      <c r="CQ115" s="52">
        <f t="shared" si="125"/>
        <v>147.20522499999998</v>
      </c>
      <c r="CR115" s="52">
        <f t="shared" si="151"/>
        <v>145.73317299999999</v>
      </c>
      <c r="CS115" s="52">
        <f t="shared" si="109"/>
        <v>1.4720519999999999</v>
      </c>
      <c r="CT115" s="45"/>
      <c r="CU115" s="45"/>
      <c r="CX115" s="37">
        <f>CY115+DC115+Tabelle2126820102526272934113536[[#This Row],[w]]/2+Tabelle2126820102526272934113536[[#This Row],[poweradd]]</f>
        <v>37.766826999999999</v>
      </c>
      <c r="CY115" s="52">
        <f t="shared" si="139"/>
        <v>33.294775000000001</v>
      </c>
      <c r="CZ115" s="35">
        <f t="shared" si="110"/>
        <v>6</v>
      </c>
      <c r="DA115" s="52">
        <f t="shared" si="126"/>
        <v>147.20522499999998</v>
      </c>
      <c r="DB115" s="52">
        <f t="shared" si="152"/>
        <v>145.73317299999999</v>
      </c>
      <c r="DC115" s="52">
        <f t="shared" si="111"/>
        <v>1.4720519999999999</v>
      </c>
      <c r="DD115" s="45"/>
      <c r="DE115" s="45"/>
      <c r="DH115" s="37">
        <f>DI115+DM115+Tabelle21268201025262729341135363731[[#This Row],[w]]/2+Tabelle21268201025262729341135363731[[#This Row],[poweradd]]</f>
        <v>37.766826999999999</v>
      </c>
      <c r="DI115" s="52">
        <f t="shared" si="140"/>
        <v>33.294775000000001</v>
      </c>
      <c r="DJ115" s="35">
        <f t="shared" si="112"/>
        <v>6</v>
      </c>
      <c r="DK115" s="52">
        <f t="shared" si="127"/>
        <v>147.20522499999998</v>
      </c>
      <c r="DL115" s="52">
        <f t="shared" si="153"/>
        <v>145.73317299999999</v>
      </c>
      <c r="DM115" s="52">
        <f t="shared" si="113"/>
        <v>1.4720519999999999</v>
      </c>
      <c r="DN115" s="45"/>
      <c r="DO115" s="45"/>
      <c r="DR115" s="37">
        <f>DS115+DW115+Tabelle212682010252627293411353637[[#This Row],[w]]/2+Tabelle212682010252627293411353637[[#This Row],[poweradd]]</f>
        <v>6.7217550000000035</v>
      </c>
      <c r="DS115" s="52">
        <f t="shared" si="141"/>
        <v>2.4108640000000037</v>
      </c>
      <c r="DT115" s="35">
        <f t="shared" si="114"/>
        <v>6</v>
      </c>
      <c r="DU115" s="52">
        <f t="shared" si="128"/>
        <v>131.08913599999991</v>
      </c>
      <c r="DV115" s="52">
        <f t="shared" si="154"/>
        <v>129.77824499999991</v>
      </c>
      <c r="DW115" s="52">
        <f t="shared" si="115"/>
        <v>1.310891</v>
      </c>
      <c r="DX115" s="45"/>
      <c r="DY115" s="45"/>
    </row>
    <row r="116" spans="1:133" x14ac:dyDescent="0.25">
      <c r="A116" s="55">
        <v>113</v>
      </c>
      <c r="B116" s="35">
        <f>C116+G116+Tabelle21268201025[[#This Row],[w]]/2+Tabelle21268201025[[#This Row],[poweradd]]</f>
        <v>15.633402999999992</v>
      </c>
      <c r="C116" s="52">
        <f t="shared" si="129"/>
        <v>10.856972999999993</v>
      </c>
      <c r="D116" s="35">
        <f t="shared" si="90"/>
        <v>6</v>
      </c>
      <c r="E116" s="52">
        <f t="shared" si="116"/>
        <v>177.6430269999999</v>
      </c>
      <c r="F116" s="52">
        <f t="shared" si="142"/>
        <v>175.8665969999999</v>
      </c>
      <c r="G116" s="52">
        <f t="shared" si="91"/>
        <v>1.77643</v>
      </c>
      <c r="H116" s="43"/>
      <c r="I116" s="43"/>
      <c r="J116" s="38"/>
      <c r="L116" s="35">
        <f>M116+Q116+Tabelle212682010252632[[#This Row],[w]]/2+Tabelle212682010252632[[#This Row],[poweradd]]</f>
        <v>15.633402999999992</v>
      </c>
      <c r="M116" s="52">
        <f t="shared" si="130"/>
        <v>10.856972999999993</v>
      </c>
      <c r="N116" s="35">
        <f t="shared" si="92"/>
        <v>6</v>
      </c>
      <c r="O116" s="52">
        <f t="shared" si="117"/>
        <v>177.6430269999999</v>
      </c>
      <c r="P116" s="52">
        <f t="shared" si="143"/>
        <v>175.8665969999999</v>
      </c>
      <c r="Q116" s="52">
        <f t="shared" si="93"/>
        <v>1.77643</v>
      </c>
      <c r="R116" s="43"/>
      <c r="S116" s="43"/>
      <c r="T116" s="38"/>
      <c r="V116" s="35">
        <f>W116+AA116+Tabelle2126820102526[[#This Row],[w]]/2+Tabelle2126820102526[[#This Row],[poweradd]]</f>
        <v>15.633402999999992</v>
      </c>
      <c r="W116" s="52">
        <f t="shared" si="131"/>
        <v>10.856972999999993</v>
      </c>
      <c r="X116" s="35">
        <f t="shared" si="94"/>
        <v>6</v>
      </c>
      <c r="Y116" s="52">
        <f t="shared" si="118"/>
        <v>177.6430269999999</v>
      </c>
      <c r="Z116" s="52">
        <f t="shared" si="144"/>
        <v>175.8665969999999</v>
      </c>
      <c r="AA116" s="52">
        <f t="shared" si="95"/>
        <v>1.77643</v>
      </c>
      <c r="AB116" s="43"/>
      <c r="AC116" s="43"/>
      <c r="AD116" s="38"/>
      <c r="AF116" s="35">
        <f>AG116+AK116+Tabelle212682010252630[[#This Row],[w]]/2+Tabelle212682010252630[[#This Row],[poweradd]]</f>
        <v>15.633402999999992</v>
      </c>
      <c r="AG116" s="52">
        <f t="shared" si="132"/>
        <v>10.856972999999993</v>
      </c>
      <c r="AH116" s="35">
        <f t="shared" si="96"/>
        <v>6</v>
      </c>
      <c r="AI116" s="52">
        <f t="shared" si="119"/>
        <v>177.6430269999999</v>
      </c>
      <c r="AJ116" s="52">
        <f t="shared" si="145"/>
        <v>175.8665969999999</v>
      </c>
      <c r="AK116" s="52">
        <f t="shared" si="97"/>
        <v>1.77643</v>
      </c>
      <c r="AL116" s="43"/>
      <c r="AM116" s="43"/>
      <c r="AN116" s="38"/>
      <c r="AP116" s="35">
        <f>AQ116+AU116+Tabelle212682010252627[[#This Row],[w]]/2+Tabelle212682010252627[[#This Row],[poweradd]]</f>
        <v>15.633402999999992</v>
      </c>
      <c r="AQ116" s="52">
        <f t="shared" si="133"/>
        <v>10.856972999999993</v>
      </c>
      <c r="AR116" s="35">
        <f t="shared" si="98"/>
        <v>6</v>
      </c>
      <c r="AS116" s="52">
        <f t="shared" si="120"/>
        <v>177.6430269999999</v>
      </c>
      <c r="AT116" s="52">
        <f t="shared" si="146"/>
        <v>175.8665969999999</v>
      </c>
      <c r="AU116" s="52">
        <f t="shared" si="99"/>
        <v>1.77643</v>
      </c>
      <c r="AV116" s="43"/>
      <c r="AW116" s="43"/>
      <c r="AX116" s="38"/>
      <c r="AZ116" s="35">
        <f>BA116+BE116+Tabelle2126820102526272933[[#This Row],[w]]/2+Tabelle2126820102526272933[[#This Row],[poweradd]]</f>
        <v>15.633402999999992</v>
      </c>
      <c r="BA116" s="52">
        <f t="shared" si="134"/>
        <v>10.856972999999993</v>
      </c>
      <c r="BB116" s="35">
        <f t="shared" si="100"/>
        <v>6</v>
      </c>
      <c r="BC116" s="52">
        <f t="shared" si="121"/>
        <v>177.6430269999999</v>
      </c>
      <c r="BD116" s="52">
        <f t="shared" si="147"/>
        <v>175.8665969999999</v>
      </c>
      <c r="BE116" s="52">
        <f t="shared" si="101"/>
        <v>1.77643</v>
      </c>
      <c r="BF116" s="43"/>
      <c r="BG116" s="43"/>
      <c r="BH116" s="38"/>
      <c r="BJ116" s="35">
        <f>BK116+BO116+Tabelle21268201025262728[[#This Row],[w]]/2+Tabelle21268201025262728[[#This Row],[poweradd]]</f>
        <v>15.633402999999992</v>
      </c>
      <c r="BK116" s="52">
        <f t="shared" si="135"/>
        <v>10.856972999999993</v>
      </c>
      <c r="BL116" s="35">
        <f t="shared" si="102"/>
        <v>6</v>
      </c>
      <c r="BM116" s="52">
        <f t="shared" si="122"/>
        <v>177.6430269999999</v>
      </c>
      <c r="BN116" s="52">
        <f t="shared" si="148"/>
        <v>175.8665969999999</v>
      </c>
      <c r="BO116" s="52">
        <f t="shared" si="103"/>
        <v>1.77643</v>
      </c>
      <c r="BP116" s="43"/>
      <c r="BQ116" s="43"/>
      <c r="BR116" s="38"/>
      <c r="BT116" s="35">
        <f>BU116+BY116+Tabelle21268201025262729[[#This Row],[w]]/2+Tabelle21268201025262729[[#This Row],[poweradd]]</f>
        <v>15.633402999999992</v>
      </c>
      <c r="BU116" s="52">
        <f t="shared" si="136"/>
        <v>10.856972999999993</v>
      </c>
      <c r="BV116" s="35">
        <f t="shared" si="104"/>
        <v>6</v>
      </c>
      <c r="BW116" s="52">
        <f t="shared" si="123"/>
        <v>177.6430269999999</v>
      </c>
      <c r="BX116" s="52">
        <f t="shared" si="149"/>
        <v>175.8665969999999</v>
      </c>
      <c r="BY116" s="52">
        <f t="shared" si="105"/>
        <v>1.77643</v>
      </c>
      <c r="BZ116" s="43"/>
      <c r="CA116" s="43"/>
      <c r="CB116" s="38"/>
      <c r="CD116" s="35">
        <f>CE116+CI116+Tabelle2126820102526272934[[#This Row],[w]]/2+Tabelle2126820102526272934[[#This Row],[poweradd]]</f>
        <v>22.224158000000003</v>
      </c>
      <c r="CE116" s="52">
        <f t="shared" si="137"/>
        <v>37.766826999999999</v>
      </c>
      <c r="CF116" s="35">
        <f t="shared" si="106"/>
        <v>6</v>
      </c>
      <c r="CG116" s="52">
        <f t="shared" si="124"/>
        <v>145.73317299999999</v>
      </c>
      <c r="CH116" s="52">
        <f t="shared" si="150"/>
        <v>144.27584199999998</v>
      </c>
      <c r="CI116" s="52">
        <f t="shared" si="107"/>
        <v>1.4573309999999999</v>
      </c>
      <c r="CJ116" s="45">
        <v>-20</v>
      </c>
      <c r="CK116" s="45"/>
      <c r="CL116" t="s">
        <v>181</v>
      </c>
      <c r="CN116" s="35">
        <f>CO116+CS116+Tabelle21268201025262729341135[[#This Row],[w]]/2+Tabelle21268201025262729341135[[#This Row],[poweradd]]</f>
        <v>22.224158000000003</v>
      </c>
      <c r="CO116" s="52">
        <f t="shared" si="138"/>
        <v>37.766826999999999</v>
      </c>
      <c r="CP116" s="35">
        <f t="shared" si="108"/>
        <v>6</v>
      </c>
      <c r="CQ116" s="52">
        <f t="shared" si="125"/>
        <v>145.73317299999999</v>
      </c>
      <c r="CR116" s="52">
        <f t="shared" si="151"/>
        <v>144.27584199999998</v>
      </c>
      <c r="CS116" s="52">
        <f t="shared" si="109"/>
        <v>1.4573309999999999</v>
      </c>
      <c r="CT116" s="45">
        <v>-20</v>
      </c>
      <c r="CU116" s="45"/>
      <c r="CV116" t="s">
        <v>181</v>
      </c>
      <c r="CX116" s="35">
        <f>CY116+DC116+Tabelle2126820102526272934113536[[#This Row],[w]]/2+Tabelle2126820102526272934113536[[#This Row],[poweradd]]</f>
        <v>22.224158000000003</v>
      </c>
      <c r="CY116" s="52">
        <f t="shared" si="139"/>
        <v>37.766826999999999</v>
      </c>
      <c r="CZ116" s="35">
        <f t="shared" si="110"/>
        <v>6</v>
      </c>
      <c r="DA116" s="52">
        <f t="shared" si="126"/>
        <v>145.73317299999999</v>
      </c>
      <c r="DB116" s="52">
        <f t="shared" si="152"/>
        <v>144.27584199999998</v>
      </c>
      <c r="DC116" s="52">
        <f t="shared" si="111"/>
        <v>1.4573309999999999</v>
      </c>
      <c r="DD116" s="45">
        <v>-20</v>
      </c>
      <c r="DE116" s="45"/>
      <c r="DF116" t="s">
        <v>181</v>
      </c>
      <c r="DH116" s="35">
        <f>DI116+DM116+Tabelle21268201025262729341135363731[[#This Row],[w]]/2+Tabelle21268201025262729341135363731[[#This Row],[poweradd]]</f>
        <v>22.224158000000003</v>
      </c>
      <c r="DI116" s="52">
        <f t="shared" si="140"/>
        <v>37.766826999999999</v>
      </c>
      <c r="DJ116" s="35">
        <f t="shared" si="112"/>
        <v>6</v>
      </c>
      <c r="DK116" s="52">
        <f t="shared" si="127"/>
        <v>145.73317299999999</v>
      </c>
      <c r="DL116" s="52">
        <f t="shared" si="153"/>
        <v>144.27584199999998</v>
      </c>
      <c r="DM116" s="52">
        <f t="shared" si="113"/>
        <v>1.4573309999999999</v>
      </c>
      <c r="DN116" s="45">
        <v>-20</v>
      </c>
      <c r="DO116" s="45"/>
      <c r="DP116" t="s">
        <v>181</v>
      </c>
      <c r="DR116" s="35">
        <f>DS116+DW116+Tabelle212682010252627293411353637[[#This Row],[w]]/2+Tabelle212682010252627293411353637[[#This Row],[poweradd]]</f>
        <v>11.019537000000003</v>
      </c>
      <c r="DS116" s="52">
        <f t="shared" si="141"/>
        <v>6.7217550000000035</v>
      </c>
      <c r="DT116" s="35">
        <f t="shared" si="114"/>
        <v>6</v>
      </c>
      <c r="DU116" s="52">
        <f t="shared" si="128"/>
        <v>129.77824499999991</v>
      </c>
      <c r="DV116" s="52">
        <f t="shared" si="154"/>
        <v>128.4804629999999</v>
      </c>
      <c r="DW116" s="52">
        <f t="shared" si="115"/>
        <v>1.297782</v>
      </c>
      <c r="DX116" s="45"/>
      <c r="DY116" s="45"/>
    </row>
    <row r="117" spans="1:133" x14ac:dyDescent="0.25">
      <c r="A117" s="55">
        <v>114</v>
      </c>
      <c r="B117" s="35">
        <f>C117+G117+Tabelle21268201025[[#This Row],[w]]/2+Tabelle21268201025[[#This Row],[poweradd]]</f>
        <v>20.392067999999991</v>
      </c>
      <c r="C117" s="52">
        <f t="shared" si="129"/>
        <v>15.633402999999992</v>
      </c>
      <c r="D117" s="35">
        <f t="shared" si="90"/>
        <v>6</v>
      </c>
      <c r="E117" s="52">
        <f t="shared" si="116"/>
        <v>175.8665969999999</v>
      </c>
      <c r="F117" s="52">
        <f t="shared" si="142"/>
        <v>174.10793199999989</v>
      </c>
      <c r="G117" s="52">
        <f t="shared" si="91"/>
        <v>1.7586649999999999</v>
      </c>
      <c r="H117" s="45"/>
      <c r="I117" s="45"/>
      <c r="L117" s="35">
        <f>M117+Q117+Tabelle212682010252632[[#This Row],[w]]/2+Tabelle212682010252632[[#This Row],[poweradd]]</f>
        <v>20.392067999999991</v>
      </c>
      <c r="M117" s="52">
        <f t="shared" si="130"/>
        <v>15.633402999999992</v>
      </c>
      <c r="N117" s="35">
        <f t="shared" si="92"/>
        <v>6</v>
      </c>
      <c r="O117" s="52">
        <f t="shared" si="117"/>
        <v>175.8665969999999</v>
      </c>
      <c r="P117" s="52">
        <f t="shared" si="143"/>
        <v>174.10793199999989</v>
      </c>
      <c r="Q117" s="52">
        <f t="shared" si="93"/>
        <v>1.7586649999999999</v>
      </c>
      <c r="R117" s="45"/>
      <c r="S117" s="45"/>
      <c r="V117" s="35">
        <f>W117+AA117+Tabelle2126820102526[[#This Row],[w]]/2+Tabelle2126820102526[[#This Row],[poweradd]]</f>
        <v>20.392067999999991</v>
      </c>
      <c r="W117" s="52">
        <f t="shared" si="131"/>
        <v>15.633402999999992</v>
      </c>
      <c r="X117" s="35">
        <f t="shared" si="94"/>
        <v>6</v>
      </c>
      <c r="Y117" s="52">
        <f t="shared" si="118"/>
        <v>175.8665969999999</v>
      </c>
      <c r="Z117" s="52">
        <f t="shared" si="144"/>
        <v>174.10793199999989</v>
      </c>
      <c r="AA117" s="52">
        <f t="shared" si="95"/>
        <v>1.7586649999999999</v>
      </c>
      <c r="AB117" s="45"/>
      <c r="AC117" s="45"/>
      <c r="AF117" s="35">
        <f>AG117+AK117+Tabelle212682010252630[[#This Row],[w]]/2+Tabelle212682010252630[[#This Row],[poweradd]]</f>
        <v>20.392067999999991</v>
      </c>
      <c r="AG117" s="52">
        <f t="shared" si="132"/>
        <v>15.633402999999992</v>
      </c>
      <c r="AH117" s="35">
        <f t="shared" si="96"/>
        <v>6</v>
      </c>
      <c r="AI117" s="52">
        <f t="shared" si="119"/>
        <v>175.8665969999999</v>
      </c>
      <c r="AJ117" s="52">
        <f t="shared" si="145"/>
        <v>174.10793199999989</v>
      </c>
      <c r="AK117" s="52">
        <f t="shared" si="97"/>
        <v>1.7586649999999999</v>
      </c>
      <c r="AL117" s="45"/>
      <c r="AM117" s="45"/>
      <c r="AP117" s="35">
        <f>AQ117+AU117+Tabelle212682010252627[[#This Row],[w]]/2+Tabelle212682010252627[[#This Row],[poweradd]]</f>
        <v>20.392067999999991</v>
      </c>
      <c r="AQ117" s="52">
        <f t="shared" si="133"/>
        <v>15.633402999999992</v>
      </c>
      <c r="AR117" s="35">
        <f t="shared" si="98"/>
        <v>6</v>
      </c>
      <c r="AS117" s="52">
        <f t="shared" si="120"/>
        <v>175.8665969999999</v>
      </c>
      <c r="AT117" s="52">
        <f t="shared" si="146"/>
        <v>174.10793199999989</v>
      </c>
      <c r="AU117" s="52">
        <f t="shared" si="99"/>
        <v>1.7586649999999999</v>
      </c>
      <c r="AV117" s="45"/>
      <c r="AW117" s="45"/>
      <c r="AZ117" s="35">
        <f>BA117+BE117+Tabelle2126820102526272933[[#This Row],[w]]/2+Tabelle2126820102526272933[[#This Row],[poweradd]]</f>
        <v>20.392067999999991</v>
      </c>
      <c r="BA117" s="52">
        <f t="shared" si="134"/>
        <v>15.633402999999992</v>
      </c>
      <c r="BB117" s="35">
        <f t="shared" si="100"/>
        <v>6</v>
      </c>
      <c r="BC117" s="52">
        <f t="shared" si="121"/>
        <v>175.8665969999999</v>
      </c>
      <c r="BD117" s="52">
        <f t="shared" si="147"/>
        <v>174.10793199999989</v>
      </c>
      <c r="BE117" s="52">
        <f t="shared" si="101"/>
        <v>1.7586649999999999</v>
      </c>
      <c r="BF117" s="45"/>
      <c r="BG117" s="45"/>
      <c r="BJ117" s="35">
        <f>BK117+BO117+Tabelle21268201025262728[[#This Row],[w]]/2+Tabelle21268201025262728[[#This Row],[poweradd]]</f>
        <v>20.392067999999991</v>
      </c>
      <c r="BK117" s="52">
        <f t="shared" si="135"/>
        <v>15.633402999999992</v>
      </c>
      <c r="BL117" s="35">
        <f t="shared" si="102"/>
        <v>6</v>
      </c>
      <c r="BM117" s="52">
        <f t="shared" si="122"/>
        <v>175.8665969999999</v>
      </c>
      <c r="BN117" s="52">
        <f t="shared" si="148"/>
        <v>174.10793199999989</v>
      </c>
      <c r="BO117" s="52">
        <f t="shared" si="103"/>
        <v>1.7586649999999999</v>
      </c>
      <c r="BP117" s="45"/>
      <c r="BQ117" s="45"/>
      <c r="BT117" s="35">
        <f>BU117+BY117+Tabelle21268201025262729[[#This Row],[w]]/2+Tabelle21268201025262729[[#This Row],[poweradd]]</f>
        <v>20.392067999999991</v>
      </c>
      <c r="BU117" s="52">
        <f t="shared" si="136"/>
        <v>15.633402999999992</v>
      </c>
      <c r="BV117" s="35">
        <f t="shared" si="104"/>
        <v>6</v>
      </c>
      <c r="BW117" s="52">
        <f t="shared" si="123"/>
        <v>175.8665969999999</v>
      </c>
      <c r="BX117" s="52">
        <f t="shared" si="149"/>
        <v>174.10793199999989</v>
      </c>
      <c r="BY117" s="52">
        <f t="shared" si="105"/>
        <v>1.7586649999999999</v>
      </c>
      <c r="BZ117" s="45"/>
      <c r="CA117" s="45"/>
      <c r="CD117" s="35">
        <f>CE117+CI117+Tabelle2126820102526272934[[#This Row],[w]]/2+Tabelle2126820102526272934[[#This Row],[poweradd]]</f>
        <v>26.666916000000004</v>
      </c>
      <c r="CE117" s="52">
        <f t="shared" si="137"/>
        <v>22.224158000000003</v>
      </c>
      <c r="CF117" s="35">
        <f t="shared" si="106"/>
        <v>6</v>
      </c>
      <c r="CG117" s="52">
        <f t="shared" si="124"/>
        <v>144.27584199999998</v>
      </c>
      <c r="CH117" s="52">
        <f t="shared" si="150"/>
        <v>142.83308399999999</v>
      </c>
      <c r="CI117" s="52">
        <f t="shared" si="107"/>
        <v>1.442758</v>
      </c>
      <c r="CJ117" s="45"/>
      <c r="CK117" s="43"/>
      <c r="CL117" s="38"/>
      <c r="CN117" s="35">
        <f>CO117+CS117+Tabelle21268201025262729341135[[#This Row],[w]]/2+Tabelle21268201025262729341135[[#This Row],[poweradd]]</f>
        <v>26.666916000000004</v>
      </c>
      <c r="CO117" s="52">
        <f t="shared" si="138"/>
        <v>22.224158000000003</v>
      </c>
      <c r="CP117" s="35">
        <f t="shared" si="108"/>
        <v>6</v>
      </c>
      <c r="CQ117" s="52">
        <f t="shared" si="125"/>
        <v>144.27584199999998</v>
      </c>
      <c r="CR117" s="52">
        <f t="shared" si="151"/>
        <v>142.83308399999999</v>
      </c>
      <c r="CS117" s="52">
        <f t="shared" si="109"/>
        <v>1.442758</v>
      </c>
      <c r="CT117" s="45"/>
      <c r="CU117" s="43"/>
      <c r="CV117" s="38"/>
      <c r="CX117" s="35">
        <f>CY117+DC117+Tabelle2126820102526272934113536[[#This Row],[w]]/2+Tabelle2126820102526272934113536[[#This Row],[poweradd]]</f>
        <v>26.666916000000004</v>
      </c>
      <c r="CY117" s="52">
        <f t="shared" si="139"/>
        <v>22.224158000000003</v>
      </c>
      <c r="CZ117" s="35">
        <f t="shared" si="110"/>
        <v>6</v>
      </c>
      <c r="DA117" s="52">
        <f t="shared" si="126"/>
        <v>144.27584199999998</v>
      </c>
      <c r="DB117" s="52">
        <f t="shared" si="152"/>
        <v>142.83308399999999</v>
      </c>
      <c r="DC117" s="52">
        <f t="shared" si="111"/>
        <v>1.442758</v>
      </c>
      <c r="DD117" s="45"/>
      <c r="DE117" s="43"/>
      <c r="DF117" s="38"/>
      <c r="DH117" s="35">
        <f>DI117+DM117+Tabelle21268201025262729341135363731[[#This Row],[w]]/2+Tabelle21268201025262729341135363731[[#This Row],[poweradd]]</f>
        <v>26.666916000000004</v>
      </c>
      <c r="DI117" s="52">
        <f t="shared" si="140"/>
        <v>22.224158000000003</v>
      </c>
      <c r="DJ117" s="35">
        <f t="shared" si="112"/>
        <v>6</v>
      </c>
      <c r="DK117" s="52">
        <f t="shared" si="127"/>
        <v>144.27584199999998</v>
      </c>
      <c r="DL117" s="52">
        <f t="shared" si="153"/>
        <v>142.83308399999999</v>
      </c>
      <c r="DM117" s="52">
        <f t="shared" si="113"/>
        <v>1.442758</v>
      </c>
      <c r="DN117" s="45"/>
      <c r="DO117" s="43"/>
      <c r="DP117" s="38"/>
      <c r="DR117" s="35">
        <f>DS117+DW117+Tabelle212682010252627293411353637[[#This Row],[w]]/2+Tabelle212682010252627293411353637[[#This Row],[poweradd]]</f>
        <v>15.304341000000003</v>
      </c>
      <c r="DS117" s="52">
        <f t="shared" si="141"/>
        <v>11.019537000000003</v>
      </c>
      <c r="DT117" s="35">
        <f t="shared" si="114"/>
        <v>6</v>
      </c>
      <c r="DU117" s="52">
        <f t="shared" si="128"/>
        <v>128.4804629999999</v>
      </c>
      <c r="DV117" s="52">
        <f t="shared" si="154"/>
        <v>127.19565899999991</v>
      </c>
      <c r="DW117" s="52">
        <f t="shared" si="115"/>
        <v>1.2848040000000001</v>
      </c>
      <c r="DX117" s="45"/>
      <c r="DY117" s="43"/>
      <c r="DZ117" s="38"/>
    </row>
    <row r="118" spans="1:133" x14ac:dyDescent="0.25">
      <c r="A118" s="55">
        <v>115</v>
      </c>
      <c r="B118" s="37">
        <f>C118+G118+Tabelle21268201025[[#This Row],[w]]/2+Tabelle21268201025[[#This Row],[poweradd]]</f>
        <v>25.13314699999999</v>
      </c>
      <c r="C118" s="52">
        <f t="shared" si="129"/>
        <v>20.392067999999991</v>
      </c>
      <c r="D118" s="35">
        <f t="shared" si="90"/>
        <v>6</v>
      </c>
      <c r="E118" s="52">
        <f t="shared" si="116"/>
        <v>174.10793199999989</v>
      </c>
      <c r="F118" s="52">
        <f t="shared" si="142"/>
        <v>172.36685299999988</v>
      </c>
      <c r="G118" s="52">
        <f t="shared" si="91"/>
        <v>1.741079</v>
      </c>
      <c r="H118" s="45"/>
      <c r="I118" s="45"/>
      <c r="L118" s="37">
        <f>M118+Q118+Tabelle212682010252632[[#This Row],[w]]/2+Tabelle212682010252632[[#This Row],[poweradd]]</f>
        <v>25.13314699999999</v>
      </c>
      <c r="M118" s="52">
        <f t="shared" si="130"/>
        <v>20.392067999999991</v>
      </c>
      <c r="N118" s="35">
        <f t="shared" si="92"/>
        <v>6</v>
      </c>
      <c r="O118" s="52">
        <f t="shared" si="117"/>
        <v>174.10793199999989</v>
      </c>
      <c r="P118" s="52">
        <f t="shared" si="143"/>
        <v>172.36685299999988</v>
      </c>
      <c r="Q118" s="52">
        <f t="shared" si="93"/>
        <v>1.741079</v>
      </c>
      <c r="R118" s="45"/>
      <c r="S118" s="45"/>
      <c r="V118" s="37">
        <f>W118+AA118+Tabelle2126820102526[[#This Row],[w]]/2+Tabelle2126820102526[[#This Row],[poweradd]]</f>
        <v>25.13314699999999</v>
      </c>
      <c r="W118" s="52">
        <f t="shared" si="131"/>
        <v>20.392067999999991</v>
      </c>
      <c r="X118" s="35">
        <f t="shared" si="94"/>
        <v>6</v>
      </c>
      <c r="Y118" s="52">
        <f t="shared" si="118"/>
        <v>174.10793199999989</v>
      </c>
      <c r="Z118" s="52">
        <f t="shared" si="144"/>
        <v>172.36685299999988</v>
      </c>
      <c r="AA118" s="52">
        <f t="shared" si="95"/>
        <v>1.741079</v>
      </c>
      <c r="AB118" s="45"/>
      <c r="AC118" s="45"/>
      <c r="AF118" s="37">
        <f>AG118+AK118+Tabelle212682010252630[[#This Row],[w]]/2+Tabelle212682010252630[[#This Row],[poweradd]]</f>
        <v>25.13314699999999</v>
      </c>
      <c r="AG118" s="52">
        <f t="shared" si="132"/>
        <v>20.392067999999991</v>
      </c>
      <c r="AH118" s="35">
        <f t="shared" si="96"/>
        <v>6</v>
      </c>
      <c r="AI118" s="52">
        <f t="shared" si="119"/>
        <v>174.10793199999989</v>
      </c>
      <c r="AJ118" s="52">
        <f t="shared" si="145"/>
        <v>172.36685299999988</v>
      </c>
      <c r="AK118" s="52">
        <f t="shared" si="97"/>
        <v>1.741079</v>
      </c>
      <c r="AL118" s="45"/>
      <c r="AM118" s="45"/>
      <c r="AP118" s="37">
        <f>AQ118+AU118+Tabelle212682010252627[[#This Row],[w]]/2+Tabelle212682010252627[[#This Row],[poweradd]]</f>
        <v>25.13314699999999</v>
      </c>
      <c r="AQ118" s="52">
        <f t="shared" si="133"/>
        <v>20.392067999999991</v>
      </c>
      <c r="AR118" s="35">
        <f t="shared" si="98"/>
        <v>6</v>
      </c>
      <c r="AS118" s="52">
        <f t="shared" si="120"/>
        <v>174.10793199999989</v>
      </c>
      <c r="AT118" s="52">
        <f t="shared" si="146"/>
        <v>172.36685299999988</v>
      </c>
      <c r="AU118" s="52">
        <f t="shared" si="99"/>
        <v>1.741079</v>
      </c>
      <c r="AV118" s="45"/>
      <c r="AW118" s="45"/>
      <c r="AZ118" s="37">
        <f>BA118+BE118+Tabelle2126820102526272933[[#This Row],[w]]/2+Tabelle2126820102526272933[[#This Row],[poweradd]]</f>
        <v>25.13314699999999</v>
      </c>
      <c r="BA118" s="52">
        <f t="shared" si="134"/>
        <v>20.392067999999991</v>
      </c>
      <c r="BB118" s="35">
        <f t="shared" si="100"/>
        <v>6</v>
      </c>
      <c r="BC118" s="52">
        <f t="shared" si="121"/>
        <v>174.10793199999989</v>
      </c>
      <c r="BD118" s="52">
        <f t="shared" si="147"/>
        <v>172.36685299999988</v>
      </c>
      <c r="BE118" s="52">
        <f t="shared" si="101"/>
        <v>1.741079</v>
      </c>
      <c r="BF118" s="45"/>
      <c r="BG118" s="45"/>
      <c r="BJ118" s="37">
        <f>BK118+BO118+Tabelle21268201025262728[[#This Row],[w]]/2+Tabelle21268201025262728[[#This Row],[poweradd]]</f>
        <v>25.13314699999999</v>
      </c>
      <c r="BK118" s="52">
        <f t="shared" si="135"/>
        <v>20.392067999999991</v>
      </c>
      <c r="BL118" s="35">
        <f t="shared" si="102"/>
        <v>6</v>
      </c>
      <c r="BM118" s="52">
        <f t="shared" si="122"/>
        <v>174.10793199999989</v>
      </c>
      <c r="BN118" s="52">
        <f t="shared" si="148"/>
        <v>172.36685299999988</v>
      </c>
      <c r="BO118" s="52">
        <f t="shared" si="103"/>
        <v>1.741079</v>
      </c>
      <c r="BP118" s="45"/>
      <c r="BQ118" s="45"/>
      <c r="BT118" s="37">
        <f>BU118+BY118+Tabelle21268201025262729[[#This Row],[w]]/2+Tabelle21268201025262729[[#This Row],[poweradd]]</f>
        <v>25.13314699999999</v>
      </c>
      <c r="BU118" s="52">
        <f t="shared" si="136"/>
        <v>20.392067999999991</v>
      </c>
      <c r="BV118" s="35">
        <f t="shared" si="104"/>
        <v>6</v>
      </c>
      <c r="BW118" s="52">
        <f t="shared" si="123"/>
        <v>174.10793199999989</v>
      </c>
      <c r="BX118" s="52">
        <f t="shared" si="149"/>
        <v>172.36685299999988</v>
      </c>
      <c r="BY118" s="52">
        <f t="shared" si="105"/>
        <v>1.741079</v>
      </c>
      <c r="BZ118" s="45"/>
      <c r="CA118" s="45"/>
      <c r="CD118" s="37">
        <f>CE118+CI118+Tabelle2126820102526272934[[#This Row],[w]]/2+Tabelle2126820102526272934[[#This Row],[poweradd]]</f>
        <v>11.095246000000003</v>
      </c>
      <c r="CE118" s="52">
        <f t="shared" si="137"/>
        <v>26.666916000000004</v>
      </c>
      <c r="CF118" s="35">
        <f t="shared" si="106"/>
        <v>6</v>
      </c>
      <c r="CG118" s="52">
        <f t="shared" si="124"/>
        <v>142.83308399999999</v>
      </c>
      <c r="CH118" s="52">
        <f t="shared" si="150"/>
        <v>141.404754</v>
      </c>
      <c r="CI118" s="52">
        <f t="shared" si="107"/>
        <v>1.4283300000000001</v>
      </c>
      <c r="CJ118" s="45">
        <v>-20</v>
      </c>
      <c r="CK118" s="45"/>
      <c r="CL118" t="s">
        <v>181</v>
      </c>
      <c r="CN118" s="37">
        <f>CO118+CS118+Tabelle21268201025262729341135[[#This Row],[w]]/2+Tabelle21268201025262729341135[[#This Row],[poweradd]]</f>
        <v>11.095246000000003</v>
      </c>
      <c r="CO118" s="52">
        <f t="shared" si="138"/>
        <v>26.666916000000004</v>
      </c>
      <c r="CP118" s="35">
        <f t="shared" si="108"/>
        <v>6</v>
      </c>
      <c r="CQ118" s="52">
        <f t="shared" si="125"/>
        <v>142.83308399999999</v>
      </c>
      <c r="CR118" s="52">
        <f t="shared" si="151"/>
        <v>141.404754</v>
      </c>
      <c r="CS118" s="52">
        <f t="shared" si="109"/>
        <v>1.4283300000000001</v>
      </c>
      <c r="CT118" s="45">
        <v>-20</v>
      </c>
      <c r="CU118" s="45"/>
      <c r="CV118" t="s">
        <v>181</v>
      </c>
      <c r="CX118" s="37">
        <f>CY118+DC118+Tabelle2126820102526272934113536[[#This Row],[w]]/2+Tabelle2126820102526272934113536[[#This Row],[poweradd]]</f>
        <v>11.095246000000003</v>
      </c>
      <c r="CY118" s="52">
        <f t="shared" si="139"/>
        <v>26.666916000000004</v>
      </c>
      <c r="CZ118" s="35">
        <f t="shared" si="110"/>
        <v>6</v>
      </c>
      <c r="DA118" s="52">
        <f t="shared" si="126"/>
        <v>142.83308399999999</v>
      </c>
      <c r="DB118" s="52">
        <f t="shared" si="152"/>
        <v>141.404754</v>
      </c>
      <c r="DC118" s="52">
        <f t="shared" si="111"/>
        <v>1.4283300000000001</v>
      </c>
      <c r="DD118" s="45">
        <v>-20</v>
      </c>
      <c r="DE118" s="45"/>
      <c r="DF118" t="s">
        <v>181</v>
      </c>
      <c r="DH118" s="37">
        <f>DI118+DM118+Tabelle21268201025262729341135363731[[#This Row],[w]]/2+Tabelle21268201025262729341135363731[[#This Row],[poweradd]]</f>
        <v>11.095246000000003</v>
      </c>
      <c r="DI118" s="52">
        <f t="shared" si="140"/>
        <v>26.666916000000004</v>
      </c>
      <c r="DJ118" s="35">
        <f t="shared" si="112"/>
        <v>6</v>
      </c>
      <c r="DK118" s="52">
        <f t="shared" si="127"/>
        <v>142.83308399999999</v>
      </c>
      <c r="DL118" s="52">
        <f t="shared" si="153"/>
        <v>141.404754</v>
      </c>
      <c r="DM118" s="52">
        <f t="shared" si="113"/>
        <v>1.4283300000000001</v>
      </c>
      <c r="DN118" s="45">
        <v>-20</v>
      </c>
      <c r="DO118" s="45"/>
      <c r="DP118" t="s">
        <v>181</v>
      </c>
      <c r="DR118" s="37">
        <f>DS118+DW118+Tabelle212682010252627293411353637[[#This Row],[w]]/2+Tabelle212682010252627293411353637[[#This Row],[poweradd]]</f>
        <v>19.576297000000004</v>
      </c>
      <c r="DS118" s="52">
        <f t="shared" si="141"/>
        <v>15.304341000000003</v>
      </c>
      <c r="DT118" s="35">
        <f t="shared" si="114"/>
        <v>6</v>
      </c>
      <c r="DU118" s="52">
        <f t="shared" si="128"/>
        <v>127.19565899999991</v>
      </c>
      <c r="DV118" s="52">
        <f t="shared" si="154"/>
        <v>125.9237029999999</v>
      </c>
      <c r="DW118" s="52">
        <f t="shared" si="115"/>
        <v>1.2719560000000001</v>
      </c>
      <c r="DX118" s="45"/>
      <c r="DY118" s="45"/>
    </row>
    <row r="119" spans="1:133" x14ac:dyDescent="0.25">
      <c r="A119" s="55">
        <v>116</v>
      </c>
      <c r="B119" s="35">
        <f>C119+G119+Tabelle21268201025[[#This Row],[w]]/2+Tabelle21268201025[[#This Row],[poweradd]]</f>
        <v>29.85681499999999</v>
      </c>
      <c r="C119" s="52">
        <f t="shared" si="129"/>
        <v>25.13314699999999</v>
      </c>
      <c r="D119" s="35">
        <f t="shared" si="90"/>
        <v>6</v>
      </c>
      <c r="E119" s="52">
        <f t="shared" si="116"/>
        <v>172.36685299999988</v>
      </c>
      <c r="F119" s="52">
        <f t="shared" si="142"/>
        <v>170.64318499999987</v>
      </c>
      <c r="G119" s="52">
        <f t="shared" si="91"/>
        <v>1.723668</v>
      </c>
      <c r="H119" s="45"/>
      <c r="I119" s="45"/>
      <c r="L119" s="35">
        <f>M119+Q119+Tabelle212682010252632[[#This Row],[w]]/2+Tabelle212682010252632[[#This Row],[poweradd]]</f>
        <v>29.85681499999999</v>
      </c>
      <c r="M119" s="52">
        <f t="shared" si="130"/>
        <v>25.13314699999999</v>
      </c>
      <c r="N119" s="35">
        <f t="shared" si="92"/>
        <v>6</v>
      </c>
      <c r="O119" s="52">
        <f t="shared" si="117"/>
        <v>172.36685299999988</v>
      </c>
      <c r="P119" s="52">
        <f t="shared" si="143"/>
        <v>170.64318499999987</v>
      </c>
      <c r="Q119" s="52">
        <f t="shared" si="93"/>
        <v>1.723668</v>
      </c>
      <c r="R119" s="45"/>
      <c r="S119" s="45"/>
      <c r="V119" s="35">
        <f>W119+AA119+Tabelle2126820102526[[#This Row],[w]]/2+Tabelle2126820102526[[#This Row],[poweradd]]</f>
        <v>29.85681499999999</v>
      </c>
      <c r="W119" s="52">
        <f t="shared" si="131"/>
        <v>25.13314699999999</v>
      </c>
      <c r="X119" s="35">
        <f t="shared" si="94"/>
        <v>6</v>
      </c>
      <c r="Y119" s="52">
        <f t="shared" si="118"/>
        <v>172.36685299999988</v>
      </c>
      <c r="Z119" s="52">
        <f t="shared" si="144"/>
        <v>170.64318499999987</v>
      </c>
      <c r="AA119" s="52">
        <f t="shared" si="95"/>
        <v>1.723668</v>
      </c>
      <c r="AB119" s="45"/>
      <c r="AC119" s="45"/>
      <c r="AF119" s="35">
        <f>AG119+AK119+Tabelle212682010252630[[#This Row],[w]]/2+Tabelle212682010252630[[#This Row],[poweradd]]</f>
        <v>29.85681499999999</v>
      </c>
      <c r="AG119" s="52">
        <f t="shared" si="132"/>
        <v>25.13314699999999</v>
      </c>
      <c r="AH119" s="35">
        <f t="shared" si="96"/>
        <v>6</v>
      </c>
      <c r="AI119" s="52">
        <f t="shared" si="119"/>
        <v>172.36685299999988</v>
      </c>
      <c r="AJ119" s="52">
        <f t="shared" si="145"/>
        <v>170.64318499999987</v>
      </c>
      <c r="AK119" s="52">
        <f t="shared" si="97"/>
        <v>1.723668</v>
      </c>
      <c r="AL119" s="45"/>
      <c r="AM119" s="45"/>
      <c r="AP119" s="35">
        <f>AQ119+AU119+Tabelle212682010252627[[#This Row],[w]]/2+Tabelle212682010252627[[#This Row],[poweradd]]</f>
        <v>29.85681499999999</v>
      </c>
      <c r="AQ119" s="52">
        <f t="shared" si="133"/>
        <v>25.13314699999999</v>
      </c>
      <c r="AR119" s="35">
        <f t="shared" si="98"/>
        <v>6</v>
      </c>
      <c r="AS119" s="52">
        <f t="shared" si="120"/>
        <v>172.36685299999988</v>
      </c>
      <c r="AT119" s="52">
        <f t="shared" si="146"/>
        <v>170.64318499999987</v>
      </c>
      <c r="AU119" s="52">
        <f t="shared" si="99"/>
        <v>1.723668</v>
      </c>
      <c r="AV119" s="45"/>
      <c r="AW119" s="45"/>
      <c r="AZ119" s="35">
        <f>BA119+BE119+Tabelle2126820102526272933[[#This Row],[w]]/2+Tabelle2126820102526272933[[#This Row],[poweradd]]</f>
        <v>29.85681499999999</v>
      </c>
      <c r="BA119" s="52">
        <f t="shared" si="134"/>
        <v>25.13314699999999</v>
      </c>
      <c r="BB119" s="35">
        <f t="shared" si="100"/>
        <v>6</v>
      </c>
      <c r="BC119" s="52">
        <f t="shared" si="121"/>
        <v>172.36685299999988</v>
      </c>
      <c r="BD119" s="52">
        <f t="shared" si="147"/>
        <v>170.64318499999987</v>
      </c>
      <c r="BE119" s="52">
        <f t="shared" si="101"/>
        <v>1.723668</v>
      </c>
      <c r="BF119" s="45"/>
      <c r="BG119" s="45"/>
      <c r="BJ119" s="35">
        <f>BK119+BO119+Tabelle21268201025262728[[#This Row],[w]]/2+Tabelle21268201025262728[[#This Row],[poweradd]]</f>
        <v>29.85681499999999</v>
      </c>
      <c r="BK119" s="52">
        <f t="shared" si="135"/>
        <v>25.13314699999999</v>
      </c>
      <c r="BL119" s="35">
        <f t="shared" si="102"/>
        <v>6</v>
      </c>
      <c r="BM119" s="52">
        <f t="shared" si="122"/>
        <v>172.36685299999988</v>
      </c>
      <c r="BN119" s="52">
        <f t="shared" si="148"/>
        <v>170.64318499999987</v>
      </c>
      <c r="BO119" s="52">
        <f t="shared" si="103"/>
        <v>1.723668</v>
      </c>
      <c r="BP119" s="45"/>
      <c r="BQ119" s="45"/>
      <c r="BT119" s="35">
        <f>BU119+BY119+Tabelle21268201025262729[[#This Row],[w]]/2+Tabelle21268201025262729[[#This Row],[poweradd]]</f>
        <v>29.85681499999999</v>
      </c>
      <c r="BU119" s="52">
        <f t="shared" si="136"/>
        <v>25.13314699999999</v>
      </c>
      <c r="BV119" s="35">
        <f t="shared" si="104"/>
        <v>6</v>
      </c>
      <c r="BW119" s="52">
        <f t="shared" si="123"/>
        <v>172.36685299999988</v>
      </c>
      <c r="BX119" s="52">
        <f t="shared" si="149"/>
        <v>170.64318499999987</v>
      </c>
      <c r="BY119" s="52">
        <f t="shared" si="105"/>
        <v>1.723668</v>
      </c>
      <c r="BZ119" s="45"/>
      <c r="CA119" s="45"/>
      <c r="CD119" s="35">
        <f>CE119+CI119+Tabelle2126820102526272934[[#This Row],[w]]/2+Tabelle2126820102526272934[[#This Row],[poweradd]]</f>
        <v>15.509293000000003</v>
      </c>
      <c r="CE119" s="52">
        <f t="shared" si="137"/>
        <v>11.095246000000003</v>
      </c>
      <c r="CF119" s="35">
        <f t="shared" si="106"/>
        <v>6</v>
      </c>
      <c r="CG119" s="52">
        <f t="shared" si="124"/>
        <v>141.404754</v>
      </c>
      <c r="CH119" s="52">
        <f t="shared" si="150"/>
        <v>139.99070699999999</v>
      </c>
      <c r="CI119" s="52">
        <f t="shared" si="107"/>
        <v>1.4140470000000001</v>
      </c>
      <c r="CJ119" s="45"/>
      <c r="CK119" s="45"/>
      <c r="CN119" s="35">
        <f>CO119+CS119+Tabelle21268201025262729341135[[#This Row],[w]]/2+Tabelle21268201025262729341135[[#This Row],[poweradd]]</f>
        <v>15.509293000000003</v>
      </c>
      <c r="CO119" s="52">
        <f t="shared" si="138"/>
        <v>11.095246000000003</v>
      </c>
      <c r="CP119" s="35">
        <f t="shared" si="108"/>
        <v>6</v>
      </c>
      <c r="CQ119" s="52">
        <f t="shared" si="125"/>
        <v>141.404754</v>
      </c>
      <c r="CR119" s="52">
        <f t="shared" si="151"/>
        <v>139.99070699999999</v>
      </c>
      <c r="CS119" s="52">
        <f t="shared" si="109"/>
        <v>1.4140470000000001</v>
      </c>
      <c r="CT119" s="45"/>
      <c r="CU119" s="45"/>
      <c r="CX119" s="35">
        <f>CY119+DC119+Tabelle2126820102526272934113536[[#This Row],[w]]/2+Tabelle2126820102526272934113536[[#This Row],[poweradd]]</f>
        <v>15.509293000000003</v>
      </c>
      <c r="CY119" s="52">
        <f t="shared" si="139"/>
        <v>11.095246000000003</v>
      </c>
      <c r="CZ119" s="35">
        <f t="shared" si="110"/>
        <v>6</v>
      </c>
      <c r="DA119" s="52">
        <f t="shared" si="126"/>
        <v>141.404754</v>
      </c>
      <c r="DB119" s="52">
        <f t="shared" si="152"/>
        <v>139.99070699999999</v>
      </c>
      <c r="DC119" s="52">
        <f t="shared" si="111"/>
        <v>1.4140470000000001</v>
      </c>
      <c r="DD119" s="45"/>
      <c r="DE119" s="45"/>
      <c r="DH119" s="35">
        <f>DI119+DM119+Tabelle21268201025262729341135363731[[#This Row],[w]]/2+Tabelle21268201025262729341135363731[[#This Row],[poweradd]]</f>
        <v>15.509293000000003</v>
      </c>
      <c r="DI119" s="52">
        <f t="shared" si="140"/>
        <v>11.095246000000003</v>
      </c>
      <c r="DJ119" s="35">
        <f t="shared" si="112"/>
        <v>6</v>
      </c>
      <c r="DK119" s="52">
        <f t="shared" si="127"/>
        <v>141.404754</v>
      </c>
      <c r="DL119" s="52">
        <f t="shared" si="153"/>
        <v>139.99070699999999</v>
      </c>
      <c r="DM119" s="52">
        <f t="shared" si="113"/>
        <v>1.4140470000000001</v>
      </c>
      <c r="DN119" s="45"/>
      <c r="DO119" s="45"/>
      <c r="DR119" s="35">
        <f>DS119+DW119+Tabelle212682010252627293411353637[[#This Row],[w]]/2+Tabelle212682010252627293411353637[[#This Row],[poweradd]]</f>
        <v>23.835534000000003</v>
      </c>
      <c r="DS119" s="52">
        <f t="shared" si="141"/>
        <v>19.576297000000004</v>
      </c>
      <c r="DT119" s="35">
        <f t="shared" si="114"/>
        <v>6</v>
      </c>
      <c r="DU119" s="52">
        <f t="shared" si="128"/>
        <v>125.9237029999999</v>
      </c>
      <c r="DV119" s="52">
        <f t="shared" si="154"/>
        <v>124.6644659999999</v>
      </c>
      <c r="DW119" s="52">
        <f t="shared" si="115"/>
        <v>1.2592369999999999</v>
      </c>
      <c r="DX119" s="45"/>
      <c r="DY119" s="45"/>
    </row>
    <row r="120" spans="1:133" x14ac:dyDescent="0.25">
      <c r="A120" s="55">
        <v>117</v>
      </c>
      <c r="B120" s="35">
        <f>C120+G120+Tabelle21268201025[[#This Row],[w]]/2+Tabelle21268201025[[#This Row],[poweradd]]</f>
        <v>34.563245999999992</v>
      </c>
      <c r="C120" s="52">
        <f t="shared" si="129"/>
        <v>29.85681499999999</v>
      </c>
      <c r="D120" s="35">
        <f t="shared" si="90"/>
        <v>6</v>
      </c>
      <c r="E120" s="52">
        <f t="shared" si="116"/>
        <v>170.64318499999987</v>
      </c>
      <c r="F120" s="52">
        <f t="shared" si="142"/>
        <v>168.93675399999987</v>
      </c>
      <c r="G120" s="52">
        <f t="shared" si="91"/>
        <v>1.706431</v>
      </c>
      <c r="H120" s="17"/>
      <c r="I120" s="17"/>
      <c r="J120" s="17"/>
      <c r="L120" s="35">
        <f>M120+Q120+Tabelle212682010252632[[#This Row],[w]]/2+Tabelle212682010252632[[#This Row],[poweradd]]</f>
        <v>34.563245999999992</v>
      </c>
      <c r="M120" s="52">
        <f t="shared" si="130"/>
        <v>29.85681499999999</v>
      </c>
      <c r="N120" s="35">
        <f t="shared" si="92"/>
        <v>6</v>
      </c>
      <c r="O120" s="52">
        <f t="shared" si="117"/>
        <v>170.64318499999987</v>
      </c>
      <c r="P120" s="52">
        <f t="shared" si="143"/>
        <v>168.93675399999987</v>
      </c>
      <c r="Q120" s="52">
        <f t="shared" si="93"/>
        <v>1.706431</v>
      </c>
      <c r="R120" s="17"/>
      <c r="S120" s="17"/>
      <c r="T120" s="17"/>
      <c r="V120" s="35">
        <f>W120+AA120+Tabelle2126820102526[[#This Row],[w]]/2+Tabelle2126820102526[[#This Row],[poweradd]]</f>
        <v>34.563245999999992</v>
      </c>
      <c r="W120" s="52">
        <f t="shared" si="131"/>
        <v>29.85681499999999</v>
      </c>
      <c r="X120" s="35">
        <f t="shared" si="94"/>
        <v>6</v>
      </c>
      <c r="Y120" s="52">
        <f t="shared" si="118"/>
        <v>170.64318499999987</v>
      </c>
      <c r="Z120" s="52">
        <f t="shared" si="144"/>
        <v>168.93675399999987</v>
      </c>
      <c r="AA120" s="52">
        <f t="shared" si="95"/>
        <v>1.706431</v>
      </c>
      <c r="AB120" s="17"/>
      <c r="AC120" s="17"/>
      <c r="AD120" s="17"/>
      <c r="AF120" s="35">
        <f>AG120+AK120+Tabelle212682010252630[[#This Row],[w]]/2+Tabelle212682010252630[[#This Row],[poweradd]]</f>
        <v>34.563245999999992</v>
      </c>
      <c r="AG120" s="52">
        <f t="shared" si="132"/>
        <v>29.85681499999999</v>
      </c>
      <c r="AH120" s="35">
        <f t="shared" si="96"/>
        <v>6</v>
      </c>
      <c r="AI120" s="52">
        <f t="shared" si="119"/>
        <v>170.64318499999987</v>
      </c>
      <c r="AJ120" s="52">
        <f t="shared" si="145"/>
        <v>168.93675399999987</v>
      </c>
      <c r="AK120" s="52">
        <f t="shared" si="97"/>
        <v>1.706431</v>
      </c>
      <c r="AL120" s="17"/>
      <c r="AM120" s="17"/>
      <c r="AN120" s="17"/>
      <c r="AP120" s="35">
        <f>AQ120+AU120+Tabelle212682010252627[[#This Row],[w]]/2+Tabelle212682010252627[[#This Row],[poweradd]]</f>
        <v>34.563245999999992</v>
      </c>
      <c r="AQ120" s="52">
        <f t="shared" si="133"/>
        <v>29.85681499999999</v>
      </c>
      <c r="AR120" s="35">
        <f t="shared" si="98"/>
        <v>6</v>
      </c>
      <c r="AS120" s="52">
        <f t="shared" si="120"/>
        <v>170.64318499999987</v>
      </c>
      <c r="AT120" s="52">
        <f t="shared" si="146"/>
        <v>168.93675399999987</v>
      </c>
      <c r="AU120" s="52">
        <f t="shared" si="99"/>
        <v>1.706431</v>
      </c>
      <c r="AV120" s="17"/>
      <c r="AW120" s="17"/>
      <c r="AX120" s="17"/>
      <c r="AZ120" s="35">
        <f>BA120+BE120+Tabelle2126820102526272933[[#This Row],[w]]/2+Tabelle2126820102526272933[[#This Row],[poweradd]]</f>
        <v>34.563245999999992</v>
      </c>
      <c r="BA120" s="52">
        <f t="shared" si="134"/>
        <v>29.85681499999999</v>
      </c>
      <c r="BB120" s="35">
        <f t="shared" si="100"/>
        <v>6</v>
      </c>
      <c r="BC120" s="52">
        <f t="shared" si="121"/>
        <v>170.64318499999987</v>
      </c>
      <c r="BD120" s="52">
        <f t="shared" si="147"/>
        <v>168.93675399999987</v>
      </c>
      <c r="BE120" s="52">
        <f t="shared" si="101"/>
        <v>1.706431</v>
      </c>
      <c r="BF120" s="17"/>
      <c r="BG120" s="17"/>
      <c r="BH120" s="17"/>
      <c r="BJ120" s="35">
        <f>BK120+BO120+Tabelle21268201025262728[[#This Row],[w]]/2+Tabelle21268201025262728[[#This Row],[poweradd]]</f>
        <v>34.563245999999992</v>
      </c>
      <c r="BK120" s="52">
        <f t="shared" si="135"/>
        <v>29.85681499999999</v>
      </c>
      <c r="BL120" s="35">
        <f t="shared" si="102"/>
        <v>6</v>
      </c>
      <c r="BM120" s="52">
        <f t="shared" si="122"/>
        <v>170.64318499999987</v>
      </c>
      <c r="BN120" s="52">
        <f t="shared" si="148"/>
        <v>168.93675399999987</v>
      </c>
      <c r="BO120" s="52">
        <f t="shared" si="103"/>
        <v>1.706431</v>
      </c>
      <c r="BP120" s="17"/>
      <c r="BQ120" s="17"/>
      <c r="BR120" s="17"/>
      <c r="BT120" s="35">
        <f>BU120+BY120+Tabelle21268201025262729[[#This Row],[w]]/2+Tabelle21268201025262729[[#This Row],[poweradd]]</f>
        <v>34.563245999999992</v>
      </c>
      <c r="BU120" s="52">
        <f t="shared" si="136"/>
        <v>29.85681499999999</v>
      </c>
      <c r="BV120" s="35">
        <f t="shared" si="104"/>
        <v>6</v>
      </c>
      <c r="BW120" s="52">
        <f t="shared" si="123"/>
        <v>170.64318499999987</v>
      </c>
      <c r="BX120" s="52">
        <f t="shared" si="149"/>
        <v>168.93675399999987</v>
      </c>
      <c r="BY120" s="52">
        <f t="shared" si="105"/>
        <v>1.706431</v>
      </c>
      <c r="BZ120" s="17"/>
      <c r="CA120" s="17"/>
      <c r="CB120" s="17"/>
      <c r="CD120" s="35">
        <f>CE120+CI120+Tabelle2126820102526272934[[#This Row],[w]]/2+Tabelle2126820102526272934[[#This Row],[poweradd]]</f>
        <v>19.909200000000002</v>
      </c>
      <c r="CE120" s="52">
        <f t="shared" si="137"/>
        <v>15.509293000000003</v>
      </c>
      <c r="CF120" s="35">
        <f t="shared" si="106"/>
        <v>6</v>
      </c>
      <c r="CG120" s="52">
        <f t="shared" si="124"/>
        <v>139.99070699999999</v>
      </c>
      <c r="CH120" s="52">
        <f t="shared" si="150"/>
        <v>138.59079999999997</v>
      </c>
      <c r="CI120" s="52">
        <f t="shared" si="107"/>
        <v>1.399907</v>
      </c>
      <c r="CJ120" s="17"/>
      <c r="CK120" s="17"/>
      <c r="CL120" s="17"/>
      <c r="CN120" s="35">
        <f>CO120+CS120+Tabelle21268201025262729341135[[#This Row],[w]]/2+Tabelle21268201025262729341135[[#This Row],[poweradd]]</f>
        <v>19.909200000000002</v>
      </c>
      <c r="CO120" s="52">
        <f t="shared" si="138"/>
        <v>15.509293000000003</v>
      </c>
      <c r="CP120" s="35">
        <f t="shared" si="108"/>
        <v>6</v>
      </c>
      <c r="CQ120" s="52">
        <f t="shared" si="125"/>
        <v>139.99070699999999</v>
      </c>
      <c r="CR120" s="52">
        <f t="shared" si="151"/>
        <v>138.59079999999997</v>
      </c>
      <c r="CS120" s="52">
        <f t="shared" si="109"/>
        <v>1.399907</v>
      </c>
      <c r="CT120" s="17"/>
      <c r="CU120" s="17"/>
      <c r="CV120" s="17"/>
      <c r="CX120" s="35">
        <f>CY120+DC120+Tabelle2126820102526272934113536[[#This Row],[w]]/2+Tabelle2126820102526272934113536[[#This Row],[poweradd]]</f>
        <v>19.909200000000002</v>
      </c>
      <c r="CY120" s="52">
        <f t="shared" si="139"/>
        <v>15.509293000000003</v>
      </c>
      <c r="CZ120" s="35">
        <f t="shared" si="110"/>
        <v>6</v>
      </c>
      <c r="DA120" s="52">
        <f t="shared" si="126"/>
        <v>139.99070699999999</v>
      </c>
      <c r="DB120" s="52">
        <f t="shared" si="152"/>
        <v>138.59079999999997</v>
      </c>
      <c r="DC120" s="52">
        <f t="shared" si="111"/>
        <v>1.399907</v>
      </c>
      <c r="DD120" s="17"/>
      <c r="DE120" s="17"/>
      <c r="DF120" s="17"/>
      <c r="DH120" s="35">
        <f>DI120+DM120+Tabelle21268201025262729341135363731[[#This Row],[w]]/2+Tabelle21268201025262729341135363731[[#This Row],[poweradd]]</f>
        <v>19.909200000000002</v>
      </c>
      <c r="DI120" s="52">
        <f t="shared" si="140"/>
        <v>15.509293000000003</v>
      </c>
      <c r="DJ120" s="35">
        <f t="shared" si="112"/>
        <v>6</v>
      </c>
      <c r="DK120" s="52">
        <f t="shared" si="127"/>
        <v>139.99070699999999</v>
      </c>
      <c r="DL120" s="52">
        <f t="shared" si="153"/>
        <v>138.59079999999997</v>
      </c>
      <c r="DM120" s="52">
        <f t="shared" si="113"/>
        <v>1.399907</v>
      </c>
      <c r="DN120" s="17"/>
      <c r="DO120" s="17"/>
      <c r="DP120" s="17"/>
      <c r="DR120" s="35">
        <f>DS120+DW120+Tabelle212682010252627293411353637[[#This Row],[w]]/2+Tabelle212682010252627293411353637[[#This Row],[poweradd]]</f>
        <v>28.082178000000003</v>
      </c>
      <c r="DS120" s="52">
        <f t="shared" si="141"/>
        <v>23.835534000000003</v>
      </c>
      <c r="DT120" s="35">
        <f t="shared" si="114"/>
        <v>6</v>
      </c>
      <c r="DU120" s="52">
        <f t="shared" si="128"/>
        <v>124.6644659999999</v>
      </c>
      <c r="DV120" s="52">
        <f t="shared" si="154"/>
        <v>123.4178219999999</v>
      </c>
      <c r="DW120" s="52">
        <f t="shared" si="115"/>
        <v>1.2466440000000001</v>
      </c>
      <c r="DX120" s="17"/>
      <c r="DY120" s="17"/>
      <c r="DZ120" s="17"/>
    </row>
    <row r="121" spans="1:133" x14ac:dyDescent="0.25">
      <c r="A121" s="55">
        <v>118</v>
      </c>
      <c r="B121" s="37">
        <f>C121+G121+Tabelle21268201025[[#This Row],[w]]/2+Tabelle21268201025[[#This Row],[poweradd]]</f>
        <v>39.25261299999999</v>
      </c>
      <c r="C121" s="52">
        <f t="shared" si="129"/>
        <v>34.563245999999992</v>
      </c>
      <c r="D121" s="35">
        <f t="shared" si="90"/>
        <v>6</v>
      </c>
      <c r="E121" s="52">
        <f t="shared" si="116"/>
        <v>168.93675399999987</v>
      </c>
      <c r="F121" s="52">
        <f t="shared" si="142"/>
        <v>167.24738699999986</v>
      </c>
      <c r="G121" s="52">
        <f t="shared" si="91"/>
        <v>1.6893670000000001</v>
      </c>
      <c r="H121" s="17"/>
      <c r="I121" s="17"/>
      <c r="J121" s="17"/>
      <c r="L121" s="37">
        <f>M121+Q121+Tabelle212682010252632[[#This Row],[w]]/2+Tabelle212682010252632[[#This Row],[poweradd]]</f>
        <v>39.25261299999999</v>
      </c>
      <c r="M121" s="52">
        <f t="shared" si="130"/>
        <v>34.563245999999992</v>
      </c>
      <c r="N121" s="35">
        <f t="shared" si="92"/>
        <v>6</v>
      </c>
      <c r="O121" s="52">
        <f t="shared" si="117"/>
        <v>168.93675399999987</v>
      </c>
      <c r="P121" s="52">
        <f t="shared" si="143"/>
        <v>167.24738699999986</v>
      </c>
      <c r="Q121" s="52">
        <f t="shared" si="93"/>
        <v>1.6893670000000001</v>
      </c>
      <c r="R121" s="17"/>
      <c r="S121" s="17"/>
      <c r="T121" s="17"/>
      <c r="V121" s="37">
        <f>W121+AA121+Tabelle2126820102526[[#This Row],[w]]/2+Tabelle2126820102526[[#This Row],[poweradd]]</f>
        <v>39.25261299999999</v>
      </c>
      <c r="W121" s="52">
        <f t="shared" si="131"/>
        <v>34.563245999999992</v>
      </c>
      <c r="X121" s="35">
        <f t="shared" si="94"/>
        <v>6</v>
      </c>
      <c r="Y121" s="52">
        <f t="shared" si="118"/>
        <v>168.93675399999987</v>
      </c>
      <c r="Z121" s="52">
        <f t="shared" si="144"/>
        <v>167.24738699999986</v>
      </c>
      <c r="AA121" s="52">
        <f t="shared" si="95"/>
        <v>1.6893670000000001</v>
      </c>
      <c r="AB121" s="17"/>
      <c r="AC121" s="17"/>
      <c r="AD121" s="17"/>
      <c r="AF121" s="37">
        <f>AG121+AK121+Tabelle212682010252630[[#This Row],[w]]/2+Tabelle212682010252630[[#This Row],[poweradd]]</f>
        <v>39.25261299999999</v>
      </c>
      <c r="AG121" s="52">
        <f t="shared" si="132"/>
        <v>34.563245999999992</v>
      </c>
      <c r="AH121" s="35">
        <f t="shared" si="96"/>
        <v>6</v>
      </c>
      <c r="AI121" s="52">
        <f t="shared" si="119"/>
        <v>168.93675399999987</v>
      </c>
      <c r="AJ121" s="52">
        <f t="shared" si="145"/>
        <v>167.24738699999986</v>
      </c>
      <c r="AK121" s="52">
        <f t="shared" si="97"/>
        <v>1.6893670000000001</v>
      </c>
      <c r="AL121" s="17"/>
      <c r="AM121" s="17"/>
      <c r="AN121" s="17"/>
      <c r="AP121" s="37">
        <f>AQ121+AU121+Tabelle212682010252627[[#This Row],[w]]/2+Tabelle212682010252627[[#This Row],[poweradd]]</f>
        <v>39.25261299999999</v>
      </c>
      <c r="AQ121" s="52">
        <f t="shared" si="133"/>
        <v>34.563245999999992</v>
      </c>
      <c r="AR121" s="35">
        <f t="shared" si="98"/>
        <v>6</v>
      </c>
      <c r="AS121" s="52">
        <f t="shared" si="120"/>
        <v>168.93675399999987</v>
      </c>
      <c r="AT121" s="52">
        <f t="shared" si="146"/>
        <v>167.24738699999986</v>
      </c>
      <c r="AU121" s="52">
        <f t="shared" si="99"/>
        <v>1.6893670000000001</v>
      </c>
      <c r="AV121" s="17"/>
      <c r="AW121" s="17"/>
      <c r="AX121" s="17"/>
      <c r="AZ121" s="37">
        <f>BA121+BE121+Tabelle2126820102526272933[[#This Row],[w]]/2+Tabelle2126820102526272933[[#This Row],[poweradd]]</f>
        <v>39.25261299999999</v>
      </c>
      <c r="BA121" s="52">
        <f t="shared" si="134"/>
        <v>34.563245999999992</v>
      </c>
      <c r="BB121" s="35">
        <f t="shared" si="100"/>
        <v>6</v>
      </c>
      <c r="BC121" s="52">
        <f t="shared" si="121"/>
        <v>168.93675399999987</v>
      </c>
      <c r="BD121" s="52">
        <f t="shared" si="147"/>
        <v>167.24738699999986</v>
      </c>
      <c r="BE121" s="52">
        <f t="shared" si="101"/>
        <v>1.6893670000000001</v>
      </c>
      <c r="BF121" s="17"/>
      <c r="BG121" s="17"/>
      <c r="BH121" s="17"/>
      <c r="BJ121" s="37">
        <f>BK121+BO121+Tabelle21268201025262728[[#This Row],[w]]/2+Tabelle21268201025262728[[#This Row],[poweradd]]</f>
        <v>39.25261299999999</v>
      </c>
      <c r="BK121" s="52">
        <f t="shared" si="135"/>
        <v>34.563245999999992</v>
      </c>
      <c r="BL121" s="35">
        <f t="shared" si="102"/>
        <v>6</v>
      </c>
      <c r="BM121" s="52">
        <f t="shared" si="122"/>
        <v>168.93675399999987</v>
      </c>
      <c r="BN121" s="52">
        <f t="shared" si="148"/>
        <v>167.24738699999986</v>
      </c>
      <c r="BO121" s="52">
        <f t="shared" si="103"/>
        <v>1.6893670000000001</v>
      </c>
      <c r="BP121" s="17"/>
      <c r="BQ121" s="17"/>
      <c r="BR121" s="17"/>
      <c r="BT121" s="37">
        <f>BU121+BY121+Tabelle21268201025262729[[#This Row],[w]]/2+Tabelle21268201025262729[[#This Row],[poweradd]]</f>
        <v>39.25261299999999</v>
      </c>
      <c r="BU121" s="52">
        <f t="shared" si="136"/>
        <v>34.563245999999992</v>
      </c>
      <c r="BV121" s="35">
        <f t="shared" si="104"/>
        <v>6</v>
      </c>
      <c r="BW121" s="52">
        <f t="shared" si="123"/>
        <v>168.93675399999987</v>
      </c>
      <c r="BX121" s="52">
        <f t="shared" si="149"/>
        <v>167.24738699999986</v>
      </c>
      <c r="BY121" s="52">
        <f t="shared" si="105"/>
        <v>1.6893670000000001</v>
      </c>
      <c r="BZ121" s="17"/>
      <c r="CA121" s="17"/>
      <c r="CB121" s="17"/>
      <c r="CD121" s="37">
        <f>CE121+CI121+Tabelle2126820102526272934[[#This Row],[w]]/2+Tabelle2126820102526272934[[#This Row],[poweradd]]</f>
        <v>24.295108000000003</v>
      </c>
      <c r="CE121" s="52">
        <f t="shared" si="137"/>
        <v>19.909200000000002</v>
      </c>
      <c r="CF121" s="35">
        <f t="shared" si="106"/>
        <v>6</v>
      </c>
      <c r="CG121" s="52">
        <f t="shared" si="124"/>
        <v>138.59079999999997</v>
      </c>
      <c r="CH121" s="52">
        <f t="shared" si="150"/>
        <v>137.20489199999997</v>
      </c>
      <c r="CI121" s="52">
        <f t="shared" si="107"/>
        <v>1.3859079999999999</v>
      </c>
      <c r="CJ121" s="17"/>
      <c r="CK121" s="17"/>
      <c r="CL121" s="17"/>
      <c r="CN121" s="37">
        <f>CO121+CS121+Tabelle21268201025262729341135[[#This Row],[w]]/2+Tabelle21268201025262729341135[[#This Row],[poweradd]]</f>
        <v>24.295108000000003</v>
      </c>
      <c r="CO121" s="52">
        <f t="shared" si="138"/>
        <v>19.909200000000002</v>
      </c>
      <c r="CP121" s="35">
        <f t="shared" si="108"/>
        <v>6</v>
      </c>
      <c r="CQ121" s="52">
        <f t="shared" si="125"/>
        <v>138.59079999999997</v>
      </c>
      <c r="CR121" s="52">
        <f t="shared" si="151"/>
        <v>137.20489199999997</v>
      </c>
      <c r="CS121" s="52">
        <f t="shared" si="109"/>
        <v>1.3859079999999999</v>
      </c>
      <c r="CT121" s="17"/>
      <c r="CU121" s="17"/>
      <c r="CV121" s="17"/>
      <c r="CX121" s="37">
        <f>CY121+DC121+Tabelle2126820102526272934113536[[#This Row],[w]]/2+Tabelle2126820102526272934113536[[#This Row],[poweradd]]</f>
        <v>24.295108000000003</v>
      </c>
      <c r="CY121" s="52">
        <f t="shared" si="139"/>
        <v>19.909200000000002</v>
      </c>
      <c r="CZ121" s="35">
        <f t="shared" si="110"/>
        <v>6</v>
      </c>
      <c r="DA121" s="52">
        <f t="shared" si="126"/>
        <v>138.59079999999997</v>
      </c>
      <c r="DB121" s="52">
        <f t="shared" si="152"/>
        <v>137.20489199999997</v>
      </c>
      <c r="DC121" s="52">
        <f t="shared" si="111"/>
        <v>1.3859079999999999</v>
      </c>
      <c r="DD121" s="17"/>
      <c r="DE121" s="17"/>
      <c r="DF121" s="17"/>
      <c r="DH121" s="37">
        <f>DI121+DM121+Tabelle21268201025262729341135363731[[#This Row],[w]]/2+Tabelle21268201025262729341135363731[[#This Row],[poweradd]]</f>
        <v>24.295108000000003</v>
      </c>
      <c r="DI121" s="52">
        <f t="shared" si="140"/>
        <v>19.909200000000002</v>
      </c>
      <c r="DJ121" s="35">
        <f t="shared" si="112"/>
        <v>6</v>
      </c>
      <c r="DK121" s="52">
        <f t="shared" si="127"/>
        <v>138.59079999999997</v>
      </c>
      <c r="DL121" s="52">
        <f t="shared" si="153"/>
        <v>137.20489199999997</v>
      </c>
      <c r="DM121" s="52">
        <f t="shared" si="113"/>
        <v>1.3859079999999999</v>
      </c>
      <c r="DN121" s="17"/>
      <c r="DO121" s="17"/>
      <c r="DP121" s="17"/>
      <c r="DR121" s="37">
        <f>DS121+DW121+Tabelle212682010252627293411353637[[#This Row],[w]]/2+Tabelle212682010252627293411353637[[#This Row],[poweradd]]</f>
        <v>12.316355999999999</v>
      </c>
      <c r="DS121" s="52">
        <f t="shared" si="141"/>
        <v>28.082178000000003</v>
      </c>
      <c r="DT121" s="35">
        <f t="shared" si="114"/>
        <v>6</v>
      </c>
      <c r="DU121" s="52">
        <f t="shared" si="128"/>
        <v>123.4178219999999</v>
      </c>
      <c r="DV121" s="52">
        <f t="shared" si="154"/>
        <v>122.1836439999999</v>
      </c>
      <c r="DW121" s="52">
        <f t="shared" si="115"/>
        <v>1.234178</v>
      </c>
      <c r="DX121" s="45">
        <v>-20</v>
      </c>
      <c r="DY121" s="45"/>
      <c r="DZ121" t="s">
        <v>181</v>
      </c>
    </row>
    <row r="122" spans="1:133" x14ac:dyDescent="0.25">
      <c r="A122" s="55">
        <v>119</v>
      </c>
      <c r="B122" s="35">
        <f>C122+G122+Tabelle21268201025[[#This Row],[w]]/2+Tabelle21268201025[[#This Row],[poweradd]]</f>
        <v>43.925085999999993</v>
      </c>
      <c r="C122" s="52">
        <f t="shared" si="129"/>
        <v>39.25261299999999</v>
      </c>
      <c r="D122" s="35">
        <f t="shared" si="90"/>
        <v>6</v>
      </c>
      <c r="E122" s="52">
        <f t="shared" si="116"/>
        <v>167.24738699999986</v>
      </c>
      <c r="F122" s="52">
        <f t="shared" si="142"/>
        <v>165.57491399999986</v>
      </c>
      <c r="G122" s="52">
        <f t="shared" si="91"/>
        <v>1.6724730000000001</v>
      </c>
      <c r="H122" s="17"/>
      <c r="I122" s="17"/>
      <c r="J122" s="17"/>
      <c r="L122" s="35">
        <f>M122+Q122+Tabelle212682010252632[[#This Row],[w]]/2+Tabelle212682010252632[[#This Row],[poweradd]]</f>
        <v>43.925085999999993</v>
      </c>
      <c r="M122" s="52">
        <f t="shared" si="130"/>
        <v>39.25261299999999</v>
      </c>
      <c r="N122" s="35">
        <f t="shared" si="92"/>
        <v>6</v>
      </c>
      <c r="O122" s="52">
        <f t="shared" si="117"/>
        <v>167.24738699999986</v>
      </c>
      <c r="P122" s="52">
        <f t="shared" si="143"/>
        <v>165.57491399999986</v>
      </c>
      <c r="Q122" s="52">
        <f t="shared" si="93"/>
        <v>1.6724730000000001</v>
      </c>
      <c r="R122" s="17"/>
      <c r="S122" s="17"/>
      <c r="T122" s="17"/>
      <c r="V122" s="35">
        <f>W122+AA122+Tabelle2126820102526[[#This Row],[w]]/2+Tabelle2126820102526[[#This Row],[poweradd]]</f>
        <v>43.925085999999993</v>
      </c>
      <c r="W122" s="52">
        <f t="shared" si="131"/>
        <v>39.25261299999999</v>
      </c>
      <c r="X122" s="35">
        <f t="shared" si="94"/>
        <v>6</v>
      </c>
      <c r="Y122" s="52">
        <f t="shared" si="118"/>
        <v>167.24738699999986</v>
      </c>
      <c r="Z122" s="52">
        <f t="shared" si="144"/>
        <v>165.57491399999986</v>
      </c>
      <c r="AA122" s="52">
        <f t="shared" si="95"/>
        <v>1.6724730000000001</v>
      </c>
      <c r="AB122" s="17"/>
      <c r="AC122" s="17"/>
      <c r="AD122" s="17"/>
      <c r="AF122" s="35">
        <f>AG122+AK122+Tabelle212682010252630[[#This Row],[w]]/2+Tabelle212682010252630[[#This Row],[poweradd]]</f>
        <v>43.925085999999993</v>
      </c>
      <c r="AG122" s="52">
        <f t="shared" si="132"/>
        <v>39.25261299999999</v>
      </c>
      <c r="AH122" s="35">
        <f t="shared" si="96"/>
        <v>6</v>
      </c>
      <c r="AI122" s="52">
        <f t="shared" si="119"/>
        <v>167.24738699999986</v>
      </c>
      <c r="AJ122" s="52">
        <f t="shared" si="145"/>
        <v>165.57491399999986</v>
      </c>
      <c r="AK122" s="52">
        <f t="shared" si="97"/>
        <v>1.6724730000000001</v>
      </c>
      <c r="AL122" s="17"/>
      <c r="AM122" s="17"/>
      <c r="AN122" s="17"/>
      <c r="AP122" s="35">
        <f>AQ122+AU122+Tabelle212682010252627[[#This Row],[w]]/2+Tabelle212682010252627[[#This Row],[poweradd]]</f>
        <v>43.925085999999993</v>
      </c>
      <c r="AQ122" s="52">
        <f t="shared" si="133"/>
        <v>39.25261299999999</v>
      </c>
      <c r="AR122" s="35">
        <f t="shared" si="98"/>
        <v>6</v>
      </c>
      <c r="AS122" s="52">
        <f t="shared" si="120"/>
        <v>167.24738699999986</v>
      </c>
      <c r="AT122" s="52">
        <f t="shared" si="146"/>
        <v>165.57491399999986</v>
      </c>
      <c r="AU122" s="52">
        <f t="shared" si="99"/>
        <v>1.6724730000000001</v>
      </c>
      <c r="AV122" s="17"/>
      <c r="AW122" s="17"/>
      <c r="AX122" s="17"/>
      <c r="AZ122" s="35">
        <f>BA122+BE122+Tabelle2126820102526272933[[#This Row],[w]]/2+Tabelle2126820102526272933[[#This Row],[poweradd]]</f>
        <v>43.925085999999993</v>
      </c>
      <c r="BA122" s="52">
        <f t="shared" si="134"/>
        <v>39.25261299999999</v>
      </c>
      <c r="BB122" s="35">
        <f t="shared" si="100"/>
        <v>6</v>
      </c>
      <c r="BC122" s="52">
        <f t="shared" si="121"/>
        <v>167.24738699999986</v>
      </c>
      <c r="BD122" s="52">
        <f t="shared" si="147"/>
        <v>165.57491399999986</v>
      </c>
      <c r="BE122" s="52">
        <f t="shared" si="101"/>
        <v>1.6724730000000001</v>
      </c>
      <c r="BF122" s="17"/>
      <c r="BG122" s="17"/>
      <c r="BH122" s="17"/>
      <c r="BJ122" s="35">
        <f>BK122+BO122+Tabelle21268201025262728[[#This Row],[w]]/2+Tabelle21268201025262728[[#This Row],[poweradd]]</f>
        <v>43.925085999999993</v>
      </c>
      <c r="BK122" s="52">
        <f t="shared" si="135"/>
        <v>39.25261299999999</v>
      </c>
      <c r="BL122" s="35">
        <f t="shared" si="102"/>
        <v>6</v>
      </c>
      <c r="BM122" s="52">
        <f t="shared" si="122"/>
        <v>167.24738699999986</v>
      </c>
      <c r="BN122" s="52">
        <f t="shared" si="148"/>
        <v>165.57491399999986</v>
      </c>
      <c r="BO122" s="52">
        <f t="shared" si="103"/>
        <v>1.6724730000000001</v>
      </c>
      <c r="BP122" s="17"/>
      <c r="BQ122" s="17"/>
      <c r="BR122" s="17"/>
      <c r="BT122" s="35">
        <f>BU122+BY122+Tabelle21268201025262729[[#This Row],[w]]/2+Tabelle21268201025262729[[#This Row],[poweradd]]</f>
        <v>43.925085999999993</v>
      </c>
      <c r="BU122" s="52">
        <f t="shared" si="136"/>
        <v>39.25261299999999</v>
      </c>
      <c r="BV122" s="35">
        <f t="shared" si="104"/>
        <v>6</v>
      </c>
      <c r="BW122" s="52">
        <f t="shared" si="123"/>
        <v>167.24738699999986</v>
      </c>
      <c r="BX122" s="52">
        <f t="shared" si="149"/>
        <v>165.57491399999986</v>
      </c>
      <c r="BY122" s="52">
        <f t="shared" si="105"/>
        <v>1.6724730000000001</v>
      </c>
      <c r="BZ122" s="17"/>
      <c r="CA122" s="17"/>
      <c r="CB122" s="17"/>
      <c r="CD122" s="35">
        <f>CE122+CI122+Tabelle2126820102526272934[[#This Row],[w]]/2+Tabelle2126820102526272934[[#This Row],[poweradd]]</f>
        <v>28.667156000000002</v>
      </c>
      <c r="CE122" s="52">
        <f t="shared" si="137"/>
        <v>24.295108000000003</v>
      </c>
      <c r="CF122" s="35">
        <f t="shared" si="106"/>
        <v>6</v>
      </c>
      <c r="CG122" s="52">
        <f t="shared" si="124"/>
        <v>137.20489199999997</v>
      </c>
      <c r="CH122" s="52">
        <f t="shared" si="150"/>
        <v>135.83284399999997</v>
      </c>
      <c r="CI122" s="52">
        <f t="shared" si="107"/>
        <v>1.3720479999999999</v>
      </c>
      <c r="CJ122" s="45"/>
      <c r="CK122" s="45"/>
      <c r="CN122" s="35">
        <f>CO122+CS122+Tabelle21268201025262729341135[[#This Row],[w]]/2+Tabelle21268201025262729341135[[#This Row],[poweradd]]</f>
        <v>28.667156000000002</v>
      </c>
      <c r="CO122" s="52">
        <f t="shared" si="138"/>
        <v>24.295108000000003</v>
      </c>
      <c r="CP122" s="35">
        <f t="shared" si="108"/>
        <v>6</v>
      </c>
      <c r="CQ122" s="52">
        <f t="shared" si="125"/>
        <v>137.20489199999997</v>
      </c>
      <c r="CR122" s="52">
        <f t="shared" si="151"/>
        <v>135.83284399999997</v>
      </c>
      <c r="CS122" s="52">
        <f t="shared" si="109"/>
        <v>1.3720479999999999</v>
      </c>
      <c r="CT122" s="45"/>
      <c r="CU122" s="45"/>
      <c r="CX122" s="35">
        <f>CY122+DC122+Tabelle2126820102526272934113536[[#This Row],[w]]/2+Tabelle2126820102526272934113536[[#This Row],[poweradd]]</f>
        <v>28.667156000000002</v>
      </c>
      <c r="CY122" s="52">
        <f t="shared" si="139"/>
        <v>24.295108000000003</v>
      </c>
      <c r="CZ122" s="35">
        <f t="shared" si="110"/>
        <v>6</v>
      </c>
      <c r="DA122" s="52">
        <f t="shared" si="126"/>
        <v>137.20489199999997</v>
      </c>
      <c r="DB122" s="52">
        <f t="shared" si="152"/>
        <v>135.83284399999997</v>
      </c>
      <c r="DC122" s="52">
        <f t="shared" si="111"/>
        <v>1.3720479999999999</v>
      </c>
      <c r="DD122" s="45"/>
      <c r="DE122" s="45"/>
      <c r="DH122" s="35">
        <f>DI122+DM122+Tabelle21268201025262729341135363731[[#This Row],[w]]/2+Tabelle21268201025262729341135363731[[#This Row],[poweradd]]</f>
        <v>28.667156000000002</v>
      </c>
      <c r="DI122" s="52">
        <f t="shared" si="140"/>
        <v>24.295108000000003</v>
      </c>
      <c r="DJ122" s="35">
        <f t="shared" si="112"/>
        <v>6</v>
      </c>
      <c r="DK122" s="52">
        <f t="shared" si="127"/>
        <v>137.20489199999997</v>
      </c>
      <c r="DL122" s="52">
        <f t="shared" si="153"/>
        <v>135.83284399999997</v>
      </c>
      <c r="DM122" s="52">
        <f t="shared" si="113"/>
        <v>1.3720479999999999</v>
      </c>
      <c r="DN122" s="45"/>
      <c r="DO122" s="45"/>
      <c r="DR122" s="35">
        <f>DS122+DW122+Tabelle212682010252627293411353637[[#This Row],[w]]/2+Tabelle212682010252627293411353637[[#This Row],[poweradd]]</f>
        <v>16.538191999999999</v>
      </c>
      <c r="DS122" s="52">
        <f t="shared" si="141"/>
        <v>12.316355999999999</v>
      </c>
      <c r="DT122" s="35">
        <f t="shared" si="114"/>
        <v>6</v>
      </c>
      <c r="DU122" s="52">
        <f t="shared" si="128"/>
        <v>122.1836439999999</v>
      </c>
      <c r="DV122" s="52">
        <f t="shared" si="154"/>
        <v>120.96180799999991</v>
      </c>
      <c r="DW122" s="52">
        <f t="shared" si="115"/>
        <v>1.2218359999999999</v>
      </c>
      <c r="DX122" s="45"/>
      <c r="DY122" s="43"/>
      <c r="DZ122" s="38"/>
    </row>
    <row r="123" spans="1:133" s="161" customFormat="1" x14ac:dyDescent="0.25">
      <c r="A123" s="191">
        <v>120</v>
      </c>
      <c r="B123" s="162">
        <f>C123+G123+Tabelle21268201025[[#This Row],[w]]/2+Tabelle21268201025[[#This Row],[poweradd]]</f>
        <v>-1.4191650000000067</v>
      </c>
      <c r="C123" s="163">
        <f t="shared" si="129"/>
        <v>43.925085999999993</v>
      </c>
      <c r="D123" s="162">
        <f t="shared" si="90"/>
        <v>6</v>
      </c>
      <c r="E123" s="163">
        <f t="shared" si="116"/>
        <v>165.57491399999986</v>
      </c>
      <c r="F123" s="163">
        <f t="shared" si="142"/>
        <v>163.91916499999988</v>
      </c>
      <c r="G123" s="163">
        <f t="shared" si="91"/>
        <v>1.6557489999999999</v>
      </c>
      <c r="H123" s="175">
        <v>-50</v>
      </c>
      <c r="I123" s="175"/>
      <c r="J123" s="175" t="s">
        <v>179</v>
      </c>
      <c r="L123" s="162">
        <f>M123+Q123+Tabelle212682010252632[[#This Row],[w]]/2+Tabelle212682010252632[[#This Row],[poweradd]]</f>
        <v>-1.4191650000000067</v>
      </c>
      <c r="M123" s="163">
        <f t="shared" si="130"/>
        <v>43.925085999999993</v>
      </c>
      <c r="N123" s="162">
        <f t="shared" si="92"/>
        <v>6</v>
      </c>
      <c r="O123" s="163">
        <f t="shared" si="117"/>
        <v>165.57491399999986</v>
      </c>
      <c r="P123" s="163">
        <f t="shared" si="143"/>
        <v>163.91916499999988</v>
      </c>
      <c r="Q123" s="163">
        <f t="shared" si="93"/>
        <v>1.6557489999999999</v>
      </c>
      <c r="R123" s="175">
        <v>-50</v>
      </c>
      <c r="S123" s="175"/>
      <c r="T123" s="175" t="s">
        <v>179</v>
      </c>
      <c r="V123" s="162">
        <f>W123+AA123+Tabelle2126820102526[[#This Row],[w]]/2+Tabelle2126820102526[[#This Row],[poweradd]]</f>
        <v>-1.4191650000000067</v>
      </c>
      <c r="W123" s="163">
        <f t="shared" si="131"/>
        <v>43.925085999999993</v>
      </c>
      <c r="X123" s="162">
        <f t="shared" si="94"/>
        <v>6</v>
      </c>
      <c r="Y123" s="163">
        <f t="shared" si="118"/>
        <v>165.57491399999986</v>
      </c>
      <c r="Z123" s="163">
        <f t="shared" si="144"/>
        <v>163.91916499999988</v>
      </c>
      <c r="AA123" s="163">
        <f t="shared" si="95"/>
        <v>1.6557489999999999</v>
      </c>
      <c r="AB123" s="175">
        <v>-50</v>
      </c>
      <c r="AC123" s="175"/>
      <c r="AD123" s="175" t="s">
        <v>179</v>
      </c>
      <c r="AF123" s="162">
        <f>AG123+AK123+Tabelle212682010252630[[#This Row],[w]]/2+Tabelle212682010252630[[#This Row],[poweradd]]</f>
        <v>-1.4191650000000067</v>
      </c>
      <c r="AG123" s="163">
        <f t="shared" si="132"/>
        <v>43.925085999999993</v>
      </c>
      <c r="AH123" s="162">
        <f t="shared" si="96"/>
        <v>6</v>
      </c>
      <c r="AI123" s="163">
        <f t="shared" si="119"/>
        <v>165.57491399999986</v>
      </c>
      <c r="AJ123" s="163">
        <f t="shared" si="145"/>
        <v>163.91916499999988</v>
      </c>
      <c r="AK123" s="163">
        <f t="shared" si="97"/>
        <v>1.6557489999999999</v>
      </c>
      <c r="AL123" s="175">
        <v>-50</v>
      </c>
      <c r="AM123" s="175"/>
      <c r="AN123" s="175" t="s">
        <v>179</v>
      </c>
      <c r="AP123" s="162">
        <f>AQ123+AU123+Tabelle212682010252627[[#This Row],[w]]/2+Tabelle212682010252627[[#This Row],[poweradd]]</f>
        <v>-1.4191650000000067</v>
      </c>
      <c r="AQ123" s="163">
        <f t="shared" si="133"/>
        <v>43.925085999999993</v>
      </c>
      <c r="AR123" s="162">
        <f t="shared" si="98"/>
        <v>6</v>
      </c>
      <c r="AS123" s="163">
        <f t="shared" si="120"/>
        <v>165.57491399999986</v>
      </c>
      <c r="AT123" s="163">
        <f t="shared" si="146"/>
        <v>163.91916499999988</v>
      </c>
      <c r="AU123" s="163">
        <f t="shared" si="99"/>
        <v>1.6557489999999999</v>
      </c>
      <c r="AV123" s="175">
        <v>-50</v>
      </c>
      <c r="AW123" s="175"/>
      <c r="AX123" s="175" t="s">
        <v>179</v>
      </c>
      <c r="AZ123" s="162">
        <f>BA123+BE123+Tabelle2126820102526272933[[#This Row],[w]]/2+Tabelle2126820102526272933[[#This Row],[poweradd]]</f>
        <v>-1.4191650000000067</v>
      </c>
      <c r="BA123" s="163">
        <f t="shared" si="134"/>
        <v>43.925085999999993</v>
      </c>
      <c r="BB123" s="162">
        <f t="shared" si="100"/>
        <v>6</v>
      </c>
      <c r="BC123" s="163">
        <f t="shared" si="121"/>
        <v>165.57491399999986</v>
      </c>
      <c r="BD123" s="163">
        <f t="shared" si="147"/>
        <v>163.91916499999988</v>
      </c>
      <c r="BE123" s="163">
        <f t="shared" si="101"/>
        <v>1.6557489999999999</v>
      </c>
      <c r="BF123" s="175">
        <v>-50</v>
      </c>
      <c r="BG123" s="175"/>
      <c r="BH123" s="175" t="s">
        <v>179</v>
      </c>
      <c r="BJ123" s="162">
        <f>BK123+BO123+Tabelle21268201025262728[[#This Row],[w]]/2+Tabelle21268201025262728[[#This Row],[poweradd]]</f>
        <v>-1.4191650000000067</v>
      </c>
      <c r="BK123" s="163">
        <f t="shared" si="135"/>
        <v>43.925085999999993</v>
      </c>
      <c r="BL123" s="162">
        <f t="shared" si="102"/>
        <v>6</v>
      </c>
      <c r="BM123" s="163">
        <f t="shared" si="122"/>
        <v>165.57491399999986</v>
      </c>
      <c r="BN123" s="163">
        <f t="shared" si="148"/>
        <v>163.91916499999988</v>
      </c>
      <c r="BO123" s="163">
        <f t="shared" si="103"/>
        <v>1.6557489999999999</v>
      </c>
      <c r="BP123" s="175">
        <v>-50</v>
      </c>
      <c r="BQ123" s="175"/>
      <c r="BR123" s="175" t="s">
        <v>179</v>
      </c>
      <c r="BT123" s="162">
        <f>BU123+BY123+Tabelle21268201025262729[[#This Row],[w]]/2+Tabelle21268201025262729[[#This Row],[poweradd]]</f>
        <v>-1.4191650000000067</v>
      </c>
      <c r="BU123" s="163">
        <f t="shared" si="136"/>
        <v>43.925085999999993</v>
      </c>
      <c r="BV123" s="162">
        <f t="shared" si="104"/>
        <v>6</v>
      </c>
      <c r="BW123" s="163">
        <f t="shared" si="123"/>
        <v>165.57491399999986</v>
      </c>
      <c r="BX123" s="163">
        <f t="shared" si="149"/>
        <v>163.91916499999988</v>
      </c>
      <c r="BY123" s="163">
        <f t="shared" si="105"/>
        <v>1.6557489999999999</v>
      </c>
      <c r="BZ123" s="175">
        <v>-50</v>
      </c>
      <c r="CA123" s="175"/>
      <c r="CB123" s="175" t="s">
        <v>179</v>
      </c>
      <c r="CD123" s="162">
        <f>CE123+CI123+Tabelle2126820102526272934[[#This Row],[w]]/2+Tabelle2126820102526272934[[#This Row],[poweradd]]</f>
        <v>33.025484000000006</v>
      </c>
      <c r="CE123" s="163">
        <f t="shared" si="137"/>
        <v>28.667156000000002</v>
      </c>
      <c r="CF123" s="162">
        <f t="shared" si="106"/>
        <v>6</v>
      </c>
      <c r="CG123" s="163">
        <f t="shared" si="124"/>
        <v>135.83284399999997</v>
      </c>
      <c r="CH123" s="163">
        <f t="shared" si="150"/>
        <v>134.47451599999997</v>
      </c>
      <c r="CI123" s="163">
        <f t="shared" si="107"/>
        <v>1.358328</v>
      </c>
      <c r="CJ123" s="175"/>
      <c r="CK123" s="175"/>
      <c r="CL123" s="175"/>
      <c r="CN123" s="162">
        <f>CO123+CS123+Tabelle21268201025262729341135[[#This Row],[w]]/2+Tabelle21268201025262729341135[[#This Row],[poweradd]]</f>
        <v>33.025484000000006</v>
      </c>
      <c r="CO123" s="163">
        <f t="shared" si="138"/>
        <v>28.667156000000002</v>
      </c>
      <c r="CP123" s="162">
        <f t="shared" si="108"/>
        <v>6</v>
      </c>
      <c r="CQ123" s="163">
        <f t="shared" si="125"/>
        <v>135.83284399999997</v>
      </c>
      <c r="CR123" s="163">
        <f t="shared" si="151"/>
        <v>134.47451599999997</v>
      </c>
      <c r="CS123" s="163">
        <f t="shared" si="109"/>
        <v>1.358328</v>
      </c>
      <c r="CT123" s="175"/>
      <c r="CU123" s="175"/>
      <c r="CV123" s="175"/>
      <c r="CX123" s="162">
        <f>CY123+DC123+Tabelle2126820102526272934113536[[#This Row],[w]]/2+Tabelle2126820102526272934113536[[#This Row],[poweradd]]</f>
        <v>33.025484000000006</v>
      </c>
      <c r="CY123" s="163">
        <f t="shared" si="139"/>
        <v>28.667156000000002</v>
      </c>
      <c r="CZ123" s="162">
        <f t="shared" si="110"/>
        <v>6</v>
      </c>
      <c r="DA123" s="163">
        <f t="shared" si="126"/>
        <v>135.83284399999997</v>
      </c>
      <c r="DB123" s="163">
        <f t="shared" si="152"/>
        <v>134.47451599999997</v>
      </c>
      <c r="DC123" s="163">
        <f t="shared" si="111"/>
        <v>1.358328</v>
      </c>
      <c r="DD123" s="175"/>
      <c r="DE123" s="175"/>
      <c r="DF123" s="175"/>
      <c r="DH123" s="162">
        <f>DI123+DM123+Tabelle21268201025262729341135363731[[#This Row],[w]]/2+Tabelle21268201025262729341135363731[[#This Row],[poweradd]]</f>
        <v>33.025484000000006</v>
      </c>
      <c r="DI123" s="163">
        <f t="shared" si="140"/>
        <v>28.667156000000002</v>
      </c>
      <c r="DJ123" s="162">
        <f t="shared" si="112"/>
        <v>6</v>
      </c>
      <c r="DK123" s="163">
        <f t="shared" si="127"/>
        <v>135.83284399999997</v>
      </c>
      <c r="DL123" s="163">
        <f t="shared" si="153"/>
        <v>134.47451599999997</v>
      </c>
      <c r="DM123" s="163">
        <f t="shared" si="113"/>
        <v>1.358328</v>
      </c>
      <c r="DN123" s="175"/>
      <c r="DO123" s="175"/>
      <c r="DP123" s="175"/>
      <c r="DR123" s="162">
        <f>DS123+DW123+Tabelle212682010252627293411353637[[#This Row],[w]]/2+Tabelle212682010252627293411353637[[#This Row],[poweradd]]</f>
        <v>0.74780999999999764</v>
      </c>
      <c r="DS123" s="163">
        <f t="shared" si="141"/>
        <v>16.538191999999999</v>
      </c>
      <c r="DT123" s="162">
        <f t="shared" si="114"/>
        <v>6</v>
      </c>
      <c r="DU123" s="163">
        <f t="shared" si="128"/>
        <v>120.96180799999991</v>
      </c>
      <c r="DV123" s="163">
        <f t="shared" si="154"/>
        <v>119.7521899999999</v>
      </c>
      <c r="DW123" s="163">
        <f t="shared" si="115"/>
        <v>1.2096180000000001</v>
      </c>
      <c r="DX123" s="164">
        <v>-20</v>
      </c>
      <c r="DY123" s="164"/>
      <c r="DZ123" s="161" t="s">
        <v>181</v>
      </c>
      <c r="EA123" s="175"/>
      <c r="EB123" s="175"/>
      <c r="EC123" s="175"/>
    </row>
    <row r="124" spans="1:133" x14ac:dyDescent="0.25">
      <c r="A124" s="55">
        <v>121</v>
      </c>
      <c r="B124" s="37">
        <f>C124+G124+Tabelle21268201025[[#This Row],[w]]/2+Tabelle21268201025[[#This Row],[poweradd]]</f>
        <v>3.2200259999999936</v>
      </c>
      <c r="C124" s="52">
        <f t="shared" si="129"/>
        <v>-1.4191650000000067</v>
      </c>
      <c r="D124" s="35">
        <f t="shared" si="90"/>
        <v>6</v>
      </c>
      <c r="E124" s="52">
        <f t="shared" si="116"/>
        <v>163.91916499999988</v>
      </c>
      <c r="F124" s="52">
        <f t="shared" si="142"/>
        <v>162.27997399999987</v>
      </c>
      <c r="G124" s="52">
        <f t="shared" si="91"/>
        <v>1.6391910000000001</v>
      </c>
      <c r="H124" s="45"/>
      <c r="I124" s="45"/>
      <c r="L124" s="37">
        <f>M124+Q124+Tabelle212682010252632[[#This Row],[w]]/2+Tabelle212682010252632[[#This Row],[poweradd]]</f>
        <v>3.2200259999999936</v>
      </c>
      <c r="M124" s="52">
        <f t="shared" si="130"/>
        <v>-1.4191650000000067</v>
      </c>
      <c r="N124" s="35">
        <f t="shared" si="92"/>
        <v>6</v>
      </c>
      <c r="O124" s="52">
        <f t="shared" si="117"/>
        <v>163.91916499999988</v>
      </c>
      <c r="P124" s="52">
        <f t="shared" si="143"/>
        <v>162.27997399999987</v>
      </c>
      <c r="Q124" s="52">
        <f t="shared" si="93"/>
        <v>1.6391910000000001</v>
      </c>
      <c r="R124" s="45"/>
      <c r="S124" s="45"/>
      <c r="V124" s="37">
        <f>W124+AA124+Tabelle2126820102526[[#This Row],[w]]/2+Tabelle2126820102526[[#This Row],[poweradd]]</f>
        <v>3.2200259999999936</v>
      </c>
      <c r="W124" s="52">
        <f t="shared" si="131"/>
        <v>-1.4191650000000067</v>
      </c>
      <c r="X124" s="35">
        <f t="shared" si="94"/>
        <v>6</v>
      </c>
      <c r="Y124" s="52">
        <f t="shared" si="118"/>
        <v>163.91916499999988</v>
      </c>
      <c r="Z124" s="52">
        <f t="shared" si="144"/>
        <v>162.27997399999987</v>
      </c>
      <c r="AA124" s="52">
        <f t="shared" si="95"/>
        <v>1.6391910000000001</v>
      </c>
      <c r="AB124" s="45"/>
      <c r="AC124" s="45"/>
      <c r="AF124" s="37">
        <f>AG124+AK124+Tabelle212682010252630[[#This Row],[w]]/2+Tabelle212682010252630[[#This Row],[poweradd]]</f>
        <v>3.2200259999999936</v>
      </c>
      <c r="AG124" s="52">
        <f t="shared" si="132"/>
        <v>-1.4191650000000067</v>
      </c>
      <c r="AH124" s="35">
        <f t="shared" si="96"/>
        <v>6</v>
      </c>
      <c r="AI124" s="52">
        <f t="shared" si="119"/>
        <v>163.91916499999988</v>
      </c>
      <c r="AJ124" s="52">
        <f t="shared" si="145"/>
        <v>162.27997399999987</v>
      </c>
      <c r="AK124" s="52">
        <f t="shared" si="97"/>
        <v>1.6391910000000001</v>
      </c>
      <c r="AL124" s="45"/>
      <c r="AM124" s="45"/>
      <c r="AP124" s="37">
        <f>AQ124+AU124+Tabelle212682010252627[[#This Row],[w]]/2+Tabelle212682010252627[[#This Row],[poweradd]]</f>
        <v>3.2200259999999936</v>
      </c>
      <c r="AQ124" s="52">
        <f t="shared" si="133"/>
        <v>-1.4191650000000067</v>
      </c>
      <c r="AR124" s="35">
        <f t="shared" si="98"/>
        <v>6</v>
      </c>
      <c r="AS124" s="52">
        <f t="shared" si="120"/>
        <v>163.91916499999988</v>
      </c>
      <c r="AT124" s="52">
        <f t="shared" si="146"/>
        <v>162.27997399999987</v>
      </c>
      <c r="AU124" s="52">
        <f t="shared" si="99"/>
        <v>1.6391910000000001</v>
      </c>
      <c r="AV124" s="45"/>
      <c r="AW124" s="45"/>
      <c r="AZ124" s="37">
        <f>BA124+BE124+Tabelle2126820102526272933[[#This Row],[w]]/2+Tabelle2126820102526272933[[#This Row],[poweradd]]</f>
        <v>3.2200259999999936</v>
      </c>
      <c r="BA124" s="52">
        <f t="shared" si="134"/>
        <v>-1.4191650000000067</v>
      </c>
      <c r="BB124" s="35">
        <f t="shared" si="100"/>
        <v>6</v>
      </c>
      <c r="BC124" s="52">
        <f t="shared" si="121"/>
        <v>163.91916499999988</v>
      </c>
      <c r="BD124" s="52">
        <f t="shared" si="147"/>
        <v>162.27997399999987</v>
      </c>
      <c r="BE124" s="52">
        <f t="shared" si="101"/>
        <v>1.6391910000000001</v>
      </c>
      <c r="BF124" s="45"/>
      <c r="BG124" s="45"/>
      <c r="BJ124" s="37">
        <f>BK124+BO124+Tabelle21268201025262728[[#This Row],[w]]/2+Tabelle21268201025262728[[#This Row],[poweradd]]</f>
        <v>3.2200259999999936</v>
      </c>
      <c r="BK124" s="52">
        <f t="shared" si="135"/>
        <v>-1.4191650000000067</v>
      </c>
      <c r="BL124" s="35">
        <f t="shared" si="102"/>
        <v>6</v>
      </c>
      <c r="BM124" s="52">
        <f t="shared" si="122"/>
        <v>163.91916499999988</v>
      </c>
      <c r="BN124" s="52">
        <f t="shared" si="148"/>
        <v>162.27997399999987</v>
      </c>
      <c r="BO124" s="52">
        <f t="shared" si="103"/>
        <v>1.6391910000000001</v>
      </c>
      <c r="BP124" s="45"/>
      <c r="BQ124" s="45"/>
      <c r="BT124" s="37">
        <f>BU124+BY124+Tabelle21268201025262729[[#This Row],[w]]/2+Tabelle21268201025262729[[#This Row],[poweradd]]</f>
        <v>3.2200259999999936</v>
      </c>
      <c r="BU124" s="52">
        <f t="shared" si="136"/>
        <v>-1.4191650000000067</v>
      </c>
      <c r="BV124" s="35">
        <f t="shared" si="104"/>
        <v>6</v>
      </c>
      <c r="BW124" s="52">
        <f t="shared" si="123"/>
        <v>163.91916499999988</v>
      </c>
      <c r="BX124" s="52">
        <f t="shared" si="149"/>
        <v>162.27997399999987</v>
      </c>
      <c r="BY124" s="52">
        <f t="shared" si="105"/>
        <v>1.6391910000000001</v>
      </c>
      <c r="BZ124" s="45"/>
      <c r="CA124" s="45"/>
      <c r="CD124" s="37">
        <f>CE124+CI124+Tabelle2126820102526272934[[#This Row],[w]]/2+Tabelle2126820102526272934[[#This Row],[poweradd]]</f>
        <v>37.370229000000009</v>
      </c>
      <c r="CE124" s="52">
        <f t="shared" si="137"/>
        <v>33.025484000000006</v>
      </c>
      <c r="CF124" s="35">
        <f t="shared" si="106"/>
        <v>6</v>
      </c>
      <c r="CG124" s="52">
        <f t="shared" si="124"/>
        <v>134.47451599999997</v>
      </c>
      <c r="CH124" s="52">
        <f t="shared" si="150"/>
        <v>133.12977099999998</v>
      </c>
      <c r="CI124" s="52">
        <f t="shared" si="107"/>
        <v>1.3447450000000001</v>
      </c>
      <c r="CJ124" s="45"/>
      <c r="CK124" s="45"/>
      <c r="CN124" s="37">
        <f>CO124+CS124+Tabelle21268201025262729341135[[#This Row],[w]]/2+Tabelle21268201025262729341135[[#This Row],[poweradd]]</f>
        <v>37.370229000000009</v>
      </c>
      <c r="CO124" s="52">
        <f t="shared" si="138"/>
        <v>33.025484000000006</v>
      </c>
      <c r="CP124" s="35">
        <f t="shared" si="108"/>
        <v>6</v>
      </c>
      <c r="CQ124" s="52">
        <f t="shared" si="125"/>
        <v>134.47451599999997</v>
      </c>
      <c r="CR124" s="52">
        <f t="shared" si="151"/>
        <v>133.12977099999998</v>
      </c>
      <c r="CS124" s="52">
        <f t="shared" si="109"/>
        <v>1.3447450000000001</v>
      </c>
      <c r="CT124" s="45"/>
      <c r="CU124" s="45"/>
      <c r="CX124" s="37">
        <f>CY124+DC124+Tabelle2126820102526272934113536[[#This Row],[w]]/2+Tabelle2126820102526272934113536[[#This Row],[poweradd]]</f>
        <v>37.370229000000009</v>
      </c>
      <c r="CY124" s="52">
        <f t="shared" si="139"/>
        <v>33.025484000000006</v>
      </c>
      <c r="CZ124" s="35">
        <f t="shared" si="110"/>
        <v>6</v>
      </c>
      <c r="DA124" s="52">
        <f t="shared" si="126"/>
        <v>134.47451599999997</v>
      </c>
      <c r="DB124" s="52">
        <f t="shared" si="152"/>
        <v>133.12977099999998</v>
      </c>
      <c r="DC124" s="52">
        <f t="shared" si="111"/>
        <v>1.3447450000000001</v>
      </c>
      <c r="DD124" s="45"/>
      <c r="DE124" s="45"/>
      <c r="DH124" s="37">
        <f>DI124+DM124+Tabelle21268201025262729341135363731[[#This Row],[w]]/2+Tabelle21268201025262729341135363731[[#This Row],[poweradd]]</f>
        <v>37.370229000000009</v>
      </c>
      <c r="DI124" s="52">
        <f t="shared" si="140"/>
        <v>33.025484000000006</v>
      </c>
      <c r="DJ124" s="35">
        <f t="shared" si="112"/>
        <v>6</v>
      </c>
      <c r="DK124" s="52">
        <f t="shared" si="127"/>
        <v>134.47451599999997</v>
      </c>
      <c r="DL124" s="52">
        <f t="shared" si="153"/>
        <v>133.12977099999998</v>
      </c>
      <c r="DM124" s="52">
        <f t="shared" si="113"/>
        <v>1.3447450000000001</v>
      </c>
      <c r="DN124" s="45"/>
      <c r="DO124" s="45"/>
      <c r="DR124" s="37">
        <f>DS124+DW124+Tabelle212682010252627293411353637[[#This Row],[w]]/2+Tabelle212682010252627293411353637[[#This Row],[poweradd]]</f>
        <v>4.9453309999999977</v>
      </c>
      <c r="DS124" s="52">
        <f t="shared" si="141"/>
        <v>0.74780999999999764</v>
      </c>
      <c r="DT124" s="35">
        <f t="shared" si="114"/>
        <v>6</v>
      </c>
      <c r="DU124" s="52">
        <f t="shared" si="128"/>
        <v>119.7521899999999</v>
      </c>
      <c r="DV124" s="52">
        <f t="shared" si="154"/>
        <v>118.5546689999999</v>
      </c>
      <c r="DW124" s="52">
        <f t="shared" si="115"/>
        <v>1.1975210000000001</v>
      </c>
      <c r="DX124" s="45"/>
      <c r="DY124" s="45"/>
      <c r="DZ124" s="47"/>
    </row>
    <row r="125" spans="1:133" x14ac:dyDescent="0.25">
      <c r="A125" s="55">
        <v>122</v>
      </c>
      <c r="B125" s="35">
        <f>C125+G125+Tabelle21268201025[[#This Row],[w]]/2+Tabelle21268201025[[#This Row],[poweradd]]</f>
        <v>7.8428249999999942</v>
      </c>
      <c r="C125" s="52">
        <f t="shared" si="129"/>
        <v>3.2200259999999936</v>
      </c>
      <c r="D125" s="35">
        <f t="shared" si="90"/>
        <v>6</v>
      </c>
      <c r="E125" s="52">
        <f t="shared" si="116"/>
        <v>162.27997399999987</v>
      </c>
      <c r="F125" s="52">
        <f t="shared" si="142"/>
        <v>160.65717499999988</v>
      </c>
      <c r="G125" s="52">
        <f t="shared" si="91"/>
        <v>1.6227990000000001</v>
      </c>
      <c r="H125" s="43"/>
      <c r="I125" s="43"/>
      <c r="J125" s="38"/>
      <c r="L125" s="35">
        <f>M125+Q125+Tabelle212682010252632[[#This Row],[w]]/2+Tabelle212682010252632[[#This Row],[poweradd]]</f>
        <v>7.8428249999999942</v>
      </c>
      <c r="M125" s="52">
        <f t="shared" si="130"/>
        <v>3.2200259999999936</v>
      </c>
      <c r="N125" s="35">
        <f t="shared" si="92"/>
        <v>6</v>
      </c>
      <c r="O125" s="52">
        <f t="shared" si="117"/>
        <v>162.27997399999987</v>
      </c>
      <c r="P125" s="52">
        <f t="shared" si="143"/>
        <v>160.65717499999988</v>
      </c>
      <c r="Q125" s="52">
        <f t="shared" si="93"/>
        <v>1.6227990000000001</v>
      </c>
      <c r="R125" s="43"/>
      <c r="S125" s="43"/>
      <c r="T125" s="38"/>
      <c r="V125" s="35">
        <f>W125+AA125+Tabelle2126820102526[[#This Row],[w]]/2+Tabelle2126820102526[[#This Row],[poweradd]]</f>
        <v>7.8428249999999942</v>
      </c>
      <c r="W125" s="52">
        <f t="shared" si="131"/>
        <v>3.2200259999999936</v>
      </c>
      <c r="X125" s="35">
        <f t="shared" si="94"/>
        <v>6</v>
      </c>
      <c r="Y125" s="52">
        <f t="shared" si="118"/>
        <v>162.27997399999987</v>
      </c>
      <c r="Z125" s="52">
        <f t="shared" si="144"/>
        <v>160.65717499999988</v>
      </c>
      <c r="AA125" s="52">
        <f t="shared" si="95"/>
        <v>1.6227990000000001</v>
      </c>
      <c r="AB125" s="43"/>
      <c r="AC125" s="43"/>
      <c r="AD125" s="38"/>
      <c r="AF125" s="35">
        <f>AG125+AK125+Tabelle212682010252630[[#This Row],[w]]/2+Tabelle212682010252630[[#This Row],[poweradd]]</f>
        <v>7.8428249999999942</v>
      </c>
      <c r="AG125" s="52">
        <f t="shared" si="132"/>
        <v>3.2200259999999936</v>
      </c>
      <c r="AH125" s="35">
        <f t="shared" si="96"/>
        <v>6</v>
      </c>
      <c r="AI125" s="52">
        <f t="shared" si="119"/>
        <v>162.27997399999987</v>
      </c>
      <c r="AJ125" s="52">
        <f t="shared" si="145"/>
        <v>160.65717499999988</v>
      </c>
      <c r="AK125" s="52">
        <f t="shared" si="97"/>
        <v>1.6227990000000001</v>
      </c>
      <c r="AL125" s="43"/>
      <c r="AM125" s="43"/>
      <c r="AN125" s="38"/>
      <c r="AP125" s="35">
        <f>AQ125+AU125+Tabelle212682010252627[[#This Row],[w]]/2+Tabelle212682010252627[[#This Row],[poweradd]]</f>
        <v>7.8428249999999942</v>
      </c>
      <c r="AQ125" s="52">
        <f t="shared" si="133"/>
        <v>3.2200259999999936</v>
      </c>
      <c r="AR125" s="35">
        <f t="shared" si="98"/>
        <v>6</v>
      </c>
      <c r="AS125" s="52">
        <f t="shared" si="120"/>
        <v>162.27997399999987</v>
      </c>
      <c r="AT125" s="52">
        <f t="shared" si="146"/>
        <v>160.65717499999988</v>
      </c>
      <c r="AU125" s="52">
        <f t="shared" si="99"/>
        <v>1.6227990000000001</v>
      </c>
      <c r="AV125" s="43"/>
      <c r="AW125" s="43"/>
      <c r="AX125" s="38"/>
      <c r="AZ125" s="35">
        <f>BA125+BE125+Tabelle2126820102526272933[[#This Row],[w]]/2+Tabelle2126820102526272933[[#This Row],[poweradd]]</f>
        <v>7.8428249999999942</v>
      </c>
      <c r="BA125" s="52">
        <f t="shared" si="134"/>
        <v>3.2200259999999936</v>
      </c>
      <c r="BB125" s="35">
        <f t="shared" si="100"/>
        <v>6</v>
      </c>
      <c r="BC125" s="52">
        <f t="shared" si="121"/>
        <v>162.27997399999987</v>
      </c>
      <c r="BD125" s="52">
        <f t="shared" si="147"/>
        <v>160.65717499999988</v>
      </c>
      <c r="BE125" s="52">
        <f t="shared" si="101"/>
        <v>1.6227990000000001</v>
      </c>
      <c r="BF125" s="43"/>
      <c r="BG125" s="43"/>
      <c r="BH125" s="38"/>
      <c r="BJ125" s="35">
        <f>BK125+BO125+Tabelle21268201025262728[[#This Row],[w]]/2+Tabelle21268201025262728[[#This Row],[poweradd]]</f>
        <v>7.8428249999999942</v>
      </c>
      <c r="BK125" s="52">
        <f t="shared" si="135"/>
        <v>3.2200259999999936</v>
      </c>
      <c r="BL125" s="35">
        <f t="shared" si="102"/>
        <v>6</v>
      </c>
      <c r="BM125" s="52">
        <f t="shared" si="122"/>
        <v>162.27997399999987</v>
      </c>
      <c r="BN125" s="52">
        <f t="shared" si="148"/>
        <v>160.65717499999988</v>
      </c>
      <c r="BO125" s="52">
        <f t="shared" si="103"/>
        <v>1.6227990000000001</v>
      </c>
      <c r="BP125" s="43"/>
      <c r="BQ125" s="43"/>
      <c r="BR125" s="38"/>
      <c r="BT125" s="35">
        <f>BU125+BY125+Tabelle21268201025262729[[#This Row],[w]]/2+Tabelle21268201025262729[[#This Row],[poweradd]]</f>
        <v>7.8428249999999942</v>
      </c>
      <c r="BU125" s="52">
        <f t="shared" si="136"/>
        <v>3.2200259999999936</v>
      </c>
      <c r="BV125" s="35">
        <f t="shared" si="104"/>
        <v>6</v>
      </c>
      <c r="BW125" s="52">
        <f t="shared" si="123"/>
        <v>162.27997399999987</v>
      </c>
      <c r="BX125" s="52">
        <f t="shared" si="149"/>
        <v>160.65717499999988</v>
      </c>
      <c r="BY125" s="52">
        <f t="shared" si="105"/>
        <v>1.6227990000000001</v>
      </c>
      <c r="BZ125" s="43"/>
      <c r="CA125" s="43"/>
      <c r="CB125" s="38"/>
      <c r="CD125" s="35">
        <f>CE125+CI125+Tabelle2126820102526272934[[#This Row],[w]]/2+Tabelle2126820102526272934[[#This Row],[poweradd]]</f>
        <v>41.701526000000008</v>
      </c>
      <c r="CE125" s="52">
        <f t="shared" si="137"/>
        <v>37.370229000000009</v>
      </c>
      <c r="CF125" s="35">
        <f t="shared" si="106"/>
        <v>6</v>
      </c>
      <c r="CG125" s="52">
        <f t="shared" si="124"/>
        <v>133.12977099999998</v>
      </c>
      <c r="CH125" s="52">
        <f t="shared" si="150"/>
        <v>131.79847399999997</v>
      </c>
      <c r="CI125" s="52">
        <f t="shared" si="107"/>
        <v>1.331297</v>
      </c>
      <c r="CJ125" s="43"/>
      <c r="CK125" s="43"/>
      <c r="CL125" s="38"/>
      <c r="CN125" s="35">
        <f>CO125+CS125+Tabelle21268201025262729341135[[#This Row],[w]]/2+Tabelle21268201025262729341135[[#This Row],[poweradd]]</f>
        <v>41.701526000000008</v>
      </c>
      <c r="CO125" s="52">
        <f t="shared" si="138"/>
        <v>37.370229000000009</v>
      </c>
      <c r="CP125" s="35">
        <f t="shared" si="108"/>
        <v>6</v>
      </c>
      <c r="CQ125" s="52">
        <f t="shared" si="125"/>
        <v>133.12977099999998</v>
      </c>
      <c r="CR125" s="52">
        <f t="shared" si="151"/>
        <v>131.79847399999997</v>
      </c>
      <c r="CS125" s="52">
        <f t="shared" si="109"/>
        <v>1.331297</v>
      </c>
      <c r="CT125" s="43"/>
      <c r="CU125" s="43"/>
      <c r="CV125" s="38"/>
      <c r="CX125" s="35">
        <f>CY125+DC125+Tabelle2126820102526272934113536[[#This Row],[w]]/2+Tabelle2126820102526272934113536[[#This Row],[poweradd]]</f>
        <v>41.701526000000008</v>
      </c>
      <c r="CY125" s="52">
        <f t="shared" si="139"/>
        <v>37.370229000000009</v>
      </c>
      <c r="CZ125" s="35">
        <f t="shared" si="110"/>
        <v>6</v>
      </c>
      <c r="DA125" s="52">
        <f t="shared" si="126"/>
        <v>133.12977099999998</v>
      </c>
      <c r="DB125" s="52">
        <f t="shared" si="152"/>
        <v>131.79847399999997</v>
      </c>
      <c r="DC125" s="52">
        <f t="shared" si="111"/>
        <v>1.331297</v>
      </c>
      <c r="DD125" s="43"/>
      <c r="DE125" s="43"/>
      <c r="DF125" s="38"/>
      <c r="DH125" s="35">
        <f>DI125+DM125+Tabelle21268201025262729341135363731[[#This Row],[w]]/2+Tabelle21268201025262729341135363731[[#This Row],[poweradd]]</f>
        <v>41.701526000000008</v>
      </c>
      <c r="DI125" s="52">
        <f t="shared" si="140"/>
        <v>37.370229000000009</v>
      </c>
      <c r="DJ125" s="35">
        <f t="shared" si="112"/>
        <v>6</v>
      </c>
      <c r="DK125" s="52">
        <f t="shared" si="127"/>
        <v>133.12977099999998</v>
      </c>
      <c r="DL125" s="52">
        <f t="shared" si="153"/>
        <v>131.79847399999997</v>
      </c>
      <c r="DM125" s="52">
        <f t="shared" si="113"/>
        <v>1.331297</v>
      </c>
      <c r="DN125" s="43"/>
      <c r="DO125" s="43"/>
      <c r="DP125" s="38"/>
      <c r="DR125" s="35">
        <f>DS125+DW125+Tabelle212682010252627293411353637[[#This Row],[w]]/2+Tabelle212682010252627293411353637[[#This Row],[poweradd]]</f>
        <v>9.1308769999999981</v>
      </c>
      <c r="DS125" s="52">
        <f t="shared" si="141"/>
        <v>4.9453309999999977</v>
      </c>
      <c r="DT125" s="35">
        <f t="shared" si="114"/>
        <v>6</v>
      </c>
      <c r="DU125" s="52">
        <f t="shared" si="128"/>
        <v>118.5546689999999</v>
      </c>
      <c r="DV125" s="52">
        <f t="shared" si="154"/>
        <v>117.3691229999999</v>
      </c>
      <c r="DW125" s="52">
        <f t="shared" si="115"/>
        <v>1.185546</v>
      </c>
      <c r="DX125" s="43"/>
      <c r="DY125" s="43"/>
      <c r="DZ125" s="38"/>
    </row>
    <row r="126" spans="1:133" x14ac:dyDescent="0.25">
      <c r="A126" s="55">
        <v>123</v>
      </c>
      <c r="B126" s="35">
        <f>C126+G126+Tabelle21268201025[[#This Row],[w]]/2+Tabelle21268201025[[#This Row],[poweradd]]</f>
        <v>12.449395999999995</v>
      </c>
      <c r="C126" s="52">
        <f t="shared" si="129"/>
        <v>7.8428249999999942</v>
      </c>
      <c r="D126" s="35">
        <f t="shared" si="90"/>
        <v>6</v>
      </c>
      <c r="E126" s="52">
        <f t="shared" si="116"/>
        <v>160.65717499999988</v>
      </c>
      <c r="F126" s="52">
        <f t="shared" si="142"/>
        <v>159.05060399999988</v>
      </c>
      <c r="G126" s="52">
        <f t="shared" si="91"/>
        <v>1.606571</v>
      </c>
      <c r="H126" s="43"/>
      <c r="I126" s="43"/>
      <c r="L126" s="35">
        <f>M126+Q126+Tabelle212682010252632[[#This Row],[w]]/2+Tabelle212682010252632[[#This Row],[poweradd]]</f>
        <v>12.449395999999995</v>
      </c>
      <c r="M126" s="52">
        <f t="shared" si="130"/>
        <v>7.8428249999999942</v>
      </c>
      <c r="N126" s="35">
        <f t="shared" si="92"/>
        <v>6</v>
      </c>
      <c r="O126" s="52">
        <f t="shared" si="117"/>
        <v>160.65717499999988</v>
      </c>
      <c r="P126" s="52">
        <f t="shared" si="143"/>
        <v>159.05060399999988</v>
      </c>
      <c r="Q126" s="52">
        <f t="shared" si="93"/>
        <v>1.606571</v>
      </c>
      <c r="R126" s="43"/>
      <c r="S126" s="43"/>
      <c r="V126" s="35">
        <f>W126+AA126+Tabelle2126820102526[[#This Row],[w]]/2+Tabelle2126820102526[[#This Row],[poweradd]]</f>
        <v>12.449395999999995</v>
      </c>
      <c r="W126" s="52">
        <f t="shared" si="131"/>
        <v>7.8428249999999942</v>
      </c>
      <c r="X126" s="35">
        <f t="shared" si="94"/>
        <v>6</v>
      </c>
      <c r="Y126" s="52">
        <f t="shared" si="118"/>
        <v>160.65717499999988</v>
      </c>
      <c r="Z126" s="52">
        <f t="shared" si="144"/>
        <v>159.05060399999988</v>
      </c>
      <c r="AA126" s="52">
        <f t="shared" si="95"/>
        <v>1.606571</v>
      </c>
      <c r="AB126" s="43"/>
      <c r="AC126" s="43"/>
      <c r="AF126" s="35">
        <f>AG126+AK126+Tabelle212682010252630[[#This Row],[w]]/2+Tabelle212682010252630[[#This Row],[poweradd]]</f>
        <v>12.449395999999995</v>
      </c>
      <c r="AG126" s="52">
        <f t="shared" si="132"/>
        <v>7.8428249999999942</v>
      </c>
      <c r="AH126" s="35">
        <f t="shared" si="96"/>
        <v>6</v>
      </c>
      <c r="AI126" s="52">
        <f t="shared" si="119"/>
        <v>160.65717499999988</v>
      </c>
      <c r="AJ126" s="52">
        <f t="shared" si="145"/>
        <v>159.05060399999988</v>
      </c>
      <c r="AK126" s="52">
        <f t="shared" si="97"/>
        <v>1.606571</v>
      </c>
      <c r="AL126" s="43"/>
      <c r="AM126" s="43"/>
      <c r="AP126" s="35">
        <f>AQ126+AU126+Tabelle212682010252627[[#This Row],[w]]/2+Tabelle212682010252627[[#This Row],[poweradd]]</f>
        <v>12.449395999999995</v>
      </c>
      <c r="AQ126" s="52">
        <f t="shared" si="133"/>
        <v>7.8428249999999942</v>
      </c>
      <c r="AR126" s="35">
        <f t="shared" si="98"/>
        <v>6</v>
      </c>
      <c r="AS126" s="52">
        <f t="shared" si="120"/>
        <v>160.65717499999988</v>
      </c>
      <c r="AT126" s="52">
        <f t="shared" si="146"/>
        <v>159.05060399999988</v>
      </c>
      <c r="AU126" s="52">
        <f t="shared" si="99"/>
        <v>1.606571</v>
      </c>
      <c r="AV126" s="43"/>
      <c r="AW126" s="43"/>
      <c r="AZ126" s="35">
        <f>BA126+BE126+Tabelle2126820102526272933[[#This Row],[w]]/2+Tabelle2126820102526272933[[#This Row],[poweradd]]</f>
        <v>12.449395999999995</v>
      </c>
      <c r="BA126" s="52">
        <f t="shared" si="134"/>
        <v>7.8428249999999942</v>
      </c>
      <c r="BB126" s="35">
        <f t="shared" si="100"/>
        <v>6</v>
      </c>
      <c r="BC126" s="52">
        <f t="shared" si="121"/>
        <v>160.65717499999988</v>
      </c>
      <c r="BD126" s="52">
        <f t="shared" si="147"/>
        <v>159.05060399999988</v>
      </c>
      <c r="BE126" s="52">
        <f t="shared" si="101"/>
        <v>1.606571</v>
      </c>
      <c r="BF126" s="43"/>
      <c r="BG126" s="43"/>
      <c r="BJ126" s="35">
        <f>BK126+BO126+Tabelle21268201025262728[[#This Row],[w]]/2+Tabelle21268201025262728[[#This Row],[poweradd]]</f>
        <v>12.449395999999995</v>
      </c>
      <c r="BK126" s="52">
        <f t="shared" si="135"/>
        <v>7.8428249999999942</v>
      </c>
      <c r="BL126" s="35">
        <f t="shared" si="102"/>
        <v>6</v>
      </c>
      <c r="BM126" s="52">
        <f t="shared" si="122"/>
        <v>160.65717499999988</v>
      </c>
      <c r="BN126" s="52">
        <f t="shared" si="148"/>
        <v>159.05060399999988</v>
      </c>
      <c r="BO126" s="52">
        <f t="shared" si="103"/>
        <v>1.606571</v>
      </c>
      <c r="BP126" s="43"/>
      <c r="BQ126" s="43"/>
      <c r="BT126" s="35">
        <f>BU126+BY126+Tabelle21268201025262729[[#This Row],[w]]/2+Tabelle21268201025262729[[#This Row],[poweradd]]</f>
        <v>12.449395999999995</v>
      </c>
      <c r="BU126" s="52">
        <f t="shared" si="136"/>
        <v>7.8428249999999942</v>
      </c>
      <c r="BV126" s="35">
        <f t="shared" si="104"/>
        <v>6</v>
      </c>
      <c r="BW126" s="52">
        <f t="shared" si="123"/>
        <v>160.65717499999988</v>
      </c>
      <c r="BX126" s="52">
        <f t="shared" si="149"/>
        <v>159.05060399999988</v>
      </c>
      <c r="BY126" s="52">
        <f t="shared" si="105"/>
        <v>1.606571</v>
      </c>
      <c r="BZ126" s="43"/>
      <c r="CA126" s="43"/>
      <c r="CD126" s="35">
        <f>CE126+CI126+Tabelle2126820102526272934[[#This Row],[w]]/2+Tabelle2126820102526272934[[#This Row],[poweradd]]</f>
        <v>46.019510000000011</v>
      </c>
      <c r="CE126" s="52">
        <f t="shared" si="137"/>
        <v>41.701526000000008</v>
      </c>
      <c r="CF126" s="35">
        <f t="shared" si="106"/>
        <v>6</v>
      </c>
      <c r="CG126" s="52">
        <f t="shared" si="124"/>
        <v>131.79847399999997</v>
      </c>
      <c r="CH126" s="52">
        <f t="shared" si="150"/>
        <v>130.48048999999997</v>
      </c>
      <c r="CI126" s="52">
        <f t="shared" si="107"/>
        <v>1.317984</v>
      </c>
      <c r="CJ126" s="43"/>
      <c r="CK126" s="43"/>
      <c r="CN126" s="35">
        <f>CO126+CS126+Tabelle21268201025262729341135[[#This Row],[w]]/2+Tabelle21268201025262729341135[[#This Row],[poweradd]]</f>
        <v>46.019510000000011</v>
      </c>
      <c r="CO126" s="52">
        <f t="shared" si="138"/>
        <v>41.701526000000008</v>
      </c>
      <c r="CP126" s="35">
        <f t="shared" si="108"/>
        <v>6</v>
      </c>
      <c r="CQ126" s="52">
        <f t="shared" si="125"/>
        <v>131.79847399999997</v>
      </c>
      <c r="CR126" s="52">
        <f t="shared" si="151"/>
        <v>130.48048999999997</v>
      </c>
      <c r="CS126" s="52">
        <f t="shared" si="109"/>
        <v>1.317984</v>
      </c>
      <c r="CT126" s="43"/>
      <c r="CU126" s="43"/>
      <c r="CX126" s="35">
        <f>CY126+DC126+Tabelle2126820102526272934113536[[#This Row],[w]]/2+Tabelle2126820102526272934113536[[#This Row],[poweradd]]</f>
        <v>46.019510000000011</v>
      </c>
      <c r="CY126" s="52">
        <f t="shared" si="139"/>
        <v>41.701526000000008</v>
      </c>
      <c r="CZ126" s="35">
        <f t="shared" si="110"/>
        <v>6</v>
      </c>
      <c r="DA126" s="52">
        <f t="shared" si="126"/>
        <v>131.79847399999997</v>
      </c>
      <c r="DB126" s="52">
        <f t="shared" si="152"/>
        <v>130.48048999999997</v>
      </c>
      <c r="DC126" s="52">
        <f t="shared" si="111"/>
        <v>1.317984</v>
      </c>
      <c r="DD126" s="43"/>
      <c r="DE126" s="43"/>
      <c r="DH126" s="35">
        <f>DI126+DM126+Tabelle21268201025262729341135363731[[#This Row],[w]]/2+Tabelle21268201025262729341135363731[[#This Row],[poweradd]]</f>
        <v>46.019510000000011</v>
      </c>
      <c r="DI126" s="52">
        <f t="shared" si="140"/>
        <v>41.701526000000008</v>
      </c>
      <c r="DJ126" s="35">
        <f t="shared" si="112"/>
        <v>6</v>
      </c>
      <c r="DK126" s="52">
        <f t="shared" si="127"/>
        <v>131.79847399999997</v>
      </c>
      <c r="DL126" s="52">
        <f t="shared" si="153"/>
        <v>130.48048999999997</v>
      </c>
      <c r="DM126" s="52">
        <f t="shared" si="113"/>
        <v>1.317984</v>
      </c>
      <c r="DN126" s="43"/>
      <c r="DO126" s="43"/>
      <c r="DR126" s="35">
        <f>DS126+DW126+Tabelle212682010252627293411353637[[#This Row],[w]]/2+Tabelle212682010252627293411353637[[#This Row],[poweradd]]</f>
        <v>13.304567999999998</v>
      </c>
      <c r="DS126" s="52">
        <f t="shared" si="141"/>
        <v>9.1308769999999981</v>
      </c>
      <c r="DT126" s="35">
        <f t="shared" si="114"/>
        <v>6</v>
      </c>
      <c r="DU126" s="52">
        <f t="shared" si="128"/>
        <v>117.3691229999999</v>
      </c>
      <c r="DV126" s="52">
        <f t="shared" si="154"/>
        <v>116.1954319999999</v>
      </c>
      <c r="DW126" s="52">
        <f t="shared" si="115"/>
        <v>1.173691</v>
      </c>
      <c r="DX126" s="43"/>
      <c r="DY126" s="43"/>
    </row>
    <row r="127" spans="1:133" x14ac:dyDescent="0.25">
      <c r="A127" s="55">
        <v>124</v>
      </c>
      <c r="B127" s="35">
        <f>C127+G127+Tabelle21268201025[[#This Row],[w]]/2+Tabelle21268201025[[#This Row],[poweradd]]</f>
        <v>17.039901999999994</v>
      </c>
      <c r="C127" s="52">
        <f t="shared" si="129"/>
        <v>12.449395999999995</v>
      </c>
      <c r="D127" s="35">
        <f t="shared" si="90"/>
        <v>6</v>
      </c>
      <c r="E127" s="52">
        <f t="shared" si="116"/>
        <v>159.05060399999988</v>
      </c>
      <c r="F127" s="52">
        <f t="shared" si="142"/>
        <v>157.46009799999987</v>
      </c>
      <c r="G127" s="52">
        <f t="shared" si="91"/>
        <v>1.590506</v>
      </c>
      <c r="H127" s="43"/>
      <c r="I127" s="43"/>
      <c r="L127" s="35">
        <f>M127+Q127+Tabelle212682010252632[[#This Row],[w]]/2+Tabelle212682010252632[[#This Row],[poweradd]]</f>
        <v>17.039901999999994</v>
      </c>
      <c r="M127" s="52">
        <f t="shared" si="130"/>
        <v>12.449395999999995</v>
      </c>
      <c r="N127" s="35">
        <f t="shared" si="92"/>
        <v>6</v>
      </c>
      <c r="O127" s="52">
        <f t="shared" si="117"/>
        <v>159.05060399999988</v>
      </c>
      <c r="P127" s="52">
        <f t="shared" si="143"/>
        <v>157.46009799999987</v>
      </c>
      <c r="Q127" s="52">
        <f t="shared" si="93"/>
        <v>1.590506</v>
      </c>
      <c r="R127" s="43"/>
      <c r="S127" s="43"/>
      <c r="V127" s="35">
        <f>W127+AA127+Tabelle2126820102526[[#This Row],[w]]/2+Tabelle2126820102526[[#This Row],[poweradd]]</f>
        <v>17.039901999999994</v>
      </c>
      <c r="W127" s="52">
        <f t="shared" si="131"/>
        <v>12.449395999999995</v>
      </c>
      <c r="X127" s="35">
        <f t="shared" si="94"/>
        <v>6</v>
      </c>
      <c r="Y127" s="52">
        <f t="shared" si="118"/>
        <v>159.05060399999988</v>
      </c>
      <c r="Z127" s="52">
        <f t="shared" si="144"/>
        <v>157.46009799999987</v>
      </c>
      <c r="AA127" s="52">
        <f t="shared" si="95"/>
        <v>1.590506</v>
      </c>
      <c r="AB127" s="43"/>
      <c r="AC127" s="43"/>
      <c r="AF127" s="35">
        <f>AG127+AK127+Tabelle212682010252630[[#This Row],[w]]/2+Tabelle212682010252630[[#This Row],[poweradd]]</f>
        <v>17.039901999999994</v>
      </c>
      <c r="AG127" s="52">
        <f t="shared" si="132"/>
        <v>12.449395999999995</v>
      </c>
      <c r="AH127" s="35">
        <f t="shared" si="96"/>
        <v>6</v>
      </c>
      <c r="AI127" s="52">
        <f t="shared" si="119"/>
        <v>159.05060399999988</v>
      </c>
      <c r="AJ127" s="52">
        <f t="shared" si="145"/>
        <v>157.46009799999987</v>
      </c>
      <c r="AK127" s="52">
        <f t="shared" si="97"/>
        <v>1.590506</v>
      </c>
      <c r="AL127" s="43"/>
      <c r="AM127" s="43"/>
      <c r="AP127" s="35">
        <f>AQ127+AU127+Tabelle212682010252627[[#This Row],[w]]/2+Tabelle212682010252627[[#This Row],[poweradd]]</f>
        <v>17.039901999999994</v>
      </c>
      <c r="AQ127" s="52">
        <f t="shared" si="133"/>
        <v>12.449395999999995</v>
      </c>
      <c r="AR127" s="35">
        <f t="shared" si="98"/>
        <v>6</v>
      </c>
      <c r="AS127" s="52">
        <f t="shared" si="120"/>
        <v>159.05060399999988</v>
      </c>
      <c r="AT127" s="52">
        <f t="shared" si="146"/>
        <v>157.46009799999987</v>
      </c>
      <c r="AU127" s="52">
        <f t="shared" si="99"/>
        <v>1.590506</v>
      </c>
      <c r="AV127" s="43"/>
      <c r="AW127" s="43"/>
      <c r="AZ127" s="35">
        <f>BA127+BE127+Tabelle2126820102526272933[[#This Row],[w]]/2+Tabelle2126820102526272933[[#This Row],[poweradd]]</f>
        <v>17.039901999999994</v>
      </c>
      <c r="BA127" s="52">
        <f t="shared" si="134"/>
        <v>12.449395999999995</v>
      </c>
      <c r="BB127" s="35">
        <f t="shared" si="100"/>
        <v>6</v>
      </c>
      <c r="BC127" s="52">
        <f t="shared" si="121"/>
        <v>159.05060399999988</v>
      </c>
      <c r="BD127" s="52">
        <f t="shared" si="147"/>
        <v>157.46009799999987</v>
      </c>
      <c r="BE127" s="52">
        <f t="shared" si="101"/>
        <v>1.590506</v>
      </c>
      <c r="BF127" s="43"/>
      <c r="BG127" s="43"/>
      <c r="BJ127" s="35">
        <f>BK127+BO127+Tabelle21268201025262728[[#This Row],[w]]/2+Tabelle21268201025262728[[#This Row],[poweradd]]</f>
        <v>17.039901999999994</v>
      </c>
      <c r="BK127" s="52">
        <f t="shared" si="135"/>
        <v>12.449395999999995</v>
      </c>
      <c r="BL127" s="35">
        <f t="shared" si="102"/>
        <v>6</v>
      </c>
      <c r="BM127" s="52">
        <f t="shared" si="122"/>
        <v>159.05060399999988</v>
      </c>
      <c r="BN127" s="52">
        <f t="shared" si="148"/>
        <v>157.46009799999987</v>
      </c>
      <c r="BO127" s="52">
        <f t="shared" si="103"/>
        <v>1.590506</v>
      </c>
      <c r="BP127" s="43"/>
      <c r="BQ127" s="43"/>
      <c r="BT127" s="35">
        <f>BU127+BY127+Tabelle21268201025262729[[#This Row],[w]]/2+Tabelle21268201025262729[[#This Row],[poweradd]]</f>
        <v>17.039901999999994</v>
      </c>
      <c r="BU127" s="52">
        <f t="shared" si="136"/>
        <v>12.449395999999995</v>
      </c>
      <c r="BV127" s="35">
        <f t="shared" si="104"/>
        <v>6</v>
      </c>
      <c r="BW127" s="52">
        <f t="shared" si="123"/>
        <v>159.05060399999988</v>
      </c>
      <c r="BX127" s="52">
        <f t="shared" si="149"/>
        <v>157.46009799999987</v>
      </c>
      <c r="BY127" s="52">
        <f t="shared" si="105"/>
        <v>1.590506</v>
      </c>
      <c r="BZ127" s="43"/>
      <c r="CA127" s="43"/>
      <c r="CD127" s="35">
        <f>CE127+CI127+Tabelle2126820102526272934[[#This Row],[w]]/2+Tabelle2126820102526272934[[#This Row],[poweradd]]</f>
        <v>50.324314000000008</v>
      </c>
      <c r="CE127" s="52">
        <f t="shared" si="137"/>
        <v>46.019510000000011</v>
      </c>
      <c r="CF127" s="35">
        <f t="shared" si="106"/>
        <v>6</v>
      </c>
      <c r="CG127" s="52">
        <f t="shared" si="124"/>
        <v>130.48048999999997</v>
      </c>
      <c r="CH127" s="52">
        <f t="shared" si="150"/>
        <v>129.17568599999998</v>
      </c>
      <c r="CI127" s="52">
        <f t="shared" si="107"/>
        <v>1.3048040000000001</v>
      </c>
      <c r="CJ127" s="43"/>
      <c r="CK127" s="43"/>
      <c r="CN127" s="35">
        <f>CO127+CS127+Tabelle21268201025262729341135[[#This Row],[w]]/2+Tabelle21268201025262729341135[[#This Row],[poweradd]]</f>
        <v>50.324314000000008</v>
      </c>
      <c r="CO127" s="52">
        <f t="shared" si="138"/>
        <v>46.019510000000011</v>
      </c>
      <c r="CP127" s="35">
        <f t="shared" si="108"/>
        <v>6</v>
      </c>
      <c r="CQ127" s="52">
        <f t="shared" si="125"/>
        <v>130.48048999999997</v>
      </c>
      <c r="CR127" s="52">
        <f t="shared" si="151"/>
        <v>129.17568599999998</v>
      </c>
      <c r="CS127" s="52">
        <f t="shared" si="109"/>
        <v>1.3048040000000001</v>
      </c>
      <c r="CT127" s="43"/>
      <c r="CU127" s="43"/>
      <c r="CX127" s="35">
        <f>CY127+DC127+Tabelle2126820102526272934113536[[#This Row],[w]]/2+Tabelle2126820102526272934113536[[#This Row],[poweradd]]</f>
        <v>50.324314000000008</v>
      </c>
      <c r="CY127" s="52">
        <f t="shared" si="139"/>
        <v>46.019510000000011</v>
      </c>
      <c r="CZ127" s="35">
        <f t="shared" si="110"/>
        <v>6</v>
      </c>
      <c r="DA127" s="52">
        <f t="shared" si="126"/>
        <v>130.48048999999997</v>
      </c>
      <c r="DB127" s="52">
        <f t="shared" si="152"/>
        <v>129.17568599999998</v>
      </c>
      <c r="DC127" s="52">
        <f t="shared" si="111"/>
        <v>1.3048040000000001</v>
      </c>
      <c r="DD127" s="43"/>
      <c r="DE127" s="43"/>
      <c r="DH127" s="35">
        <f>DI127+DM127+Tabelle21268201025262729341135363731[[#This Row],[w]]/2+Tabelle21268201025262729341135363731[[#This Row],[poweradd]]</f>
        <v>50.324314000000008</v>
      </c>
      <c r="DI127" s="52">
        <f t="shared" si="140"/>
        <v>46.019510000000011</v>
      </c>
      <c r="DJ127" s="35">
        <f t="shared" si="112"/>
        <v>6</v>
      </c>
      <c r="DK127" s="52">
        <f t="shared" si="127"/>
        <v>130.48048999999997</v>
      </c>
      <c r="DL127" s="52">
        <f t="shared" si="153"/>
        <v>129.17568599999998</v>
      </c>
      <c r="DM127" s="52">
        <f t="shared" si="113"/>
        <v>1.3048040000000001</v>
      </c>
      <c r="DN127" s="43"/>
      <c r="DO127" s="43"/>
      <c r="DR127" s="35">
        <f>DS127+DW127+Tabelle212682010252627293411353637[[#This Row],[w]]/2+Tabelle212682010252627293411353637[[#This Row],[poweradd]]</f>
        <v>17.466521999999998</v>
      </c>
      <c r="DS127" s="52">
        <f t="shared" si="141"/>
        <v>13.304567999999998</v>
      </c>
      <c r="DT127" s="35">
        <f t="shared" si="114"/>
        <v>6</v>
      </c>
      <c r="DU127" s="52">
        <f t="shared" si="128"/>
        <v>116.1954319999999</v>
      </c>
      <c r="DV127" s="52">
        <f t="shared" si="154"/>
        <v>115.0334779999999</v>
      </c>
      <c r="DW127" s="52">
        <f t="shared" si="115"/>
        <v>1.1619539999999999</v>
      </c>
      <c r="DX127" s="43"/>
      <c r="DY127" s="43"/>
    </row>
    <row r="128" spans="1:133" x14ac:dyDescent="0.25">
      <c r="A128" s="55">
        <v>125</v>
      </c>
      <c r="B128" s="35">
        <f>C128+G128+Tabelle21268201025[[#This Row],[w]]/2+Tabelle21268201025[[#This Row],[poweradd]]</f>
        <v>21.614501999999995</v>
      </c>
      <c r="C128" s="52">
        <f t="shared" si="129"/>
        <v>17.039901999999994</v>
      </c>
      <c r="D128" s="35">
        <f t="shared" si="90"/>
        <v>6</v>
      </c>
      <c r="E128" s="52">
        <f t="shared" si="116"/>
        <v>157.46009799999987</v>
      </c>
      <c r="F128" s="52">
        <f t="shared" si="142"/>
        <v>155.88549799999987</v>
      </c>
      <c r="G128" s="52">
        <f t="shared" si="91"/>
        <v>1.5746</v>
      </c>
      <c r="H128" s="45"/>
      <c r="I128" s="45"/>
      <c r="L128" s="35">
        <f>M128+Q128+Tabelle212682010252632[[#This Row],[w]]/2+Tabelle212682010252632[[#This Row],[poweradd]]</f>
        <v>21.614501999999995</v>
      </c>
      <c r="M128" s="52">
        <f t="shared" si="130"/>
        <v>17.039901999999994</v>
      </c>
      <c r="N128" s="35">
        <f t="shared" si="92"/>
        <v>6</v>
      </c>
      <c r="O128" s="52">
        <f t="shared" si="117"/>
        <v>157.46009799999987</v>
      </c>
      <c r="P128" s="52">
        <f t="shared" si="143"/>
        <v>155.88549799999987</v>
      </c>
      <c r="Q128" s="52">
        <f t="shared" si="93"/>
        <v>1.5746</v>
      </c>
      <c r="R128" s="45"/>
      <c r="S128" s="45"/>
      <c r="V128" s="35">
        <f>W128+AA128+Tabelle2126820102526[[#This Row],[w]]/2+Tabelle2126820102526[[#This Row],[poweradd]]</f>
        <v>21.614501999999995</v>
      </c>
      <c r="W128" s="52">
        <f t="shared" si="131"/>
        <v>17.039901999999994</v>
      </c>
      <c r="X128" s="35">
        <f t="shared" si="94"/>
        <v>6</v>
      </c>
      <c r="Y128" s="52">
        <f t="shared" si="118"/>
        <v>157.46009799999987</v>
      </c>
      <c r="Z128" s="52">
        <f t="shared" si="144"/>
        <v>155.88549799999987</v>
      </c>
      <c r="AA128" s="52">
        <f t="shared" si="95"/>
        <v>1.5746</v>
      </c>
      <c r="AB128" s="45"/>
      <c r="AC128" s="45"/>
      <c r="AF128" s="35">
        <f>AG128+AK128+Tabelle212682010252630[[#This Row],[w]]/2+Tabelle212682010252630[[#This Row],[poweradd]]</f>
        <v>21.614501999999995</v>
      </c>
      <c r="AG128" s="52">
        <f t="shared" si="132"/>
        <v>17.039901999999994</v>
      </c>
      <c r="AH128" s="35">
        <f t="shared" si="96"/>
        <v>6</v>
      </c>
      <c r="AI128" s="52">
        <f t="shared" si="119"/>
        <v>157.46009799999987</v>
      </c>
      <c r="AJ128" s="52">
        <f t="shared" si="145"/>
        <v>155.88549799999987</v>
      </c>
      <c r="AK128" s="52">
        <f t="shared" si="97"/>
        <v>1.5746</v>
      </c>
      <c r="AL128" s="45"/>
      <c r="AM128" s="45"/>
      <c r="AP128" s="35">
        <f>AQ128+AU128+Tabelle212682010252627[[#This Row],[w]]/2+Tabelle212682010252627[[#This Row],[poweradd]]</f>
        <v>21.614501999999995</v>
      </c>
      <c r="AQ128" s="52">
        <f t="shared" si="133"/>
        <v>17.039901999999994</v>
      </c>
      <c r="AR128" s="35">
        <f t="shared" si="98"/>
        <v>6</v>
      </c>
      <c r="AS128" s="52">
        <f t="shared" si="120"/>
        <v>157.46009799999987</v>
      </c>
      <c r="AT128" s="52">
        <f t="shared" si="146"/>
        <v>155.88549799999987</v>
      </c>
      <c r="AU128" s="52">
        <f t="shared" si="99"/>
        <v>1.5746</v>
      </c>
      <c r="AV128" s="45"/>
      <c r="AW128" s="45"/>
      <c r="AZ128" s="35">
        <f>BA128+BE128+Tabelle2126820102526272933[[#This Row],[w]]/2+Tabelle2126820102526272933[[#This Row],[poweradd]]</f>
        <v>21.614501999999995</v>
      </c>
      <c r="BA128" s="52">
        <f t="shared" si="134"/>
        <v>17.039901999999994</v>
      </c>
      <c r="BB128" s="35">
        <f t="shared" si="100"/>
        <v>6</v>
      </c>
      <c r="BC128" s="52">
        <f t="shared" si="121"/>
        <v>157.46009799999987</v>
      </c>
      <c r="BD128" s="52">
        <f t="shared" si="147"/>
        <v>155.88549799999987</v>
      </c>
      <c r="BE128" s="52">
        <f t="shared" si="101"/>
        <v>1.5746</v>
      </c>
      <c r="BF128" s="45"/>
      <c r="BG128" s="45"/>
      <c r="BJ128" s="35">
        <f>BK128+BO128+Tabelle21268201025262728[[#This Row],[w]]/2+Tabelle21268201025262728[[#This Row],[poweradd]]</f>
        <v>21.614501999999995</v>
      </c>
      <c r="BK128" s="52">
        <f t="shared" si="135"/>
        <v>17.039901999999994</v>
      </c>
      <c r="BL128" s="35">
        <f t="shared" si="102"/>
        <v>6</v>
      </c>
      <c r="BM128" s="52">
        <f t="shared" si="122"/>
        <v>157.46009799999987</v>
      </c>
      <c r="BN128" s="52">
        <f t="shared" si="148"/>
        <v>155.88549799999987</v>
      </c>
      <c r="BO128" s="52">
        <f t="shared" si="103"/>
        <v>1.5746</v>
      </c>
      <c r="BP128" s="45"/>
      <c r="BQ128" s="45"/>
      <c r="BT128" s="35">
        <f>BU128+BY128+Tabelle21268201025262729[[#This Row],[w]]/2+Tabelle21268201025262729[[#This Row],[poweradd]]</f>
        <v>21.614501999999995</v>
      </c>
      <c r="BU128" s="52">
        <f t="shared" si="136"/>
        <v>17.039901999999994</v>
      </c>
      <c r="BV128" s="35">
        <f t="shared" si="104"/>
        <v>6</v>
      </c>
      <c r="BW128" s="52">
        <f t="shared" si="123"/>
        <v>157.46009799999987</v>
      </c>
      <c r="BX128" s="52">
        <f t="shared" si="149"/>
        <v>155.88549799999987</v>
      </c>
      <c r="BY128" s="52">
        <f t="shared" si="105"/>
        <v>1.5746</v>
      </c>
      <c r="BZ128" s="45"/>
      <c r="CA128" s="45"/>
      <c r="CD128" s="35">
        <f>CE128+CI128+Tabelle2126820102526272934[[#This Row],[w]]/2+Tabelle2126820102526272934[[#This Row],[poweradd]]</f>
        <v>54.616070000000008</v>
      </c>
      <c r="CE128" s="52">
        <f t="shared" si="137"/>
        <v>50.324314000000008</v>
      </c>
      <c r="CF128" s="35">
        <f t="shared" si="106"/>
        <v>6</v>
      </c>
      <c r="CG128" s="52">
        <f t="shared" si="124"/>
        <v>129.17568599999998</v>
      </c>
      <c r="CH128" s="52">
        <f t="shared" si="150"/>
        <v>127.88392999999998</v>
      </c>
      <c r="CI128" s="52">
        <f t="shared" si="107"/>
        <v>1.2917559999999999</v>
      </c>
      <c r="CJ128" s="45"/>
      <c r="CK128" s="45"/>
      <c r="CN128" s="35">
        <f>CO128+CS128+Tabelle21268201025262729341135[[#This Row],[w]]/2+Tabelle21268201025262729341135[[#This Row],[poweradd]]</f>
        <v>54.616070000000008</v>
      </c>
      <c r="CO128" s="52">
        <f t="shared" si="138"/>
        <v>50.324314000000008</v>
      </c>
      <c r="CP128" s="35">
        <f t="shared" si="108"/>
        <v>6</v>
      </c>
      <c r="CQ128" s="52">
        <f t="shared" si="125"/>
        <v>129.17568599999998</v>
      </c>
      <c r="CR128" s="52">
        <f t="shared" si="151"/>
        <v>127.88392999999998</v>
      </c>
      <c r="CS128" s="52">
        <f t="shared" si="109"/>
        <v>1.2917559999999999</v>
      </c>
      <c r="CT128" s="45"/>
      <c r="CU128" s="45"/>
      <c r="CX128" s="35">
        <f>CY128+DC128+Tabelle2126820102526272934113536[[#This Row],[w]]/2+Tabelle2126820102526272934113536[[#This Row],[poweradd]]</f>
        <v>54.616070000000008</v>
      </c>
      <c r="CY128" s="52">
        <f t="shared" si="139"/>
        <v>50.324314000000008</v>
      </c>
      <c r="CZ128" s="35">
        <f t="shared" si="110"/>
        <v>6</v>
      </c>
      <c r="DA128" s="52">
        <f t="shared" si="126"/>
        <v>129.17568599999998</v>
      </c>
      <c r="DB128" s="52">
        <f t="shared" si="152"/>
        <v>127.88392999999998</v>
      </c>
      <c r="DC128" s="52">
        <f t="shared" si="111"/>
        <v>1.2917559999999999</v>
      </c>
      <c r="DD128" s="45"/>
      <c r="DE128" s="45"/>
      <c r="DH128" s="35">
        <f>DI128+DM128+Tabelle21268201025262729341135363731[[#This Row],[w]]/2+Tabelle21268201025262729341135363731[[#This Row],[poweradd]]</f>
        <v>54.616070000000008</v>
      </c>
      <c r="DI128" s="52">
        <f t="shared" si="140"/>
        <v>50.324314000000008</v>
      </c>
      <c r="DJ128" s="35">
        <f t="shared" si="112"/>
        <v>6</v>
      </c>
      <c r="DK128" s="52">
        <f t="shared" si="127"/>
        <v>129.17568599999998</v>
      </c>
      <c r="DL128" s="52">
        <f t="shared" si="153"/>
        <v>127.88392999999998</v>
      </c>
      <c r="DM128" s="52">
        <f t="shared" si="113"/>
        <v>1.2917559999999999</v>
      </c>
      <c r="DN128" s="45"/>
      <c r="DO128" s="45"/>
      <c r="DR128" s="35">
        <f>DS128+DW128+Tabelle212682010252627293411353637[[#This Row],[w]]/2+Tabelle212682010252627293411353637[[#This Row],[poweradd]]</f>
        <v>21.616855999999999</v>
      </c>
      <c r="DS128" s="52">
        <f t="shared" si="141"/>
        <v>17.466521999999998</v>
      </c>
      <c r="DT128" s="35">
        <f t="shared" si="114"/>
        <v>6</v>
      </c>
      <c r="DU128" s="52">
        <f t="shared" si="128"/>
        <v>115.0334779999999</v>
      </c>
      <c r="DV128" s="52">
        <f t="shared" si="154"/>
        <v>113.8831439999999</v>
      </c>
      <c r="DW128" s="52">
        <f t="shared" si="115"/>
        <v>1.150334</v>
      </c>
      <c r="DX128" s="45"/>
      <c r="DY128" s="45"/>
    </row>
    <row r="129" spans="1:130" x14ac:dyDescent="0.25">
      <c r="A129" s="55">
        <v>126</v>
      </c>
      <c r="B129" s="35">
        <f>C129+G129+Tabelle21268201025[[#This Row],[w]]/2+Tabelle21268201025[[#This Row],[poweradd]]</f>
        <v>26.173355999999995</v>
      </c>
      <c r="C129" s="52">
        <f t="shared" si="129"/>
        <v>21.614501999999995</v>
      </c>
      <c r="D129" s="35">
        <f t="shared" si="90"/>
        <v>6</v>
      </c>
      <c r="E129" s="52">
        <f t="shared" si="116"/>
        <v>155.88549799999987</v>
      </c>
      <c r="F129" s="52">
        <f t="shared" si="142"/>
        <v>154.32664399999987</v>
      </c>
      <c r="G129" s="52">
        <f t="shared" si="91"/>
        <v>1.558854</v>
      </c>
      <c r="H129" s="45"/>
      <c r="I129" s="45"/>
      <c r="L129" s="35">
        <f>M129+Q129+Tabelle212682010252632[[#This Row],[w]]/2+Tabelle212682010252632[[#This Row],[poweradd]]</f>
        <v>26.173355999999995</v>
      </c>
      <c r="M129" s="52">
        <f t="shared" si="130"/>
        <v>21.614501999999995</v>
      </c>
      <c r="N129" s="35">
        <f t="shared" si="92"/>
        <v>6</v>
      </c>
      <c r="O129" s="52">
        <f t="shared" si="117"/>
        <v>155.88549799999987</v>
      </c>
      <c r="P129" s="52">
        <f t="shared" si="143"/>
        <v>154.32664399999987</v>
      </c>
      <c r="Q129" s="52">
        <f t="shared" si="93"/>
        <v>1.558854</v>
      </c>
      <c r="R129" s="45"/>
      <c r="S129" s="45"/>
      <c r="V129" s="35">
        <f>W129+AA129+Tabelle2126820102526[[#This Row],[w]]/2+Tabelle2126820102526[[#This Row],[poweradd]]</f>
        <v>26.173355999999995</v>
      </c>
      <c r="W129" s="52">
        <f t="shared" si="131"/>
        <v>21.614501999999995</v>
      </c>
      <c r="X129" s="35">
        <f t="shared" si="94"/>
        <v>6</v>
      </c>
      <c r="Y129" s="52">
        <f t="shared" si="118"/>
        <v>155.88549799999987</v>
      </c>
      <c r="Z129" s="52">
        <f t="shared" si="144"/>
        <v>154.32664399999987</v>
      </c>
      <c r="AA129" s="52">
        <f t="shared" si="95"/>
        <v>1.558854</v>
      </c>
      <c r="AB129" s="45"/>
      <c r="AC129" s="45"/>
      <c r="AF129" s="35">
        <f>AG129+AK129+Tabelle212682010252630[[#This Row],[w]]/2+Tabelle212682010252630[[#This Row],[poweradd]]</f>
        <v>26.173355999999995</v>
      </c>
      <c r="AG129" s="52">
        <f t="shared" si="132"/>
        <v>21.614501999999995</v>
      </c>
      <c r="AH129" s="35">
        <f t="shared" si="96"/>
        <v>6</v>
      </c>
      <c r="AI129" s="52">
        <f t="shared" si="119"/>
        <v>155.88549799999987</v>
      </c>
      <c r="AJ129" s="52">
        <f t="shared" si="145"/>
        <v>154.32664399999987</v>
      </c>
      <c r="AK129" s="52">
        <f t="shared" si="97"/>
        <v>1.558854</v>
      </c>
      <c r="AL129" s="45"/>
      <c r="AM129" s="45"/>
      <c r="AP129" s="35">
        <f>AQ129+AU129+Tabelle212682010252627[[#This Row],[w]]/2+Tabelle212682010252627[[#This Row],[poweradd]]</f>
        <v>26.173355999999995</v>
      </c>
      <c r="AQ129" s="52">
        <f t="shared" si="133"/>
        <v>21.614501999999995</v>
      </c>
      <c r="AR129" s="35">
        <f t="shared" si="98"/>
        <v>6</v>
      </c>
      <c r="AS129" s="52">
        <f t="shared" si="120"/>
        <v>155.88549799999987</v>
      </c>
      <c r="AT129" s="52">
        <f t="shared" si="146"/>
        <v>154.32664399999987</v>
      </c>
      <c r="AU129" s="52">
        <f t="shared" si="99"/>
        <v>1.558854</v>
      </c>
      <c r="AV129" s="45"/>
      <c r="AW129" s="45"/>
      <c r="AZ129" s="35">
        <f>BA129+BE129+Tabelle2126820102526272933[[#This Row],[w]]/2+Tabelle2126820102526272933[[#This Row],[poweradd]]</f>
        <v>26.173355999999995</v>
      </c>
      <c r="BA129" s="52">
        <f t="shared" si="134"/>
        <v>21.614501999999995</v>
      </c>
      <c r="BB129" s="35">
        <f t="shared" si="100"/>
        <v>6</v>
      </c>
      <c r="BC129" s="52">
        <f t="shared" si="121"/>
        <v>155.88549799999987</v>
      </c>
      <c r="BD129" s="52">
        <f t="shared" si="147"/>
        <v>154.32664399999987</v>
      </c>
      <c r="BE129" s="52">
        <f t="shared" si="101"/>
        <v>1.558854</v>
      </c>
      <c r="BF129" s="45"/>
      <c r="BG129" s="45"/>
      <c r="BJ129" s="35">
        <f>BK129+BO129+Tabelle21268201025262728[[#This Row],[w]]/2+Tabelle21268201025262728[[#This Row],[poweradd]]</f>
        <v>26.173355999999995</v>
      </c>
      <c r="BK129" s="52">
        <f t="shared" si="135"/>
        <v>21.614501999999995</v>
      </c>
      <c r="BL129" s="35">
        <f t="shared" si="102"/>
        <v>6</v>
      </c>
      <c r="BM129" s="52">
        <f t="shared" si="122"/>
        <v>155.88549799999987</v>
      </c>
      <c r="BN129" s="52">
        <f t="shared" si="148"/>
        <v>154.32664399999987</v>
      </c>
      <c r="BO129" s="52">
        <f t="shared" si="103"/>
        <v>1.558854</v>
      </c>
      <c r="BP129" s="45"/>
      <c r="BQ129" s="45"/>
      <c r="BT129" s="35">
        <f>BU129+BY129+Tabelle21268201025262729[[#This Row],[w]]/2+Tabelle21268201025262729[[#This Row],[poweradd]]</f>
        <v>26.173355999999995</v>
      </c>
      <c r="BU129" s="52">
        <f t="shared" si="136"/>
        <v>21.614501999999995</v>
      </c>
      <c r="BV129" s="35">
        <f t="shared" si="104"/>
        <v>6</v>
      </c>
      <c r="BW129" s="52">
        <f t="shared" si="123"/>
        <v>155.88549799999987</v>
      </c>
      <c r="BX129" s="52">
        <f t="shared" si="149"/>
        <v>154.32664399999987</v>
      </c>
      <c r="BY129" s="52">
        <f t="shared" si="105"/>
        <v>1.558854</v>
      </c>
      <c r="BZ129" s="45"/>
      <c r="CA129" s="45"/>
      <c r="CD129" s="35">
        <f>CE129+CI129+Tabelle2126820102526272934[[#This Row],[w]]/2+Tabelle2126820102526272934[[#This Row],[poweradd]]</f>
        <v>58.894909000000006</v>
      </c>
      <c r="CE129" s="52">
        <f t="shared" si="137"/>
        <v>54.616070000000008</v>
      </c>
      <c r="CF129" s="35">
        <f t="shared" si="106"/>
        <v>6</v>
      </c>
      <c r="CG129" s="52">
        <f t="shared" si="124"/>
        <v>127.88392999999998</v>
      </c>
      <c r="CH129" s="52">
        <f t="shared" si="150"/>
        <v>126.60509099999997</v>
      </c>
      <c r="CI129" s="52">
        <f t="shared" si="107"/>
        <v>1.2788390000000001</v>
      </c>
      <c r="CJ129" s="45"/>
      <c r="CK129" s="45"/>
      <c r="CL129" s="47"/>
      <c r="CN129" s="35">
        <f>CO129+CS129+Tabelle21268201025262729341135[[#This Row],[w]]/2+Tabelle21268201025262729341135[[#This Row],[poweradd]]</f>
        <v>58.894909000000006</v>
      </c>
      <c r="CO129" s="52">
        <f t="shared" si="138"/>
        <v>54.616070000000008</v>
      </c>
      <c r="CP129" s="35">
        <f t="shared" si="108"/>
        <v>6</v>
      </c>
      <c r="CQ129" s="52">
        <f t="shared" si="125"/>
        <v>127.88392999999998</v>
      </c>
      <c r="CR129" s="52">
        <f t="shared" si="151"/>
        <v>126.60509099999997</v>
      </c>
      <c r="CS129" s="52">
        <f t="shared" si="109"/>
        <v>1.2788390000000001</v>
      </c>
      <c r="CT129" s="45"/>
      <c r="CU129" s="45"/>
      <c r="CV129" s="47"/>
      <c r="CX129" s="35">
        <f>CY129+DC129+Tabelle2126820102526272934113536[[#This Row],[w]]/2+Tabelle2126820102526272934113536[[#This Row],[poweradd]]</f>
        <v>58.894909000000006</v>
      </c>
      <c r="CY129" s="52">
        <f t="shared" si="139"/>
        <v>54.616070000000008</v>
      </c>
      <c r="CZ129" s="35">
        <f t="shared" si="110"/>
        <v>6</v>
      </c>
      <c r="DA129" s="52">
        <f t="shared" si="126"/>
        <v>127.88392999999998</v>
      </c>
      <c r="DB129" s="52">
        <f t="shared" si="152"/>
        <v>126.60509099999997</v>
      </c>
      <c r="DC129" s="52">
        <f t="shared" si="111"/>
        <v>1.2788390000000001</v>
      </c>
      <c r="DD129" s="45"/>
      <c r="DE129" s="45"/>
      <c r="DF129" s="47"/>
      <c r="DH129" s="35">
        <f>DI129+DM129+Tabelle21268201025262729341135363731[[#This Row],[w]]/2+Tabelle21268201025262729341135363731[[#This Row],[poweradd]]</f>
        <v>58.894909000000006</v>
      </c>
      <c r="DI129" s="52">
        <f t="shared" si="140"/>
        <v>54.616070000000008</v>
      </c>
      <c r="DJ129" s="35">
        <f t="shared" si="112"/>
        <v>6</v>
      </c>
      <c r="DK129" s="52">
        <f t="shared" si="127"/>
        <v>127.88392999999998</v>
      </c>
      <c r="DL129" s="52">
        <f t="shared" si="153"/>
        <v>126.60509099999997</v>
      </c>
      <c r="DM129" s="52">
        <f t="shared" si="113"/>
        <v>1.2788390000000001</v>
      </c>
      <c r="DN129" s="45"/>
      <c r="DO129" s="45"/>
      <c r="DP129" s="47"/>
      <c r="DR129" s="35">
        <f>DS129+DW129+Tabelle212682010252627293411353637[[#This Row],[w]]/2+Tabelle212682010252627293411353637[[#This Row],[poweradd]]</f>
        <v>25.755686999999998</v>
      </c>
      <c r="DS129" s="52">
        <f t="shared" si="141"/>
        <v>21.616855999999999</v>
      </c>
      <c r="DT129" s="35">
        <f t="shared" si="114"/>
        <v>6</v>
      </c>
      <c r="DU129" s="52">
        <f t="shared" si="128"/>
        <v>113.8831439999999</v>
      </c>
      <c r="DV129" s="52">
        <f t="shared" si="154"/>
        <v>112.74431299999991</v>
      </c>
      <c r="DW129" s="52">
        <f t="shared" si="115"/>
        <v>1.1388309999999999</v>
      </c>
      <c r="DX129" s="45"/>
      <c r="DY129" s="45"/>
      <c r="DZ129" s="47"/>
    </row>
    <row r="130" spans="1:130" x14ac:dyDescent="0.25">
      <c r="A130" s="55">
        <v>127</v>
      </c>
      <c r="B130" s="35">
        <f>C130+G130+Tabelle21268201025[[#This Row],[w]]/2+Tabelle21268201025[[#This Row],[poweradd]]</f>
        <v>30.716621999999994</v>
      </c>
      <c r="C130" s="52">
        <f t="shared" si="129"/>
        <v>26.173355999999995</v>
      </c>
      <c r="D130" s="35">
        <f t="shared" si="90"/>
        <v>6</v>
      </c>
      <c r="E130" s="52">
        <f t="shared" si="116"/>
        <v>154.32664399999987</v>
      </c>
      <c r="F130" s="52">
        <f t="shared" si="142"/>
        <v>152.78337799999989</v>
      </c>
      <c r="G130" s="52">
        <f t="shared" si="91"/>
        <v>1.543266</v>
      </c>
      <c r="H130" s="45"/>
      <c r="I130" s="45"/>
      <c r="L130" s="35">
        <f>M130+Q130+Tabelle212682010252632[[#This Row],[w]]/2+Tabelle212682010252632[[#This Row],[poweradd]]</f>
        <v>30.716621999999994</v>
      </c>
      <c r="M130" s="52">
        <f t="shared" si="130"/>
        <v>26.173355999999995</v>
      </c>
      <c r="N130" s="35">
        <f t="shared" si="92"/>
        <v>6</v>
      </c>
      <c r="O130" s="52">
        <f t="shared" si="117"/>
        <v>154.32664399999987</v>
      </c>
      <c r="P130" s="52">
        <f t="shared" si="143"/>
        <v>152.78337799999989</v>
      </c>
      <c r="Q130" s="52">
        <f t="shared" si="93"/>
        <v>1.543266</v>
      </c>
      <c r="R130" s="45"/>
      <c r="S130" s="45"/>
      <c r="V130" s="35">
        <f>W130+AA130+Tabelle2126820102526[[#This Row],[w]]/2+Tabelle2126820102526[[#This Row],[poweradd]]</f>
        <v>30.716621999999994</v>
      </c>
      <c r="W130" s="52">
        <f t="shared" si="131"/>
        <v>26.173355999999995</v>
      </c>
      <c r="X130" s="35">
        <f t="shared" si="94"/>
        <v>6</v>
      </c>
      <c r="Y130" s="52">
        <f t="shared" si="118"/>
        <v>154.32664399999987</v>
      </c>
      <c r="Z130" s="52">
        <f t="shared" si="144"/>
        <v>152.78337799999989</v>
      </c>
      <c r="AA130" s="52">
        <f t="shared" si="95"/>
        <v>1.543266</v>
      </c>
      <c r="AB130" s="45"/>
      <c r="AC130" s="45"/>
      <c r="AF130" s="35">
        <f>AG130+AK130+Tabelle212682010252630[[#This Row],[w]]/2+Tabelle212682010252630[[#This Row],[poweradd]]</f>
        <v>30.716621999999994</v>
      </c>
      <c r="AG130" s="52">
        <f t="shared" si="132"/>
        <v>26.173355999999995</v>
      </c>
      <c r="AH130" s="35">
        <f t="shared" si="96"/>
        <v>6</v>
      </c>
      <c r="AI130" s="52">
        <f t="shared" si="119"/>
        <v>154.32664399999987</v>
      </c>
      <c r="AJ130" s="52">
        <f t="shared" si="145"/>
        <v>152.78337799999989</v>
      </c>
      <c r="AK130" s="52">
        <f t="shared" si="97"/>
        <v>1.543266</v>
      </c>
      <c r="AL130" s="45"/>
      <c r="AM130" s="45"/>
      <c r="AP130" s="35">
        <f>AQ130+AU130+Tabelle212682010252627[[#This Row],[w]]/2+Tabelle212682010252627[[#This Row],[poweradd]]</f>
        <v>30.716621999999994</v>
      </c>
      <c r="AQ130" s="52">
        <f t="shared" si="133"/>
        <v>26.173355999999995</v>
      </c>
      <c r="AR130" s="35">
        <f t="shared" si="98"/>
        <v>6</v>
      </c>
      <c r="AS130" s="52">
        <f t="shared" si="120"/>
        <v>154.32664399999987</v>
      </c>
      <c r="AT130" s="52">
        <f t="shared" si="146"/>
        <v>152.78337799999989</v>
      </c>
      <c r="AU130" s="52">
        <f t="shared" si="99"/>
        <v>1.543266</v>
      </c>
      <c r="AV130" s="45"/>
      <c r="AW130" s="45"/>
      <c r="AZ130" s="35">
        <f>BA130+BE130+Tabelle2126820102526272933[[#This Row],[w]]/2+Tabelle2126820102526272933[[#This Row],[poweradd]]</f>
        <v>30.716621999999994</v>
      </c>
      <c r="BA130" s="52">
        <f t="shared" si="134"/>
        <v>26.173355999999995</v>
      </c>
      <c r="BB130" s="35">
        <f t="shared" si="100"/>
        <v>6</v>
      </c>
      <c r="BC130" s="52">
        <f t="shared" si="121"/>
        <v>154.32664399999987</v>
      </c>
      <c r="BD130" s="52">
        <f t="shared" si="147"/>
        <v>152.78337799999989</v>
      </c>
      <c r="BE130" s="52">
        <f t="shared" si="101"/>
        <v>1.543266</v>
      </c>
      <c r="BF130" s="45"/>
      <c r="BG130" s="45"/>
      <c r="BJ130" s="35">
        <f>BK130+BO130+Tabelle21268201025262728[[#This Row],[w]]/2+Tabelle21268201025262728[[#This Row],[poweradd]]</f>
        <v>30.716621999999994</v>
      </c>
      <c r="BK130" s="52">
        <f t="shared" si="135"/>
        <v>26.173355999999995</v>
      </c>
      <c r="BL130" s="35">
        <f t="shared" si="102"/>
        <v>6</v>
      </c>
      <c r="BM130" s="52">
        <f t="shared" si="122"/>
        <v>154.32664399999987</v>
      </c>
      <c r="BN130" s="52">
        <f t="shared" si="148"/>
        <v>152.78337799999989</v>
      </c>
      <c r="BO130" s="52">
        <f t="shared" si="103"/>
        <v>1.543266</v>
      </c>
      <c r="BP130" s="45"/>
      <c r="BQ130" s="45"/>
      <c r="BT130" s="35">
        <f>BU130+BY130+Tabelle21268201025262729[[#This Row],[w]]/2+Tabelle21268201025262729[[#This Row],[poweradd]]</f>
        <v>30.716621999999994</v>
      </c>
      <c r="BU130" s="52">
        <f t="shared" si="136"/>
        <v>26.173355999999995</v>
      </c>
      <c r="BV130" s="35">
        <f t="shared" si="104"/>
        <v>6</v>
      </c>
      <c r="BW130" s="52">
        <f t="shared" si="123"/>
        <v>154.32664399999987</v>
      </c>
      <c r="BX130" s="52">
        <f t="shared" si="149"/>
        <v>152.78337799999989</v>
      </c>
      <c r="BY130" s="52">
        <f t="shared" si="105"/>
        <v>1.543266</v>
      </c>
      <c r="BZ130" s="45"/>
      <c r="CA130" s="45"/>
      <c r="CD130" s="35">
        <f>CE130+CI130+Tabelle2126820102526272934[[#This Row],[w]]/2+Tabelle2126820102526272934[[#This Row],[poweradd]]</f>
        <v>63.160959000000005</v>
      </c>
      <c r="CE130" s="52">
        <f t="shared" si="137"/>
        <v>58.894909000000006</v>
      </c>
      <c r="CF130" s="35">
        <f t="shared" si="106"/>
        <v>6</v>
      </c>
      <c r="CG130" s="52">
        <f t="shared" si="124"/>
        <v>126.60509099999997</v>
      </c>
      <c r="CH130" s="52">
        <f t="shared" si="150"/>
        <v>125.33904099999998</v>
      </c>
      <c r="CI130" s="52">
        <f t="shared" si="107"/>
        <v>1.2660499999999999</v>
      </c>
      <c r="CJ130" s="45"/>
      <c r="CK130" s="45"/>
      <c r="CN130" s="35">
        <f>CO130+CS130+Tabelle21268201025262729341135[[#This Row],[w]]/2+Tabelle21268201025262729341135[[#This Row],[poweradd]]</f>
        <v>63.160959000000005</v>
      </c>
      <c r="CO130" s="52">
        <f t="shared" si="138"/>
        <v>58.894909000000006</v>
      </c>
      <c r="CP130" s="35">
        <f t="shared" si="108"/>
        <v>6</v>
      </c>
      <c r="CQ130" s="52">
        <f t="shared" si="125"/>
        <v>126.60509099999997</v>
      </c>
      <c r="CR130" s="52">
        <f t="shared" si="151"/>
        <v>125.33904099999998</v>
      </c>
      <c r="CS130" s="52">
        <f t="shared" si="109"/>
        <v>1.2660499999999999</v>
      </c>
      <c r="CT130" s="45"/>
      <c r="CU130" s="45"/>
      <c r="CX130" s="35">
        <f>CY130+DC130+Tabelle2126820102526272934113536[[#This Row],[w]]/2+Tabelle2126820102526272934113536[[#This Row],[poweradd]]</f>
        <v>63.160959000000005</v>
      </c>
      <c r="CY130" s="52">
        <f t="shared" si="139"/>
        <v>58.894909000000006</v>
      </c>
      <c r="CZ130" s="35">
        <f t="shared" si="110"/>
        <v>6</v>
      </c>
      <c r="DA130" s="52">
        <f t="shared" si="126"/>
        <v>126.60509099999997</v>
      </c>
      <c r="DB130" s="52">
        <f t="shared" si="152"/>
        <v>125.33904099999998</v>
      </c>
      <c r="DC130" s="52">
        <f t="shared" si="111"/>
        <v>1.2660499999999999</v>
      </c>
      <c r="DD130" s="45"/>
      <c r="DE130" s="45"/>
      <c r="DH130" s="35">
        <f>DI130+DM130+Tabelle21268201025262729341135363731[[#This Row],[w]]/2+Tabelle21268201025262729341135363731[[#This Row],[poweradd]]</f>
        <v>63.160959000000005</v>
      </c>
      <c r="DI130" s="52">
        <f t="shared" si="140"/>
        <v>58.894909000000006</v>
      </c>
      <c r="DJ130" s="35">
        <f t="shared" si="112"/>
        <v>6</v>
      </c>
      <c r="DK130" s="52">
        <f t="shared" si="127"/>
        <v>126.60509099999997</v>
      </c>
      <c r="DL130" s="52">
        <f t="shared" si="153"/>
        <v>125.33904099999998</v>
      </c>
      <c r="DM130" s="52">
        <f t="shared" si="113"/>
        <v>1.2660499999999999</v>
      </c>
      <c r="DN130" s="45"/>
      <c r="DO130" s="45"/>
      <c r="DR130" s="35">
        <f>DS130+DW130+Tabelle212682010252627293411353637[[#This Row],[w]]/2+Tabelle212682010252627293411353637[[#This Row],[poweradd]]</f>
        <v>29.883129999999998</v>
      </c>
      <c r="DS130" s="52">
        <f t="shared" si="141"/>
        <v>25.755686999999998</v>
      </c>
      <c r="DT130" s="35">
        <f t="shared" si="114"/>
        <v>6</v>
      </c>
      <c r="DU130" s="52">
        <f t="shared" si="128"/>
        <v>112.74431299999991</v>
      </c>
      <c r="DV130" s="52">
        <f t="shared" si="154"/>
        <v>111.61686999999991</v>
      </c>
      <c r="DW130" s="52">
        <f t="shared" si="115"/>
        <v>1.127443</v>
      </c>
      <c r="DX130" s="45"/>
      <c r="DY130" s="45"/>
    </row>
    <row r="131" spans="1:130" x14ac:dyDescent="0.25">
      <c r="A131" s="55">
        <v>128</v>
      </c>
      <c r="B131" s="35">
        <f>C131+G131+Tabelle21268201025[[#This Row],[w]]/2+Tabelle21268201025[[#This Row],[poweradd]]</f>
        <v>35.244454999999995</v>
      </c>
      <c r="C131" s="52">
        <f t="shared" si="129"/>
        <v>30.716621999999994</v>
      </c>
      <c r="D131" s="35">
        <f t="shared" si="90"/>
        <v>6</v>
      </c>
      <c r="E131" s="52">
        <f t="shared" si="116"/>
        <v>152.78337799999989</v>
      </c>
      <c r="F131" s="52">
        <f t="shared" si="142"/>
        <v>151.2555449999999</v>
      </c>
      <c r="G131" s="52">
        <f t="shared" si="91"/>
        <v>1.527833</v>
      </c>
      <c r="H131" s="45"/>
      <c r="I131" s="45"/>
      <c r="L131" s="35">
        <f>M131+Q131+Tabelle212682010252632[[#This Row],[w]]/2+Tabelle212682010252632[[#This Row],[poweradd]]</f>
        <v>35.244454999999995</v>
      </c>
      <c r="M131" s="52">
        <f t="shared" si="130"/>
        <v>30.716621999999994</v>
      </c>
      <c r="N131" s="35">
        <f t="shared" si="92"/>
        <v>6</v>
      </c>
      <c r="O131" s="52">
        <f t="shared" si="117"/>
        <v>152.78337799999989</v>
      </c>
      <c r="P131" s="52">
        <f t="shared" si="143"/>
        <v>151.2555449999999</v>
      </c>
      <c r="Q131" s="52">
        <f t="shared" si="93"/>
        <v>1.527833</v>
      </c>
      <c r="R131" s="45"/>
      <c r="S131" s="45"/>
      <c r="V131" s="35">
        <f>W131+AA131+Tabelle2126820102526[[#This Row],[w]]/2+Tabelle2126820102526[[#This Row],[poweradd]]</f>
        <v>35.244454999999995</v>
      </c>
      <c r="W131" s="52">
        <f t="shared" si="131"/>
        <v>30.716621999999994</v>
      </c>
      <c r="X131" s="35">
        <f t="shared" si="94"/>
        <v>6</v>
      </c>
      <c r="Y131" s="52">
        <f t="shared" si="118"/>
        <v>152.78337799999989</v>
      </c>
      <c r="Z131" s="52">
        <f t="shared" si="144"/>
        <v>151.2555449999999</v>
      </c>
      <c r="AA131" s="52">
        <f t="shared" si="95"/>
        <v>1.527833</v>
      </c>
      <c r="AB131" s="45"/>
      <c r="AC131" s="45"/>
      <c r="AF131" s="35">
        <f>AG131+AK131+Tabelle212682010252630[[#This Row],[w]]/2+Tabelle212682010252630[[#This Row],[poweradd]]</f>
        <v>35.244454999999995</v>
      </c>
      <c r="AG131" s="52">
        <f t="shared" si="132"/>
        <v>30.716621999999994</v>
      </c>
      <c r="AH131" s="35">
        <f t="shared" si="96"/>
        <v>6</v>
      </c>
      <c r="AI131" s="52">
        <f t="shared" si="119"/>
        <v>152.78337799999989</v>
      </c>
      <c r="AJ131" s="52">
        <f t="shared" si="145"/>
        <v>151.2555449999999</v>
      </c>
      <c r="AK131" s="52">
        <f t="shared" si="97"/>
        <v>1.527833</v>
      </c>
      <c r="AL131" s="45"/>
      <c r="AM131" s="45"/>
      <c r="AP131" s="35">
        <f>AQ131+AU131+Tabelle212682010252627[[#This Row],[w]]/2+Tabelle212682010252627[[#This Row],[poweradd]]</f>
        <v>35.244454999999995</v>
      </c>
      <c r="AQ131" s="52">
        <f t="shared" si="133"/>
        <v>30.716621999999994</v>
      </c>
      <c r="AR131" s="35">
        <f t="shared" si="98"/>
        <v>6</v>
      </c>
      <c r="AS131" s="52">
        <f t="shared" si="120"/>
        <v>152.78337799999989</v>
      </c>
      <c r="AT131" s="52">
        <f t="shared" si="146"/>
        <v>151.2555449999999</v>
      </c>
      <c r="AU131" s="52">
        <f t="shared" si="99"/>
        <v>1.527833</v>
      </c>
      <c r="AV131" s="45"/>
      <c r="AW131" s="45"/>
      <c r="AZ131" s="35">
        <f>BA131+BE131+Tabelle2126820102526272933[[#This Row],[w]]/2+Tabelle2126820102526272933[[#This Row],[poweradd]]</f>
        <v>35.244454999999995</v>
      </c>
      <c r="BA131" s="52">
        <f t="shared" si="134"/>
        <v>30.716621999999994</v>
      </c>
      <c r="BB131" s="35">
        <f t="shared" si="100"/>
        <v>6</v>
      </c>
      <c r="BC131" s="52">
        <f t="shared" si="121"/>
        <v>152.78337799999989</v>
      </c>
      <c r="BD131" s="52">
        <f t="shared" si="147"/>
        <v>151.2555449999999</v>
      </c>
      <c r="BE131" s="52">
        <f t="shared" si="101"/>
        <v>1.527833</v>
      </c>
      <c r="BF131" s="45"/>
      <c r="BG131" s="45"/>
      <c r="BJ131" s="35">
        <f>BK131+BO131+Tabelle21268201025262728[[#This Row],[w]]/2+Tabelle21268201025262728[[#This Row],[poweradd]]</f>
        <v>35.244454999999995</v>
      </c>
      <c r="BK131" s="52">
        <f t="shared" si="135"/>
        <v>30.716621999999994</v>
      </c>
      <c r="BL131" s="35">
        <f t="shared" si="102"/>
        <v>6</v>
      </c>
      <c r="BM131" s="52">
        <f t="shared" si="122"/>
        <v>152.78337799999989</v>
      </c>
      <c r="BN131" s="52">
        <f t="shared" si="148"/>
        <v>151.2555449999999</v>
      </c>
      <c r="BO131" s="52">
        <f t="shared" si="103"/>
        <v>1.527833</v>
      </c>
      <c r="BP131" s="45"/>
      <c r="BQ131" s="45"/>
      <c r="BT131" s="35">
        <f>BU131+BY131+Tabelle21268201025262729[[#This Row],[w]]/2+Tabelle21268201025262729[[#This Row],[poweradd]]</f>
        <v>35.244454999999995</v>
      </c>
      <c r="BU131" s="52">
        <f t="shared" si="136"/>
        <v>30.716621999999994</v>
      </c>
      <c r="BV131" s="35">
        <f t="shared" si="104"/>
        <v>6</v>
      </c>
      <c r="BW131" s="52">
        <f t="shared" si="123"/>
        <v>152.78337799999989</v>
      </c>
      <c r="BX131" s="52">
        <f t="shared" si="149"/>
        <v>151.2555449999999</v>
      </c>
      <c r="BY131" s="52">
        <f t="shared" si="105"/>
        <v>1.527833</v>
      </c>
      <c r="BZ131" s="45"/>
      <c r="CA131" s="45"/>
      <c r="CD131" s="35">
        <f>CE131+CI131+Tabelle2126820102526272934[[#This Row],[w]]/2+Tabelle2126820102526272934[[#This Row],[poweradd]]</f>
        <v>67.414349000000001</v>
      </c>
      <c r="CE131" s="52">
        <f t="shared" si="137"/>
        <v>63.160959000000005</v>
      </c>
      <c r="CF131" s="35">
        <f t="shared" si="106"/>
        <v>6</v>
      </c>
      <c r="CG131" s="52">
        <f t="shared" si="124"/>
        <v>125.33904099999998</v>
      </c>
      <c r="CH131" s="52">
        <f t="shared" si="150"/>
        <v>124.08565099999998</v>
      </c>
      <c r="CI131" s="52">
        <f t="shared" si="107"/>
        <v>1.25339</v>
      </c>
      <c r="CJ131" s="45"/>
      <c r="CK131" s="45"/>
      <c r="CN131" s="35">
        <f>CO131+CS131+Tabelle21268201025262729341135[[#This Row],[w]]/2+Tabelle21268201025262729341135[[#This Row],[poweradd]]</f>
        <v>67.414349000000001</v>
      </c>
      <c r="CO131" s="52">
        <f t="shared" si="138"/>
        <v>63.160959000000005</v>
      </c>
      <c r="CP131" s="35">
        <f t="shared" si="108"/>
        <v>6</v>
      </c>
      <c r="CQ131" s="52">
        <f t="shared" si="125"/>
        <v>125.33904099999998</v>
      </c>
      <c r="CR131" s="52">
        <f t="shared" si="151"/>
        <v>124.08565099999998</v>
      </c>
      <c r="CS131" s="52">
        <f t="shared" si="109"/>
        <v>1.25339</v>
      </c>
      <c r="CT131" s="45"/>
      <c r="CU131" s="45"/>
      <c r="CX131" s="35">
        <f>CY131+DC131+Tabelle2126820102526272934113536[[#This Row],[w]]/2+Tabelle2126820102526272934113536[[#This Row],[poweradd]]</f>
        <v>67.414349000000001</v>
      </c>
      <c r="CY131" s="52">
        <f t="shared" si="139"/>
        <v>63.160959000000005</v>
      </c>
      <c r="CZ131" s="35">
        <f t="shared" si="110"/>
        <v>6</v>
      </c>
      <c r="DA131" s="52">
        <f t="shared" si="126"/>
        <v>125.33904099999998</v>
      </c>
      <c r="DB131" s="52">
        <f t="shared" si="152"/>
        <v>124.08565099999998</v>
      </c>
      <c r="DC131" s="52">
        <f t="shared" si="111"/>
        <v>1.25339</v>
      </c>
      <c r="DD131" s="45"/>
      <c r="DE131" s="45"/>
      <c r="DH131" s="35">
        <f>DI131+DM131+Tabelle21268201025262729341135363731[[#This Row],[w]]/2+Tabelle21268201025262729341135363731[[#This Row],[poweradd]]</f>
        <v>67.414349000000001</v>
      </c>
      <c r="DI131" s="52">
        <f t="shared" si="140"/>
        <v>63.160959000000005</v>
      </c>
      <c r="DJ131" s="35">
        <f t="shared" si="112"/>
        <v>6</v>
      </c>
      <c r="DK131" s="52">
        <f t="shared" si="127"/>
        <v>125.33904099999998</v>
      </c>
      <c r="DL131" s="52">
        <f t="shared" si="153"/>
        <v>124.08565099999998</v>
      </c>
      <c r="DM131" s="52">
        <f t="shared" si="113"/>
        <v>1.25339</v>
      </c>
      <c r="DN131" s="45"/>
      <c r="DO131" s="45"/>
      <c r="DR131" s="35">
        <f>DS131+DW131+Tabelle212682010252627293411353637[[#This Row],[w]]/2+Tabelle212682010252627293411353637[[#This Row],[poweradd]]</f>
        <v>33.999297999999996</v>
      </c>
      <c r="DS131" s="52">
        <f t="shared" si="141"/>
        <v>29.883129999999998</v>
      </c>
      <c r="DT131" s="35">
        <f t="shared" si="114"/>
        <v>6</v>
      </c>
      <c r="DU131" s="52">
        <f t="shared" si="128"/>
        <v>111.61686999999991</v>
      </c>
      <c r="DV131" s="52">
        <f t="shared" si="154"/>
        <v>110.5007019999999</v>
      </c>
      <c r="DW131" s="52">
        <f t="shared" si="115"/>
        <v>1.116168</v>
      </c>
      <c r="DX131" s="45"/>
      <c r="DY131" s="45"/>
    </row>
    <row r="132" spans="1:130" x14ac:dyDescent="0.25">
      <c r="A132" s="55">
        <v>129</v>
      </c>
      <c r="B132" s="35">
        <f>C132+G132+Tabelle21268201025[[#This Row],[w]]/2+Tabelle21268201025[[#This Row],[poweradd]]</f>
        <v>39.757009999999994</v>
      </c>
      <c r="C132" s="52">
        <f t="shared" si="129"/>
        <v>35.244454999999995</v>
      </c>
      <c r="D132" s="35">
        <f t="shared" si="90"/>
        <v>6</v>
      </c>
      <c r="E132" s="52">
        <f t="shared" si="116"/>
        <v>151.2555449999999</v>
      </c>
      <c r="F132" s="52">
        <f t="shared" si="142"/>
        <v>149.74298999999991</v>
      </c>
      <c r="G132" s="52">
        <f t="shared" si="91"/>
        <v>1.5125550000000001</v>
      </c>
      <c r="H132" s="45"/>
      <c r="I132" s="45"/>
      <c r="L132" s="35">
        <f>M132+Q132+Tabelle212682010252632[[#This Row],[w]]/2+Tabelle212682010252632[[#This Row],[poweradd]]</f>
        <v>39.757009999999994</v>
      </c>
      <c r="M132" s="52">
        <f t="shared" si="130"/>
        <v>35.244454999999995</v>
      </c>
      <c r="N132" s="35">
        <f t="shared" si="92"/>
        <v>6</v>
      </c>
      <c r="O132" s="52">
        <f t="shared" si="117"/>
        <v>151.2555449999999</v>
      </c>
      <c r="P132" s="52">
        <f t="shared" si="143"/>
        <v>149.74298999999991</v>
      </c>
      <c r="Q132" s="52">
        <f t="shared" si="93"/>
        <v>1.5125550000000001</v>
      </c>
      <c r="R132" s="45"/>
      <c r="S132" s="45"/>
      <c r="V132" s="35">
        <f>W132+AA132+Tabelle2126820102526[[#This Row],[w]]/2+Tabelle2126820102526[[#This Row],[poweradd]]</f>
        <v>39.757009999999994</v>
      </c>
      <c r="W132" s="52">
        <f t="shared" si="131"/>
        <v>35.244454999999995</v>
      </c>
      <c r="X132" s="35">
        <f t="shared" si="94"/>
        <v>6</v>
      </c>
      <c r="Y132" s="52">
        <f t="shared" si="118"/>
        <v>151.2555449999999</v>
      </c>
      <c r="Z132" s="52">
        <f t="shared" si="144"/>
        <v>149.74298999999991</v>
      </c>
      <c r="AA132" s="52">
        <f t="shared" si="95"/>
        <v>1.5125550000000001</v>
      </c>
      <c r="AB132" s="45"/>
      <c r="AC132" s="45"/>
      <c r="AF132" s="35">
        <f>AG132+AK132+Tabelle212682010252630[[#This Row],[w]]/2+Tabelle212682010252630[[#This Row],[poweradd]]</f>
        <v>39.757009999999994</v>
      </c>
      <c r="AG132" s="52">
        <f t="shared" si="132"/>
        <v>35.244454999999995</v>
      </c>
      <c r="AH132" s="35">
        <f t="shared" si="96"/>
        <v>6</v>
      </c>
      <c r="AI132" s="52">
        <f t="shared" si="119"/>
        <v>151.2555449999999</v>
      </c>
      <c r="AJ132" s="52">
        <f t="shared" si="145"/>
        <v>149.74298999999991</v>
      </c>
      <c r="AK132" s="52">
        <f t="shared" si="97"/>
        <v>1.5125550000000001</v>
      </c>
      <c r="AL132" s="45"/>
      <c r="AM132" s="45"/>
      <c r="AP132" s="35">
        <f>AQ132+AU132+Tabelle212682010252627[[#This Row],[w]]/2+Tabelle212682010252627[[#This Row],[poweradd]]</f>
        <v>39.757009999999994</v>
      </c>
      <c r="AQ132" s="52">
        <f t="shared" si="133"/>
        <v>35.244454999999995</v>
      </c>
      <c r="AR132" s="35">
        <f t="shared" si="98"/>
        <v>6</v>
      </c>
      <c r="AS132" s="52">
        <f t="shared" si="120"/>
        <v>151.2555449999999</v>
      </c>
      <c r="AT132" s="52">
        <f t="shared" si="146"/>
        <v>149.74298999999991</v>
      </c>
      <c r="AU132" s="52">
        <f t="shared" si="99"/>
        <v>1.5125550000000001</v>
      </c>
      <c r="AV132" s="45"/>
      <c r="AW132" s="45"/>
      <c r="AZ132" s="35">
        <f>BA132+BE132+Tabelle2126820102526272933[[#This Row],[w]]/2+Tabelle2126820102526272933[[#This Row],[poweradd]]</f>
        <v>39.757009999999994</v>
      </c>
      <c r="BA132" s="52">
        <f t="shared" si="134"/>
        <v>35.244454999999995</v>
      </c>
      <c r="BB132" s="35">
        <f t="shared" si="100"/>
        <v>6</v>
      </c>
      <c r="BC132" s="52">
        <f t="shared" si="121"/>
        <v>151.2555449999999</v>
      </c>
      <c r="BD132" s="52">
        <f t="shared" si="147"/>
        <v>149.74298999999991</v>
      </c>
      <c r="BE132" s="52">
        <f t="shared" si="101"/>
        <v>1.5125550000000001</v>
      </c>
      <c r="BF132" s="45"/>
      <c r="BG132" s="45"/>
      <c r="BJ132" s="35">
        <f>BK132+BO132+Tabelle21268201025262728[[#This Row],[w]]/2+Tabelle21268201025262728[[#This Row],[poweradd]]</f>
        <v>39.757009999999994</v>
      </c>
      <c r="BK132" s="52">
        <f t="shared" si="135"/>
        <v>35.244454999999995</v>
      </c>
      <c r="BL132" s="35">
        <f t="shared" si="102"/>
        <v>6</v>
      </c>
      <c r="BM132" s="52">
        <f t="shared" si="122"/>
        <v>151.2555449999999</v>
      </c>
      <c r="BN132" s="52">
        <f t="shared" si="148"/>
        <v>149.74298999999991</v>
      </c>
      <c r="BO132" s="52">
        <f t="shared" si="103"/>
        <v>1.5125550000000001</v>
      </c>
      <c r="BP132" s="45"/>
      <c r="BQ132" s="45"/>
      <c r="BT132" s="35">
        <f>BU132+BY132+Tabelle21268201025262729[[#This Row],[w]]/2+Tabelle21268201025262729[[#This Row],[poweradd]]</f>
        <v>39.757009999999994</v>
      </c>
      <c r="BU132" s="52">
        <f t="shared" si="136"/>
        <v>35.244454999999995</v>
      </c>
      <c r="BV132" s="35">
        <f t="shared" si="104"/>
        <v>6</v>
      </c>
      <c r="BW132" s="52">
        <f t="shared" si="123"/>
        <v>151.2555449999999</v>
      </c>
      <c r="BX132" s="52">
        <f t="shared" si="149"/>
        <v>149.74298999999991</v>
      </c>
      <c r="BY132" s="52">
        <f t="shared" si="105"/>
        <v>1.5125550000000001</v>
      </c>
      <c r="BZ132" s="45"/>
      <c r="CA132" s="45"/>
      <c r="CD132" s="35">
        <f>CE132+CI132+Tabelle2126820102526272934[[#This Row],[w]]/2+Tabelle2126820102526272934[[#This Row],[poweradd]]</f>
        <v>71.655204999999995</v>
      </c>
      <c r="CE132" s="52">
        <f t="shared" si="137"/>
        <v>67.414349000000001</v>
      </c>
      <c r="CF132" s="35">
        <f t="shared" si="106"/>
        <v>6</v>
      </c>
      <c r="CG132" s="52">
        <f t="shared" si="124"/>
        <v>124.08565099999998</v>
      </c>
      <c r="CH132" s="52">
        <f t="shared" si="150"/>
        <v>122.84479499999999</v>
      </c>
      <c r="CI132" s="52">
        <f t="shared" si="107"/>
        <v>1.240856</v>
      </c>
      <c r="CJ132" s="45"/>
      <c r="CK132" s="45"/>
      <c r="CN132" s="35">
        <f>CO132+CS132+Tabelle21268201025262729341135[[#This Row],[w]]/2+Tabelle21268201025262729341135[[#This Row],[poweradd]]</f>
        <v>71.655204999999995</v>
      </c>
      <c r="CO132" s="52">
        <f t="shared" si="138"/>
        <v>67.414349000000001</v>
      </c>
      <c r="CP132" s="35">
        <f t="shared" si="108"/>
        <v>6</v>
      </c>
      <c r="CQ132" s="52">
        <f t="shared" si="125"/>
        <v>124.08565099999998</v>
      </c>
      <c r="CR132" s="52">
        <f t="shared" si="151"/>
        <v>122.84479499999999</v>
      </c>
      <c r="CS132" s="52">
        <f t="shared" si="109"/>
        <v>1.240856</v>
      </c>
      <c r="CT132" s="45"/>
      <c r="CU132" s="45"/>
      <c r="CX132" s="35">
        <f>CY132+DC132+Tabelle2126820102526272934113536[[#This Row],[w]]/2+Tabelle2126820102526272934113536[[#This Row],[poweradd]]</f>
        <v>71.655204999999995</v>
      </c>
      <c r="CY132" s="52">
        <f t="shared" si="139"/>
        <v>67.414349000000001</v>
      </c>
      <c r="CZ132" s="35">
        <f t="shared" si="110"/>
        <v>6</v>
      </c>
      <c r="DA132" s="52">
        <f t="shared" si="126"/>
        <v>124.08565099999998</v>
      </c>
      <c r="DB132" s="52">
        <f t="shared" si="152"/>
        <v>122.84479499999999</v>
      </c>
      <c r="DC132" s="52">
        <f t="shared" si="111"/>
        <v>1.240856</v>
      </c>
      <c r="DD132" s="45"/>
      <c r="DE132" s="45"/>
      <c r="DH132" s="35">
        <f>DI132+DM132+Tabelle21268201025262729341135363731[[#This Row],[w]]/2+Tabelle21268201025262729341135363731[[#This Row],[poweradd]]</f>
        <v>71.655204999999995</v>
      </c>
      <c r="DI132" s="52">
        <f t="shared" si="140"/>
        <v>67.414349000000001</v>
      </c>
      <c r="DJ132" s="35">
        <f t="shared" si="112"/>
        <v>6</v>
      </c>
      <c r="DK132" s="52">
        <f t="shared" si="127"/>
        <v>124.08565099999998</v>
      </c>
      <c r="DL132" s="52">
        <f t="shared" si="153"/>
        <v>122.84479499999999</v>
      </c>
      <c r="DM132" s="52">
        <f t="shared" si="113"/>
        <v>1.240856</v>
      </c>
      <c r="DN132" s="45"/>
      <c r="DO132" s="45"/>
      <c r="DR132" s="35">
        <f>DS132+DW132+Tabelle212682010252627293411353637[[#This Row],[w]]/2+Tabelle212682010252627293411353637[[#This Row],[poweradd]]</f>
        <v>38.104304999999997</v>
      </c>
      <c r="DS132" s="52">
        <f t="shared" si="141"/>
        <v>33.999297999999996</v>
      </c>
      <c r="DT132" s="35">
        <f t="shared" si="114"/>
        <v>6</v>
      </c>
      <c r="DU132" s="52">
        <f t="shared" si="128"/>
        <v>110.5007019999999</v>
      </c>
      <c r="DV132" s="52">
        <f t="shared" si="154"/>
        <v>109.3956949999999</v>
      </c>
      <c r="DW132" s="52">
        <f t="shared" si="115"/>
        <v>1.1050070000000001</v>
      </c>
      <c r="DX132" s="45"/>
      <c r="DY132" s="45"/>
    </row>
    <row r="133" spans="1:130" x14ac:dyDescent="0.25">
      <c r="A133" s="55">
        <v>130</v>
      </c>
      <c r="B133" s="35">
        <f>C133+G133+Tabelle21268201025[[#This Row],[w]]/2+Tabelle21268201025[[#This Row],[poweradd]]</f>
        <v>44.254438999999991</v>
      </c>
      <c r="C133" s="52">
        <f t="shared" si="129"/>
        <v>39.757009999999994</v>
      </c>
      <c r="D133" s="35">
        <f t="shared" ref="D133:D196" si="155">D132</f>
        <v>6</v>
      </c>
      <c r="E133" s="52">
        <f t="shared" si="116"/>
        <v>149.74298999999991</v>
      </c>
      <c r="F133" s="52">
        <f t="shared" si="142"/>
        <v>148.2455609999999</v>
      </c>
      <c r="G133" s="52">
        <f t="shared" ref="G133:G196" si="156">IF(E133/100&gt;10,10,ROUNDDOWN(E133/100,6))</f>
        <v>1.4974289999999999</v>
      </c>
      <c r="H133" s="45"/>
      <c r="I133" s="45"/>
      <c r="L133" s="35">
        <f>M133+Q133+Tabelle212682010252632[[#This Row],[w]]/2+Tabelle212682010252632[[#This Row],[poweradd]]</f>
        <v>44.254438999999991</v>
      </c>
      <c r="M133" s="52">
        <f t="shared" si="130"/>
        <v>39.757009999999994</v>
      </c>
      <c r="N133" s="35">
        <f t="shared" ref="N133:N196" si="157">N132</f>
        <v>6</v>
      </c>
      <c r="O133" s="52">
        <f t="shared" si="117"/>
        <v>149.74298999999991</v>
      </c>
      <c r="P133" s="52">
        <f t="shared" si="143"/>
        <v>148.2455609999999</v>
      </c>
      <c r="Q133" s="52">
        <f t="shared" ref="Q133:Q196" si="158">IF(O133/100&gt;10,10,ROUNDDOWN(O133/100,6))</f>
        <v>1.4974289999999999</v>
      </c>
      <c r="R133" s="45"/>
      <c r="S133" s="45"/>
      <c r="V133" s="35">
        <f>W133+AA133+Tabelle2126820102526[[#This Row],[w]]/2+Tabelle2126820102526[[#This Row],[poweradd]]</f>
        <v>44.254438999999991</v>
      </c>
      <c r="W133" s="52">
        <f t="shared" si="131"/>
        <v>39.757009999999994</v>
      </c>
      <c r="X133" s="35">
        <f t="shared" ref="X133:X196" si="159">X132</f>
        <v>6</v>
      </c>
      <c r="Y133" s="52">
        <f t="shared" si="118"/>
        <v>149.74298999999991</v>
      </c>
      <c r="Z133" s="52">
        <f t="shared" si="144"/>
        <v>148.2455609999999</v>
      </c>
      <c r="AA133" s="52">
        <f t="shared" ref="AA133:AA196" si="160">IF(Y133/100&gt;10,10,ROUNDDOWN(Y133/100,6))</f>
        <v>1.4974289999999999</v>
      </c>
      <c r="AB133" s="45"/>
      <c r="AC133" s="45"/>
      <c r="AF133" s="35">
        <f>AG133+AK133+Tabelle212682010252630[[#This Row],[w]]/2+Tabelle212682010252630[[#This Row],[poweradd]]</f>
        <v>44.254438999999991</v>
      </c>
      <c r="AG133" s="52">
        <f t="shared" si="132"/>
        <v>39.757009999999994</v>
      </c>
      <c r="AH133" s="35">
        <f t="shared" ref="AH133:AH196" si="161">AH132</f>
        <v>6</v>
      </c>
      <c r="AI133" s="52">
        <f t="shared" si="119"/>
        <v>149.74298999999991</v>
      </c>
      <c r="AJ133" s="52">
        <f t="shared" si="145"/>
        <v>148.2455609999999</v>
      </c>
      <c r="AK133" s="52">
        <f t="shared" ref="AK133:AK196" si="162">IF(AI133/100&gt;10,10,ROUNDDOWN(AI133/100,6))</f>
        <v>1.4974289999999999</v>
      </c>
      <c r="AL133" s="45"/>
      <c r="AM133" s="45"/>
      <c r="AP133" s="35">
        <f>AQ133+AU133+Tabelle212682010252627[[#This Row],[w]]/2+Tabelle212682010252627[[#This Row],[poweradd]]</f>
        <v>44.254438999999991</v>
      </c>
      <c r="AQ133" s="52">
        <f t="shared" si="133"/>
        <v>39.757009999999994</v>
      </c>
      <c r="AR133" s="35">
        <f t="shared" ref="AR133:AR196" si="163">AR132</f>
        <v>6</v>
      </c>
      <c r="AS133" s="52">
        <f t="shared" si="120"/>
        <v>149.74298999999991</v>
      </c>
      <c r="AT133" s="52">
        <f t="shared" si="146"/>
        <v>148.2455609999999</v>
      </c>
      <c r="AU133" s="52">
        <f t="shared" ref="AU133:AU196" si="164">IF(AS133/100&gt;10,10,ROUNDDOWN(AS133/100,6))</f>
        <v>1.4974289999999999</v>
      </c>
      <c r="AV133" s="45"/>
      <c r="AW133" s="45"/>
      <c r="AZ133" s="35">
        <f>BA133+BE133+Tabelle2126820102526272933[[#This Row],[w]]/2+Tabelle2126820102526272933[[#This Row],[poweradd]]</f>
        <v>44.254438999999991</v>
      </c>
      <c r="BA133" s="52">
        <f t="shared" si="134"/>
        <v>39.757009999999994</v>
      </c>
      <c r="BB133" s="35">
        <f t="shared" ref="BB133:BB196" si="165">BB132</f>
        <v>6</v>
      </c>
      <c r="BC133" s="52">
        <f t="shared" si="121"/>
        <v>149.74298999999991</v>
      </c>
      <c r="BD133" s="52">
        <f t="shared" si="147"/>
        <v>148.2455609999999</v>
      </c>
      <c r="BE133" s="52">
        <f t="shared" ref="BE133:BE196" si="166">IF(BC133/100&gt;10,10,ROUNDDOWN(BC133/100,6))</f>
        <v>1.4974289999999999</v>
      </c>
      <c r="BF133" s="45"/>
      <c r="BG133" s="45"/>
      <c r="BJ133" s="35">
        <f>BK133+BO133+Tabelle21268201025262728[[#This Row],[w]]/2+Tabelle21268201025262728[[#This Row],[poweradd]]</f>
        <v>44.254438999999991</v>
      </c>
      <c r="BK133" s="52">
        <f t="shared" si="135"/>
        <v>39.757009999999994</v>
      </c>
      <c r="BL133" s="35">
        <f t="shared" ref="BL133:BL196" si="167">BL132</f>
        <v>6</v>
      </c>
      <c r="BM133" s="52">
        <f t="shared" si="122"/>
        <v>149.74298999999991</v>
      </c>
      <c r="BN133" s="52">
        <f t="shared" si="148"/>
        <v>148.2455609999999</v>
      </c>
      <c r="BO133" s="52">
        <f t="shared" ref="BO133:BO196" si="168">IF(BM133/100&gt;10,10,ROUNDDOWN(BM133/100,6))</f>
        <v>1.4974289999999999</v>
      </c>
      <c r="BP133" s="45"/>
      <c r="BQ133" s="45"/>
      <c r="BT133" s="35">
        <f>BU133+BY133+Tabelle21268201025262729[[#This Row],[w]]/2+Tabelle21268201025262729[[#This Row],[poweradd]]</f>
        <v>44.254438999999991</v>
      </c>
      <c r="BU133" s="52">
        <f t="shared" si="136"/>
        <v>39.757009999999994</v>
      </c>
      <c r="BV133" s="35">
        <f t="shared" ref="BV133:BV196" si="169">BV132</f>
        <v>6</v>
      </c>
      <c r="BW133" s="52">
        <f t="shared" si="123"/>
        <v>149.74298999999991</v>
      </c>
      <c r="BX133" s="52">
        <f t="shared" si="149"/>
        <v>148.2455609999999</v>
      </c>
      <c r="BY133" s="52">
        <f t="shared" ref="BY133:BY196" si="170">IF(BW133/100&gt;10,10,ROUNDDOWN(BW133/100,6))</f>
        <v>1.4974289999999999</v>
      </c>
      <c r="BZ133" s="45"/>
      <c r="CA133" s="45"/>
      <c r="CD133" s="35">
        <f>CE133+CI133+Tabelle2126820102526272934[[#This Row],[w]]/2+Tabelle2126820102526272934[[#This Row],[poweradd]]</f>
        <v>75.883651999999998</v>
      </c>
      <c r="CE133" s="52">
        <f t="shared" si="137"/>
        <v>71.655204999999995</v>
      </c>
      <c r="CF133" s="35">
        <f t="shared" ref="CF133:CF196" si="171">CF132</f>
        <v>6</v>
      </c>
      <c r="CG133" s="52">
        <f t="shared" si="124"/>
        <v>122.84479499999999</v>
      </c>
      <c r="CH133" s="52">
        <f t="shared" si="150"/>
        <v>121.61634799999999</v>
      </c>
      <c r="CI133" s="52">
        <f t="shared" ref="CI133:CI196" si="172">IF(CG133/100&gt;10,10,ROUNDDOWN(CG133/100,6))</f>
        <v>1.2284470000000001</v>
      </c>
      <c r="CJ133" s="45"/>
      <c r="CK133" s="45"/>
      <c r="CN133" s="35">
        <f>CO133+CS133+Tabelle21268201025262729341135[[#This Row],[w]]/2+Tabelle21268201025262729341135[[#This Row],[poweradd]]</f>
        <v>75.883651999999998</v>
      </c>
      <c r="CO133" s="52">
        <f t="shared" si="138"/>
        <v>71.655204999999995</v>
      </c>
      <c r="CP133" s="35">
        <f t="shared" ref="CP133:CP196" si="173">CP132</f>
        <v>6</v>
      </c>
      <c r="CQ133" s="52">
        <f t="shared" si="125"/>
        <v>122.84479499999999</v>
      </c>
      <c r="CR133" s="52">
        <f t="shared" si="151"/>
        <v>121.61634799999999</v>
      </c>
      <c r="CS133" s="52">
        <f t="shared" ref="CS133:CS196" si="174">IF(CQ133/100&gt;10,10,ROUNDDOWN(CQ133/100,6))</f>
        <v>1.2284470000000001</v>
      </c>
      <c r="CT133" s="45"/>
      <c r="CU133" s="45"/>
      <c r="CX133" s="35">
        <f>CY133+DC133+Tabelle2126820102526272934113536[[#This Row],[w]]/2+Tabelle2126820102526272934113536[[#This Row],[poweradd]]</f>
        <v>75.883651999999998</v>
      </c>
      <c r="CY133" s="52">
        <f t="shared" si="139"/>
        <v>71.655204999999995</v>
      </c>
      <c r="CZ133" s="35">
        <f t="shared" ref="CZ133:CZ196" si="175">CZ132</f>
        <v>6</v>
      </c>
      <c r="DA133" s="52">
        <f t="shared" si="126"/>
        <v>122.84479499999999</v>
      </c>
      <c r="DB133" s="52">
        <f t="shared" si="152"/>
        <v>121.61634799999999</v>
      </c>
      <c r="DC133" s="52">
        <f t="shared" ref="DC133:DC196" si="176">IF(DA133/100&gt;10,10,ROUNDDOWN(DA133/100,6))</f>
        <v>1.2284470000000001</v>
      </c>
      <c r="DD133" s="45"/>
      <c r="DE133" s="45"/>
      <c r="DH133" s="35">
        <f>DI133+DM133+Tabelle21268201025262729341135363731[[#This Row],[w]]/2+Tabelle21268201025262729341135363731[[#This Row],[poweradd]]</f>
        <v>75.883651999999998</v>
      </c>
      <c r="DI133" s="52">
        <f t="shared" si="140"/>
        <v>71.655204999999995</v>
      </c>
      <c r="DJ133" s="35">
        <f t="shared" ref="DJ133:DJ196" si="177">DJ132</f>
        <v>6</v>
      </c>
      <c r="DK133" s="52">
        <f t="shared" si="127"/>
        <v>122.84479499999999</v>
      </c>
      <c r="DL133" s="52">
        <f t="shared" si="153"/>
        <v>121.61634799999999</v>
      </c>
      <c r="DM133" s="52">
        <f t="shared" ref="DM133:DM196" si="178">IF(DK133/100&gt;10,10,ROUNDDOWN(DK133/100,6))</f>
        <v>1.2284470000000001</v>
      </c>
      <c r="DN133" s="45"/>
      <c r="DO133" s="45"/>
      <c r="DR133" s="35">
        <f>DS133+DW133+Tabelle212682010252627293411353637[[#This Row],[w]]/2+Tabelle212682010252627293411353637[[#This Row],[poweradd]]</f>
        <v>42.198260999999995</v>
      </c>
      <c r="DS133" s="52">
        <f t="shared" si="141"/>
        <v>38.104304999999997</v>
      </c>
      <c r="DT133" s="35">
        <f t="shared" ref="DT133:DT196" si="179">DT132</f>
        <v>6</v>
      </c>
      <c r="DU133" s="52">
        <f t="shared" si="128"/>
        <v>109.3956949999999</v>
      </c>
      <c r="DV133" s="52">
        <f t="shared" si="154"/>
        <v>108.3017389999999</v>
      </c>
      <c r="DW133" s="52">
        <f t="shared" ref="DW133:DW196" si="180">IF(DU133/100&gt;10,10,ROUNDDOWN(DU133/100,6))</f>
        <v>1.0939559999999999</v>
      </c>
      <c r="DX133" s="45"/>
      <c r="DY133" s="45"/>
      <c r="DZ133" s="47"/>
    </row>
    <row r="134" spans="1:130" x14ac:dyDescent="0.25">
      <c r="A134" s="55">
        <v>131</v>
      </c>
      <c r="B134" s="35">
        <f>C134+G134+Tabelle21268201025[[#This Row],[w]]/2+Tabelle21268201025[[#This Row],[poweradd]]</f>
        <v>48.736893999999992</v>
      </c>
      <c r="C134" s="52">
        <f t="shared" si="129"/>
        <v>44.254438999999991</v>
      </c>
      <c r="D134" s="35">
        <f t="shared" si="155"/>
        <v>6</v>
      </c>
      <c r="E134" s="52">
        <f t="shared" ref="E134:E197" si="181">IF(F133+I133&lt;0,0,F133+I133)</f>
        <v>148.2455609999999</v>
      </c>
      <c r="F134" s="52">
        <f t="shared" si="142"/>
        <v>146.76310599999991</v>
      </c>
      <c r="G134" s="52">
        <f t="shared" si="156"/>
        <v>1.4824550000000001</v>
      </c>
      <c r="H134" s="45"/>
      <c r="I134" s="45"/>
      <c r="L134" s="35">
        <f>M134+Q134+Tabelle212682010252632[[#This Row],[w]]/2+Tabelle212682010252632[[#This Row],[poweradd]]</f>
        <v>48.736893999999992</v>
      </c>
      <c r="M134" s="52">
        <f t="shared" si="130"/>
        <v>44.254438999999991</v>
      </c>
      <c r="N134" s="35">
        <f t="shared" si="157"/>
        <v>6</v>
      </c>
      <c r="O134" s="52">
        <f t="shared" ref="O134:O197" si="182">IF(P133+S133&lt;0,0,P133+S133)</f>
        <v>148.2455609999999</v>
      </c>
      <c r="P134" s="52">
        <f t="shared" si="143"/>
        <v>146.76310599999991</v>
      </c>
      <c r="Q134" s="52">
        <f t="shared" si="158"/>
        <v>1.4824550000000001</v>
      </c>
      <c r="R134" s="45"/>
      <c r="S134" s="45"/>
      <c r="V134" s="35">
        <f>W134+AA134+Tabelle2126820102526[[#This Row],[w]]/2+Tabelle2126820102526[[#This Row],[poweradd]]</f>
        <v>48.736893999999992</v>
      </c>
      <c r="W134" s="52">
        <f t="shared" si="131"/>
        <v>44.254438999999991</v>
      </c>
      <c r="X134" s="35">
        <f t="shared" si="159"/>
        <v>6</v>
      </c>
      <c r="Y134" s="52">
        <f t="shared" ref="Y134:Y197" si="183">IF(Z133+AC133&lt;0,0,Z133+AC133)</f>
        <v>148.2455609999999</v>
      </c>
      <c r="Z134" s="52">
        <f t="shared" si="144"/>
        <v>146.76310599999991</v>
      </c>
      <c r="AA134" s="52">
        <f t="shared" si="160"/>
        <v>1.4824550000000001</v>
      </c>
      <c r="AB134" s="45"/>
      <c r="AC134" s="45"/>
      <c r="AF134" s="35">
        <f>AG134+AK134+Tabelle212682010252630[[#This Row],[w]]/2+Tabelle212682010252630[[#This Row],[poweradd]]</f>
        <v>48.736893999999992</v>
      </c>
      <c r="AG134" s="52">
        <f t="shared" si="132"/>
        <v>44.254438999999991</v>
      </c>
      <c r="AH134" s="35">
        <f t="shared" si="161"/>
        <v>6</v>
      </c>
      <c r="AI134" s="52">
        <f t="shared" ref="AI134:AI197" si="184">IF(AJ133+AM133&lt;0,0,AJ133+AM133)</f>
        <v>148.2455609999999</v>
      </c>
      <c r="AJ134" s="52">
        <f t="shared" si="145"/>
        <v>146.76310599999991</v>
      </c>
      <c r="AK134" s="52">
        <f t="shared" si="162"/>
        <v>1.4824550000000001</v>
      </c>
      <c r="AL134" s="45"/>
      <c r="AM134" s="45"/>
      <c r="AP134" s="35">
        <f>AQ134+AU134+Tabelle212682010252627[[#This Row],[w]]/2+Tabelle212682010252627[[#This Row],[poweradd]]</f>
        <v>48.736893999999992</v>
      </c>
      <c r="AQ134" s="52">
        <f t="shared" si="133"/>
        <v>44.254438999999991</v>
      </c>
      <c r="AR134" s="35">
        <f t="shared" si="163"/>
        <v>6</v>
      </c>
      <c r="AS134" s="52">
        <f t="shared" ref="AS134:AS197" si="185">IF(AT133+AW133&lt;0,0,AT133+AW133)</f>
        <v>148.2455609999999</v>
      </c>
      <c r="AT134" s="52">
        <f t="shared" si="146"/>
        <v>146.76310599999991</v>
      </c>
      <c r="AU134" s="52">
        <f t="shared" si="164"/>
        <v>1.4824550000000001</v>
      </c>
      <c r="AV134" s="45"/>
      <c r="AW134" s="45"/>
      <c r="AZ134" s="35">
        <f>BA134+BE134+Tabelle2126820102526272933[[#This Row],[w]]/2+Tabelle2126820102526272933[[#This Row],[poweradd]]</f>
        <v>48.736893999999992</v>
      </c>
      <c r="BA134" s="52">
        <f t="shared" si="134"/>
        <v>44.254438999999991</v>
      </c>
      <c r="BB134" s="35">
        <f t="shared" si="165"/>
        <v>6</v>
      </c>
      <c r="BC134" s="52">
        <f t="shared" ref="BC134:BC197" si="186">IF(BD133+BG133&lt;0,0,BD133+BG133)</f>
        <v>148.2455609999999</v>
      </c>
      <c r="BD134" s="52">
        <f t="shared" si="147"/>
        <v>146.76310599999991</v>
      </c>
      <c r="BE134" s="52">
        <f t="shared" si="166"/>
        <v>1.4824550000000001</v>
      </c>
      <c r="BF134" s="45"/>
      <c r="BG134" s="45"/>
      <c r="BJ134" s="35">
        <f>BK134+BO134+Tabelle21268201025262728[[#This Row],[w]]/2+Tabelle21268201025262728[[#This Row],[poweradd]]</f>
        <v>48.736893999999992</v>
      </c>
      <c r="BK134" s="52">
        <f t="shared" si="135"/>
        <v>44.254438999999991</v>
      </c>
      <c r="BL134" s="35">
        <f t="shared" si="167"/>
        <v>6</v>
      </c>
      <c r="BM134" s="52">
        <f t="shared" ref="BM134:BM197" si="187">IF(BN133+BQ133&lt;0,0,BN133+BQ133)</f>
        <v>148.2455609999999</v>
      </c>
      <c r="BN134" s="52">
        <f t="shared" si="148"/>
        <v>146.76310599999991</v>
      </c>
      <c r="BO134" s="52">
        <f t="shared" si="168"/>
        <v>1.4824550000000001</v>
      </c>
      <c r="BP134" s="45"/>
      <c r="BQ134" s="45"/>
      <c r="BT134" s="35">
        <f>BU134+BY134+Tabelle21268201025262729[[#This Row],[w]]/2+Tabelle21268201025262729[[#This Row],[poweradd]]</f>
        <v>48.736893999999992</v>
      </c>
      <c r="BU134" s="52">
        <f t="shared" si="136"/>
        <v>44.254438999999991</v>
      </c>
      <c r="BV134" s="35">
        <f t="shared" si="169"/>
        <v>6</v>
      </c>
      <c r="BW134" s="52">
        <f t="shared" ref="BW134:BW197" si="188">IF(BX133+CA133&lt;0,0,BX133+CA133)</f>
        <v>148.2455609999999</v>
      </c>
      <c r="BX134" s="52">
        <f t="shared" si="149"/>
        <v>146.76310599999991</v>
      </c>
      <c r="BY134" s="52">
        <f t="shared" si="170"/>
        <v>1.4824550000000001</v>
      </c>
      <c r="BZ134" s="45"/>
      <c r="CA134" s="45"/>
      <c r="CD134" s="35">
        <f>CE134+CI134+Tabelle2126820102526272934[[#This Row],[w]]/2+Tabelle2126820102526272934[[#This Row],[poweradd]]</f>
        <v>80.099814999999992</v>
      </c>
      <c r="CE134" s="52">
        <f t="shared" si="137"/>
        <v>75.883651999999998</v>
      </c>
      <c r="CF134" s="35">
        <f t="shared" si="171"/>
        <v>6</v>
      </c>
      <c r="CG134" s="52">
        <f t="shared" ref="CG134:CG197" si="189">IF(CH133+CK133&lt;0,0,CH133+CK133)</f>
        <v>121.61634799999999</v>
      </c>
      <c r="CH134" s="52">
        <f t="shared" si="150"/>
        <v>120.40018499999999</v>
      </c>
      <c r="CI134" s="52">
        <f t="shared" si="172"/>
        <v>1.2161630000000001</v>
      </c>
      <c r="CJ134" s="45"/>
      <c r="CK134" s="45"/>
      <c r="CN134" s="35">
        <f>CO134+CS134+Tabelle21268201025262729341135[[#This Row],[w]]/2+Tabelle21268201025262729341135[[#This Row],[poweradd]]</f>
        <v>80.099814999999992</v>
      </c>
      <c r="CO134" s="52">
        <f t="shared" si="138"/>
        <v>75.883651999999998</v>
      </c>
      <c r="CP134" s="35">
        <f t="shared" si="173"/>
        <v>6</v>
      </c>
      <c r="CQ134" s="52">
        <f t="shared" ref="CQ134:CQ197" si="190">IF(CR133+CU133&lt;0,0,CR133+CU133)</f>
        <v>121.61634799999999</v>
      </c>
      <c r="CR134" s="52">
        <f t="shared" si="151"/>
        <v>120.40018499999999</v>
      </c>
      <c r="CS134" s="52">
        <f t="shared" si="174"/>
        <v>1.2161630000000001</v>
      </c>
      <c r="CT134" s="45"/>
      <c r="CU134" s="45"/>
      <c r="CX134" s="35">
        <f>CY134+DC134+Tabelle2126820102526272934113536[[#This Row],[w]]/2+Tabelle2126820102526272934113536[[#This Row],[poweradd]]</f>
        <v>80.099814999999992</v>
      </c>
      <c r="CY134" s="52">
        <f t="shared" si="139"/>
        <v>75.883651999999998</v>
      </c>
      <c r="CZ134" s="35">
        <f t="shared" si="175"/>
        <v>6</v>
      </c>
      <c r="DA134" s="52">
        <f t="shared" ref="DA134:DA197" si="191">IF(DB133+DE133&lt;0,0,DB133+DE133)</f>
        <v>121.61634799999999</v>
      </c>
      <c r="DB134" s="52">
        <f t="shared" si="152"/>
        <v>120.40018499999999</v>
      </c>
      <c r="DC134" s="52">
        <f t="shared" si="176"/>
        <v>1.2161630000000001</v>
      </c>
      <c r="DD134" s="45"/>
      <c r="DE134" s="45"/>
      <c r="DH134" s="35">
        <f>DI134+DM134+Tabelle21268201025262729341135363731[[#This Row],[w]]/2+Tabelle21268201025262729341135363731[[#This Row],[poweradd]]</f>
        <v>80.099814999999992</v>
      </c>
      <c r="DI134" s="52">
        <f t="shared" si="140"/>
        <v>75.883651999999998</v>
      </c>
      <c r="DJ134" s="35">
        <f t="shared" si="177"/>
        <v>6</v>
      </c>
      <c r="DK134" s="52">
        <f t="shared" ref="DK134:DK197" si="192">IF(DL133+DO133&lt;0,0,DL133+DO133)</f>
        <v>121.61634799999999</v>
      </c>
      <c r="DL134" s="52">
        <f t="shared" si="153"/>
        <v>120.40018499999999</v>
      </c>
      <c r="DM134" s="52">
        <f t="shared" si="178"/>
        <v>1.2161630000000001</v>
      </c>
      <c r="DN134" s="45"/>
      <c r="DO134" s="45"/>
      <c r="DR134" s="35">
        <f>DS134+DW134+Tabelle212682010252627293411353637[[#This Row],[w]]/2+Tabelle212682010252627293411353637[[#This Row],[poweradd]]</f>
        <v>46.281277999999993</v>
      </c>
      <c r="DS134" s="52">
        <f t="shared" si="141"/>
        <v>42.198260999999995</v>
      </c>
      <c r="DT134" s="35">
        <f t="shared" si="179"/>
        <v>6</v>
      </c>
      <c r="DU134" s="52">
        <f t="shared" ref="DU134:DU197" si="193">IF(DV133+DY133&lt;0,0,DV133+DY133)</f>
        <v>108.3017389999999</v>
      </c>
      <c r="DV134" s="52">
        <f t="shared" si="154"/>
        <v>107.2187219999999</v>
      </c>
      <c r="DW134" s="52">
        <f t="shared" si="180"/>
        <v>1.0830169999999999</v>
      </c>
      <c r="DX134" s="45"/>
      <c r="DY134" s="45"/>
    </row>
    <row r="135" spans="1:130" x14ac:dyDescent="0.25">
      <c r="A135" s="55">
        <v>132</v>
      </c>
      <c r="B135" s="35">
        <f>C135+G135+Tabelle21268201025[[#This Row],[w]]/2+Tabelle21268201025[[#This Row],[poweradd]]</f>
        <v>53.20452499999999</v>
      </c>
      <c r="C135" s="52">
        <f t="shared" ref="C135:C198" si="194">B134</f>
        <v>48.736893999999992</v>
      </c>
      <c r="D135" s="35">
        <f t="shared" si="155"/>
        <v>6</v>
      </c>
      <c r="E135" s="52">
        <f t="shared" si="181"/>
        <v>146.76310599999991</v>
      </c>
      <c r="F135" s="52">
        <f t="shared" si="142"/>
        <v>145.2954749999999</v>
      </c>
      <c r="G135" s="52">
        <f t="shared" si="156"/>
        <v>1.4676309999999999</v>
      </c>
      <c r="H135" s="45"/>
      <c r="I135" s="45"/>
      <c r="L135" s="35">
        <f>M135+Q135+Tabelle212682010252632[[#This Row],[w]]/2+Tabelle212682010252632[[#This Row],[poweradd]]</f>
        <v>53.20452499999999</v>
      </c>
      <c r="M135" s="52">
        <f t="shared" ref="M135:M198" si="195">L134</f>
        <v>48.736893999999992</v>
      </c>
      <c r="N135" s="35">
        <f t="shared" si="157"/>
        <v>6</v>
      </c>
      <c r="O135" s="52">
        <f t="shared" si="182"/>
        <v>146.76310599999991</v>
      </c>
      <c r="P135" s="52">
        <f t="shared" si="143"/>
        <v>145.2954749999999</v>
      </c>
      <c r="Q135" s="52">
        <f t="shared" si="158"/>
        <v>1.4676309999999999</v>
      </c>
      <c r="R135" s="45"/>
      <c r="S135" s="45"/>
      <c r="V135" s="35">
        <f>W135+AA135+Tabelle2126820102526[[#This Row],[w]]/2+Tabelle2126820102526[[#This Row],[poweradd]]</f>
        <v>53.20452499999999</v>
      </c>
      <c r="W135" s="52">
        <f t="shared" ref="W135:W198" si="196">V134</f>
        <v>48.736893999999992</v>
      </c>
      <c r="X135" s="35">
        <f t="shared" si="159"/>
        <v>6</v>
      </c>
      <c r="Y135" s="52">
        <f t="shared" si="183"/>
        <v>146.76310599999991</v>
      </c>
      <c r="Z135" s="52">
        <f t="shared" si="144"/>
        <v>145.2954749999999</v>
      </c>
      <c r="AA135" s="52">
        <f t="shared" si="160"/>
        <v>1.4676309999999999</v>
      </c>
      <c r="AB135" s="45"/>
      <c r="AC135" s="45"/>
      <c r="AF135" s="35">
        <f>AG135+AK135+Tabelle212682010252630[[#This Row],[w]]/2+Tabelle212682010252630[[#This Row],[poweradd]]</f>
        <v>53.20452499999999</v>
      </c>
      <c r="AG135" s="52">
        <f t="shared" ref="AG135:AG198" si="197">AF134</f>
        <v>48.736893999999992</v>
      </c>
      <c r="AH135" s="35">
        <f t="shared" si="161"/>
        <v>6</v>
      </c>
      <c r="AI135" s="52">
        <f t="shared" si="184"/>
        <v>146.76310599999991</v>
      </c>
      <c r="AJ135" s="52">
        <f t="shared" si="145"/>
        <v>145.2954749999999</v>
      </c>
      <c r="AK135" s="52">
        <f t="shared" si="162"/>
        <v>1.4676309999999999</v>
      </c>
      <c r="AL135" s="45"/>
      <c r="AM135" s="45"/>
      <c r="AP135" s="35">
        <f>AQ135+AU135+Tabelle212682010252627[[#This Row],[w]]/2+Tabelle212682010252627[[#This Row],[poweradd]]</f>
        <v>53.20452499999999</v>
      </c>
      <c r="AQ135" s="52">
        <f t="shared" ref="AQ135:AQ198" si="198">AP134</f>
        <v>48.736893999999992</v>
      </c>
      <c r="AR135" s="35">
        <f t="shared" si="163"/>
        <v>6</v>
      </c>
      <c r="AS135" s="52">
        <f t="shared" si="185"/>
        <v>146.76310599999991</v>
      </c>
      <c r="AT135" s="52">
        <f t="shared" si="146"/>
        <v>145.2954749999999</v>
      </c>
      <c r="AU135" s="52">
        <f t="shared" si="164"/>
        <v>1.4676309999999999</v>
      </c>
      <c r="AV135" s="45"/>
      <c r="AW135" s="45"/>
      <c r="AZ135" s="35">
        <f>BA135+BE135+Tabelle2126820102526272933[[#This Row],[w]]/2+Tabelle2126820102526272933[[#This Row],[poweradd]]</f>
        <v>53.20452499999999</v>
      </c>
      <c r="BA135" s="52">
        <f t="shared" ref="BA135:BA198" si="199">AZ134</f>
        <v>48.736893999999992</v>
      </c>
      <c r="BB135" s="35">
        <f t="shared" si="165"/>
        <v>6</v>
      </c>
      <c r="BC135" s="52">
        <f t="shared" si="186"/>
        <v>146.76310599999991</v>
      </c>
      <c r="BD135" s="52">
        <f t="shared" si="147"/>
        <v>145.2954749999999</v>
      </c>
      <c r="BE135" s="52">
        <f t="shared" si="166"/>
        <v>1.4676309999999999</v>
      </c>
      <c r="BF135" s="45"/>
      <c r="BG135" s="45"/>
      <c r="BJ135" s="35">
        <f>BK135+BO135+Tabelle21268201025262728[[#This Row],[w]]/2+Tabelle21268201025262728[[#This Row],[poweradd]]</f>
        <v>53.20452499999999</v>
      </c>
      <c r="BK135" s="52">
        <f t="shared" ref="BK135:BK198" si="200">BJ134</f>
        <v>48.736893999999992</v>
      </c>
      <c r="BL135" s="35">
        <f t="shared" si="167"/>
        <v>6</v>
      </c>
      <c r="BM135" s="52">
        <f t="shared" si="187"/>
        <v>146.76310599999991</v>
      </c>
      <c r="BN135" s="52">
        <f t="shared" si="148"/>
        <v>145.2954749999999</v>
      </c>
      <c r="BO135" s="52">
        <f t="shared" si="168"/>
        <v>1.4676309999999999</v>
      </c>
      <c r="BP135" s="45"/>
      <c r="BQ135" s="45"/>
      <c r="BT135" s="35">
        <f>BU135+BY135+Tabelle21268201025262729[[#This Row],[w]]/2+Tabelle21268201025262729[[#This Row],[poweradd]]</f>
        <v>53.20452499999999</v>
      </c>
      <c r="BU135" s="52">
        <f t="shared" ref="BU135:BU198" si="201">BT134</f>
        <v>48.736893999999992</v>
      </c>
      <c r="BV135" s="35">
        <f t="shared" si="169"/>
        <v>6</v>
      </c>
      <c r="BW135" s="52">
        <f t="shared" si="188"/>
        <v>146.76310599999991</v>
      </c>
      <c r="BX135" s="52">
        <f t="shared" si="149"/>
        <v>145.2954749999999</v>
      </c>
      <c r="BY135" s="52">
        <f t="shared" si="170"/>
        <v>1.4676309999999999</v>
      </c>
      <c r="BZ135" s="45"/>
      <c r="CA135" s="45"/>
      <c r="CD135" s="35">
        <f>CE135+CI135+Tabelle2126820102526272934[[#This Row],[w]]/2+Tabelle2126820102526272934[[#This Row],[poweradd]]</f>
        <v>84.303815999999998</v>
      </c>
      <c r="CE135" s="52">
        <f t="shared" ref="CE135:CE198" si="202">CD134</f>
        <v>80.099814999999992</v>
      </c>
      <c r="CF135" s="35">
        <f t="shared" si="171"/>
        <v>6</v>
      </c>
      <c r="CG135" s="52">
        <f t="shared" si="189"/>
        <v>120.40018499999999</v>
      </c>
      <c r="CH135" s="52">
        <f t="shared" si="150"/>
        <v>119.19618399999999</v>
      </c>
      <c r="CI135" s="52">
        <f t="shared" si="172"/>
        <v>1.2040010000000001</v>
      </c>
      <c r="CJ135" s="45"/>
      <c r="CK135" s="45"/>
      <c r="CN135" s="35">
        <f>CO135+CS135+Tabelle21268201025262729341135[[#This Row],[w]]/2+Tabelle21268201025262729341135[[#This Row],[poweradd]]</f>
        <v>84.303815999999998</v>
      </c>
      <c r="CO135" s="52">
        <f t="shared" ref="CO135:CO198" si="203">CN134</f>
        <v>80.099814999999992</v>
      </c>
      <c r="CP135" s="35">
        <f t="shared" si="173"/>
        <v>6</v>
      </c>
      <c r="CQ135" s="52">
        <f t="shared" si="190"/>
        <v>120.40018499999999</v>
      </c>
      <c r="CR135" s="52">
        <f t="shared" si="151"/>
        <v>119.19618399999999</v>
      </c>
      <c r="CS135" s="52">
        <f t="shared" si="174"/>
        <v>1.2040010000000001</v>
      </c>
      <c r="CT135" s="45"/>
      <c r="CU135" s="45"/>
      <c r="CX135" s="35">
        <f>CY135+DC135+Tabelle2126820102526272934113536[[#This Row],[w]]/2+Tabelle2126820102526272934113536[[#This Row],[poweradd]]</f>
        <v>84.303815999999998</v>
      </c>
      <c r="CY135" s="52">
        <f t="shared" ref="CY135:CY198" si="204">CX134</f>
        <v>80.099814999999992</v>
      </c>
      <c r="CZ135" s="35">
        <f t="shared" si="175"/>
        <v>6</v>
      </c>
      <c r="DA135" s="52">
        <f t="shared" si="191"/>
        <v>120.40018499999999</v>
      </c>
      <c r="DB135" s="52">
        <f t="shared" si="152"/>
        <v>119.19618399999999</v>
      </c>
      <c r="DC135" s="52">
        <f t="shared" si="176"/>
        <v>1.2040010000000001</v>
      </c>
      <c r="DD135" s="45"/>
      <c r="DE135" s="45"/>
      <c r="DH135" s="35">
        <f>DI135+DM135+Tabelle21268201025262729341135363731[[#This Row],[w]]/2+Tabelle21268201025262729341135363731[[#This Row],[poweradd]]</f>
        <v>84.303815999999998</v>
      </c>
      <c r="DI135" s="52">
        <f t="shared" ref="DI135:DI198" si="205">DH134</f>
        <v>80.099814999999992</v>
      </c>
      <c r="DJ135" s="35">
        <f t="shared" si="177"/>
        <v>6</v>
      </c>
      <c r="DK135" s="52">
        <f t="shared" si="192"/>
        <v>120.40018499999999</v>
      </c>
      <c r="DL135" s="52">
        <f t="shared" si="153"/>
        <v>119.19618399999999</v>
      </c>
      <c r="DM135" s="52">
        <f t="shared" si="178"/>
        <v>1.2040010000000001</v>
      </c>
      <c r="DN135" s="45"/>
      <c r="DO135" s="45"/>
      <c r="DR135" s="35">
        <f>DS135+DW135+Tabelle212682010252627293411353637[[#This Row],[w]]/2+Tabelle212682010252627293411353637[[#This Row],[poweradd]]</f>
        <v>50.353464999999993</v>
      </c>
      <c r="DS135" s="52">
        <f t="shared" ref="DS135:DS198" si="206">DR134</f>
        <v>46.281277999999993</v>
      </c>
      <c r="DT135" s="35">
        <f t="shared" si="179"/>
        <v>6</v>
      </c>
      <c r="DU135" s="52">
        <f t="shared" si="193"/>
        <v>107.2187219999999</v>
      </c>
      <c r="DV135" s="52">
        <f t="shared" si="154"/>
        <v>106.1465349999999</v>
      </c>
      <c r="DW135" s="52">
        <f t="shared" si="180"/>
        <v>1.072187</v>
      </c>
      <c r="DX135" s="45"/>
      <c r="DY135" s="45"/>
      <c r="DZ135" s="47"/>
    </row>
    <row r="136" spans="1:130" x14ac:dyDescent="0.25">
      <c r="A136" s="55">
        <v>133</v>
      </c>
      <c r="B136" s="35">
        <f>C136+G136+Tabelle21268201025[[#This Row],[w]]/2+Tabelle21268201025[[#This Row],[poweradd]]</f>
        <v>57.657478999999988</v>
      </c>
      <c r="C136" s="52">
        <f t="shared" si="194"/>
        <v>53.20452499999999</v>
      </c>
      <c r="D136" s="35">
        <f t="shared" si="155"/>
        <v>6</v>
      </c>
      <c r="E136" s="52">
        <f t="shared" si="181"/>
        <v>145.2954749999999</v>
      </c>
      <c r="F136" s="52">
        <f t="shared" ref="F136:F199" si="207">E136-G136</f>
        <v>143.84252099999989</v>
      </c>
      <c r="G136" s="52">
        <f t="shared" si="156"/>
        <v>1.4529540000000001</v>
      </c>
      <c r="H136" s="45"/>
      <c r="I136" s="45"/>
      <c r="L136" s="35">
        <f>M136+Q136+Tabelle212682010252632[[#This Row],[w]]/2+Tabelle212682010252632[[#This Row],[poweradd]]</f>
        <v>57.657478999999988</v>
      </c>
      <c r="M136" s="52">
        <f t="shared" si="195"/>
        <v>53.20452499999999</v>
      </c>
      <c r="N136" s="35">
        <f t="shared" si="157"/>
        <v>6</v>
      </c>
      <c r="O136" s="52">
        <f t="shared" si="182"/>
        <v>145.2954749999999</v>
      </c>
      <c r="P136" s="52">
        <f t="shared" si="143"/>
        <v>143.84252099999989</v>
      </c>
      <c r="Q136" s="52">
        <f t="shared" si="158"/>
        <v>1.4529540000000001</v>
      </c>
      <c r="R136" s="45"/>
      <c r="S136" s="45"/>
      <c r="V136" s="35">
        <f>W136+AA136+Tabelle2126820102526[[#This Row],[w]]/2+Tabelle2126820102526[[#This Row],[poweradd]]</f>
        <v>57.657478999999988</v>
      </c>
      <c r="W136" s="52">
        <f t="shared" si="196"/>
        <v>53.20452499999999</v>
      </c>
      <c r="X136" s="35">
        <f t="shared" si="159"/>
        <v>6</v>
      </c>
      <c r="Y136" s="52">
        <f t="shared" si="183"/>
        <v>145.2954749999999</v>
      </c>
      <c r="Z136" s="52">
        <f t="shared" si="144"/>
        <v>143.84252099999989</v>
      </c>
      <c r="AA136" s="52">
        <f t="shared" si="160"/>
        <v>1.4529540000000001</v>
      </c>
      <c r="AB136" s="45"/>
      <c r="AC136" s="45"/>
      <c r="AF136" s="35">
        <f>AG136+AK136+Tabelle212682010252630[[#This Row],[w]]/2+Tabelle212682010252630[[#This Row],[poweradd]]</f>
        <v>57.657478999999988</v>
      </c>
      <c r="AG136" s="52">
        <f t="shared" si="197"/>
        <v>53.20452499999999</v>
      </c>
      <c r="AH136" s="35">
        <f t="shared" si="161"/>
        <v>6</v>
      </c>
      <c r="AI136" s="52">
        <f t="shared" si="184"/>
        <v>145.2954749999999</v>
      </c>
      <c r="AJ136" s="52">
        <f t="shared" si="145"/>
        <v>143.84252099999989</v>
      </c>
      <c r="AK136" s="52">
        <f t="shared" si="162"/>
        <v>1.4529540000000001</v>
      </c>
      <c r="AL136" s="45"/>
      <c r="AM136" s="45"/>
      <c r="AP136" s="35">
        <f>AQ136+AU136+Tabelle212682010252627[[#This Row],[w]]/2+Tabelle212682010252627[[#This Row],[poweradd]]</f>
        <v>57.657478999999988</v>
      </c>
      <c r="AQ136" s="52">
        <f t="shared" si="198"/>
        <v>53.20452499999999</v>
      </c>
      <c r="AR136" s="35">
        <f t="shared" si="163"/>
        <v>6</v>
      </c>
      <c r="AS136" s="52">
        <f t="shared" si="185"/>
        <v>145.2954749999999</v>
      </c>
      <c r="AT136" s="52">
        <f t="shared" si="146"/>
        <v>143.84252099999989</v>
      </c>
      <c r="AU136" s="52">
        <f t="shared" si="164"/>
        <v>1.4529540000000001</v>
      </c>
      <c r="AV136" s="45"/>
      <c r="AW136" s="45"/>
      <c r="AZ136" s="35">
        <f>BA136+BE136+Tabelle2126820102526272933[[#This Row],[w]]/2+Tabelle2126820102526272933[[#This Row],[poweradd]]</f>
        <v>57.657478999999988</v>
      </c>
      <c r="BA136" s="52">
        <f t="shared" si="199"/>
        <v>53.20452499999999</v>
      </c>
      <c r="BB136" s="35">
        <f t="shared" si="165"/>
        <v>6</v>
      </c>
      <c r="BC136" s="52">
        <f t="shared" si="186"/>
        <v>145.2954749999999</v>
      </c>
      <c r="BD136" s="52">
        <f t="shared" si="147"/>
        <v>143.84252099999989</v>
      </c>
      <c r="BE136" s="52">
        <f t="shared" si="166"/>
        <v>1.4529540000000001</v>
      </c>
      <c r="BF136" s="45"/>
      <c r="BG136" s="45"/>
      <c r="BJ136" s="35">
        <f>BK136+BO136+Tabelle21268201025262728[[#This Row],[w]]/2+Tabelle21268201025262728[[#This Row],[poweradd]]</f>
        <v>57.657478999999988</v>
      </c>
      <c r="BK136" s="52">
        <f t="shared" si="200"/>
        <v>53.20452499999999</v>
      </c>
      <c r="BL136" s="35">
        <f t="shared" si="167"/>
        <v>6</v>
      </c>
      <c r="BM136" s="52">
        <f t="shared" si="187"/>
        <v>145.2954749999999</v>
      </c>
      <c r="BN136" s="52">
        <f t="shared" si="148"/>
        <v>143.84252099999989</v>
      </c>
      <c r="BO136" s="52">
        <f t="shared" si="168"/>
        <v>1.4529540000000001</v>
      </c>
      <c r="BP136" s="45"/>
      <c r="BQ136" s="45"/>
      <c r="BT136" s="35">
        <f>BU136+BY136+Tabelle21268201025262729[[#This Row],[w]]/2+Tabelle21268201025262729[[#This Row],[poweradd]]</f>
        <v>57.657478999999988</v>
      </c>
      <c r="BU136" s="52">
        <f t="shared" si="201"/>
        <v>53.20452499999999</v>
      </c>
      <c r="BV136" s="35">
        <f t="shared" si="169"/>
        <v>6</v>
      </c>
      <c r="BW136" s="52">
        <f t="shared" si="188"/>
        <v>145.2954749999999</v>
      </c>
      <c r="BX136" s="52">
        <f t="shared" si="149"/>
        <v>143.84252099999989</v>
      </c>
      <c r="BY136" s="52">
        <f t="shared" si="170"/>
        <v>1.4529540000000001</v>
      </c>
      <c r="BZ136" s="45"/>
      <c r="CA136" s="45"/>
      <c r="CD136" s="35">
        <f>CE136+CI136+Tabelle2126820102526272934[[#This Row],[w]]/2+Tabelle2126820102526272934[[#This Row],[poweradd]]</f>
        <v>88.495777000000004</v>
      </c>
      <c r="CE136" s="52">
        <f t="shared" si="202"/>
        <v>84.303815999999998</v>
      </c>
      <c r="CF136" s="35">
        <f t="shared" si="171"/>
        <v>6</v>
      </c>
      <c r="CG136" s="52">
        <f t="shared" si="189"/>
        <v>119.19618399999999</v>
      </c>
      <c r="CH136" s="52">
        <f t="shared" si="150"/>
        <v>118.00422299999998</v>
      </c>
      <c r="CI136" s="52">
        <f t="shared" si="172"/>
        <v>1.191961</v>
      </c>
      <c r="CJ136" s="45"/>
      <c r="CK136" s="45"/>
      <c r="CN136" s="35">
        <f>CO136+CS136+Tabelle21268201025262729341135[[#This Row],[w]]/2+Tabelle21268201025262729341135[[#This Row],[poweradd]]</f>
        <v>88.495777000000004</v>
      </c>
      <c r="CO136" s="52">
        <f t="shared" si="203"/>
        <v>84.303815999999998</v>
      </c>
      <c r="CP136" s="35">
        <f t="shared" si="173"/>
        <v>6</v>
      </c>
      <c r="CQ136" s="52">
        <f t="shared" si="190"/>
        <v>119.19618399999999</v>
      </c>
      <c r="CR136" s="52">
        <f t="shared" si="151"/>
        <v>118.00422299999998</v>
      </c>
      <c r="CS136" s="52">
        <f t="shared" si="174"/>
        <v>1.191961</v>
      </c>
      <c r="CT136" s="45"/>
      <c r="CU136" s="45"/>
      <c r="CX136" s="35">
        <f>CY136+DC136+Tabelle2126820102526272934113536[[#This Row],[w]]/2+Tabelle2126820102526272934113536[[#This Row],[poweradd]]</f>
        <v>88.495777000000004</v>
      </c>
      <c r="CY136" s="52">
        <f t="shared" si="204"/>
        <v>84.303815999999998</v>
      </c>
      <c r="CZ136" s="35">
        <f t="shared" si="175"/>
        <v>6</v>
      </c>
      <c r="DA136" s="52">
        <f t="shared" si="191"/>
        <v>119.19618399999999</v>
      </c>
      <c r="DB136" s="52">
        <f t="shared" si="152"/>
        <v>118.00422299999998</v>
      </c>
      <c r="DC136" s="52">
        <f t="shared" si="176"/>
        <v>1.191961</v>
      </c>
      <c r="DD136" s="45"/>
      <c r="DE136" s="45"/>
      <c r="DH136" s="35">
        <f>DI136+DM136+Tabelle21268201025262729341135363731[[#This Row],[w]]/2+Tabelle21268201025262729341135363731[[#This Row],[poweradd]]</f>
        <v>88.495777000000004</v>
      </c>
      <c r="DI136" s="52">
        <f t="shared" si="205"/>
        <v>84.303815999999998</v>
      </c>
      <c r="DJ136" s="35">
        <f t="shared" si="177"/>
        <v>6</v>
      </c>
      <c r="DK136" s="52">
        <f t="shared" si="192"/>
        <v>119.19618399999999</v>
      </c>
      <c r="DL136" s="52">
        <f t="shared" si="153"/>
        <v>118.00422299999998</v>
      </c>
      <c r="DM136" s="52">
        <f t="shared" si="178"/>
        <v>1.191961</v>
      </c>
      <c r="DN136" s="45"/>
      <c r="DO136" s="45"/>
      <c r="DR136" s="35">
        <f>DS136+DW136+Tabelle212682010252627293411353637[[#This Row],[w]]/2+Tabelle212682010252627293411353637[[#This Row],[poweradd]]</f>
        <v>4.4149299999999911</v>
      </c>
      <c r="DS136" s="52">
        <f t="shared" si="206"/>
        <v>50.353464999999993</v>
      </c>
      <c r="DT136" s="35">
        <f t="shared" si="179"/>
        <v>6</v>
      </c>
      <c r="DU136" s="52">
        <f t="shared" si="193"/>
        <v>106.1465349999999</v>
      </c>
      <c r="DV136" s="52">
        <f t="shared" si="154"/>
        <v>105.0850699999999</v>
      </c>
      <c r="DW136" s="52">
        <f t="shared" si="180"/>
        <v>1.0614650000000001</v>
      </c>
      <c r="DX136" s="45">
        <v>-50</v>
      </c>
      <c r="DY136" s="45"/>
      <c r="DZ136" t="s">
        <v>173</v>
      </c>
    </row>
    <row r="137" spans="1:130" x14ac:dyDescent="0.25">
      <c r="A137" s="55">
        <v>134</v>
      </c>
      <c r="B137" s="35">
        <f>C137+G137+Tabelle21268201025[[#This Row],[w]]/2+Tabelle21268201025[[#This Row],[poweradd]]</f>
        <v>62.09590399999999</v>
      </c>
      <c r="C137" s="52">
        <f t="shared" si="194"/>
        <v>57.657478999999988</v>
      </c>
      <c r="D137" s="35">
        <f t="shared" si="155"/>
        <v>6</v>
      </c>
      <c r="E137" s="52">
        <f t="shared" si="181"/>
        <v>143.84252099999989</v>
      </c>
      <c r="F137" s="52">
        <f t="shared" si="207"/>
        <v>142.4040959999999</v>
      </c>
      <c r="G137" s="52">
        <f t="shared" si="156"/>
        <v>1.4384250000000001</v>
      </c>
      <c r="H137" s="45"/>
      <c r="I137" s="45"/>
      <c r="L137" s="35">
        <f>M137+Q137+Tabelle212682010252632[[#This Row],[w]]/2+Tabelle212682010252632[[#This Row],[poweradd]]</f>
        <v>62.09590399999999</v>
      </c>
      <c r="M137" s="52">
        <f t="shared" si="195"/>
        <v>57.657478999999988</v>
      </c>
      <c r="N137" s="35">
        <f t="shared" si="157"/>
        <v>6</v>
      </c>
      <c r="O137" s="52">
        <f t="shared" si="182"/>
        <v>143.84252099999989</v>
      </c>
      <c r="P137" s="52">
        <f t="shared" si="143"/>
        <v>142.4040959999999</v>
      </c>
      <c r="Q137" s="52">
        <f t="shared" si="158"/>
        <v>1.4384250000000001</v>
      </c>
      <c r="R137" s="45"/>
      <c r="S137" s="45"/>
      <c r="V137" s="35">
        <f>W137+AA137+Tabelle2126820102526[[#This Row],[w]]/2+Tabelle2126820102526[[#This Row],[poweradd]]</f>
        <v>62.09590399999999</v>
      </c>
      <c r="W137" s="52">
        <f t="shared" si="196"/>
        <v>57.657478999999988</v>
      </c>
      <c r="X137" s="35">
        <f t="shared" si="159"/>
        <v>6</v>
      </c>
      <c r="Y137" s="52">
        <f t="shared" si="183"/>
        <v>143.84252099999989</v>
      </c>
      <c r="Z137" s="52">
        <f t="shared" si="144"/>
        <v>142.4040959999999</v>
      </c>
      <c r="AA137" s="52">
        <f t="shared" si="160"/>
        <v>1.4384250000000001</v>
      </c>
      <c r="AB137" s="45"/>
      <c r="AC137" s="45"/>
      <c r="AF137" s="35">
        <f>AG137+AK137+Tabelle212682010252630[[#This Row],[w]]/2+Tabelle212682010252630[[#This Row],[poweradd]]</f>
        <v>62.09590399999999</v>
      </c>
      <c r="AG137" s="52">
        <f t="shared" si="197"/>
        <v>57.657478999999988</v>
      </c>
      <c r="AH137" s="35">
        <f t="shared" si="161"/>
        <v>6</v>
      </c>
      <c r="AI137" s="52">
        <f t="shared" si="184"/>
        <v>143.84252099999989</v>
      </c>
      <c r="AJ137" s="52">
        <f t="shared" si="145"/>
        <v>142.4040959999999</v>
      </c>
      <c r="AK137" s="52">
        <f t="shared" si="162"/>
        <v>1.4384250000000001</v>
      </c>
      <c r="AL137" s="45"/>
      <c r="AM137" s="45"/>
      <c r="AP137" s="35">
        <f>AQ137+AU137+Tabelle212682010252627[[#This Row],[w]]/2+Tabelle212682010252627[[#This Row],[poweradd]]</f>
        <v>62.09590399999999</v>
      </c>
      <c r="AQ137" s="52">
        <f t="shared" si="198"/>
        <v>57.657478999999988</v>
      </c>
      <c r="AR137" s="35">
        <f t="shared" si="163"/>
        <v>6</v>
      </c>
      <c r="AS137" s="52">
        <f t="shared" si="185"/>
        <v>143.84252099999989</v>
      </c>
      <c r="AT137" s="52">
        <f t="shared" si="146"/>
        <v>142.4040959999999</v>
      </c>
      <c r="AU137" s="52">
        <f t="shared" si="164"/>
        <v>1.4384250000000001</v>
      </c>
      <c r="AV137" s="45"/>
      <c r="AW137" s="45"/>
      <c r="AZ137" s="35">
        <f>BA137+BE137+Tabelle2126820102526272933[[#This Row],[w]]/2+Tabelle2126820102526272933[[#This Row],[poweradd]]</f>
        <v>62.09590399999999</v>
      </c>
      <c r="BA137" s="52">
        <f t="shared" si="199"/>
        <v>57.657478999999988</v>
      </c>
      <c r="BB137" s="35">
        <f t="shared" si="165"/>
        <v>6</v>
      </c>
      <c r="BC137" s="52">
        <f t="shared" si="186"/>
        <v>143.84252099999989</v>
      </c>
      <c r="BD137" s="52">
        <f t="shared" si="147"/>
        <v>142.4040959999999</v>
      </c>
      <c r="BE137" s="52">
        <f t="shared" si="166"/>
        <v>1.4384250000000001</v>
      </c>
      <c r="BF137" s="45"/>
      <c r="BG137" s="45"/>
      <c r="BJ137" s="35">
        <f>BK137+BO137+Tabelle21268201025262728[[#This Row],[w]]/2+Tabelle21268201025262728[[#This Row],[poweradd]]</f>
        <v>62.09590399999999</v>
      </c>
      <c r="BK137" s="52">
        <f t="shared" si="200"/>
        <v>57.657478999999988</v>
      </c>
      <c r="BL137" s="35">
        <f t="shared" si="167"/>
        <v>6</v>
      </c>
      <c r="BM137" s="52">
        <f t="shared" si="187"/>
        <v>143.84252099999989</v>
      </c>
      <c r="BN137" s="52">
        <f t="shared" si="148"/>
        <v>142.4040959999999</v>
      </c>
      <c r="BO137" s="52">
        <f t="shared" si="168"/>
        <v>1.4384250000000001</v>
      </c>
      <c r="BP137" s="45"/>
      <c r="BQ137" s="45"/>
      <c r="BT137" s="35">
        <f>BU137+BY137+Tabelle21268201025262729[[#This Row],[w]]/2+Tabelle21268201025262729[[#This Row],[poweradd]]</f>
        <v>62.09590399999999</v>
      </c>
      <c r="BU137" s="52">
        <f t="shared" si="201"/>
        <v>57.657478999999988</v>
      </c>
      <c r="BV137" s="35">
        <f t="shared" si="169"/>
        <v>6</v>
      </c>
      <c r="BW137" s="52">
        <f t="shared" si="188"/>
        <v>143.84252099999989</v>
      </c>
      <c r="BX137" s="52">
        <f t="shared" si="149"/>
        <v>142.4040959999999</v>
      </c>
      <c r="BY137" s="52">
        <f t="shared" si="170"/>
        <v>1.4384250000000001</v>
      </c>
      <c r="BZ137" s="45"/>
      <c r="CA137" s="45"/>
      <c r="CD137" s="35">
        <f>CE137+CI137+Tabelle2126820102526272934[[#This Row],[w]]/2+Tabelle2126820102526272934[[#This Row],[poweradd]]</f>
        <v>92.675819000000004</v>
      </c>
      <c r="CE137" s="52">
        <f t="shared" si="202"/>
        <v>88.495777000000004</v>
      </c>
      <c r="CF137" s="35">
        <f t="shared" si="171"/>
        <v>6</v>
      </c>
      <c r="CG137" s="52">
        <f t="shared" si="189"/>
        <v>118.00422299999998</v>
      </c>
      <c r="CH137" s="52">
        <f t="shared" si="150"/>
        <v>116.82418099999998</v>
      </c>
      <c r="CI137" s="52">
        <f t="shared" si="172"/>
        <v>1.180042</v>
      </c>
      <c r="CJ137" s="45"/>
      <c r="CK137" s="45"/>
      <c r="CN137" s="35">
        <f>CO137+CS137+Tabelle21268201025262729341135[[#This Row],[w]]/2+Tabelle21268201025262729341135[[#This Row],[poweradd]]</f>
        <v>92.675819000000004</v>
      </c>
      <c r="CO137" s="52">
        <f t="shared" si="203"/>
        <v>88.495777000000004</v>
      </c>
      <c r="CP137" s="35">
        <f t="shared" si="173"/>
        <v>6</v>
      </c>
      <c r="CQ137" s="52">
        <f t="shared" si="190"/>
        <v>118.00422299999998</v>
      </c>
      <c r="CR137" s="52">
        <f t="shared" si="151"/>
        <v>116.82418099999998</v>
      </c>
      <c r="CS137" s="52">
        <f t="shared" si="174"/>
        <v>1.180042</v>
      </c>
      <c r="CT137" s="45"/>
      <c r="CU137" s="45"/>
      <c r="CX137" s="35">
        <f>CY137+DC137+Tabelle2126820102526272934113536[[#This Row],[w]]/2+Tabelle2126820102526272934113536[[#This Row],[poweradd]]</f>
        <v>92.675819000000004</v>
      </c>
      <c r="CY137" s="52">
        <f t="shared" si="204"/>
        <v>88.495777000000004</v>
      </c>
      <c r="CZ137" s="35">
        <f t="shared" si="175"/>
        <v>6</v>
      </c>
      <c r="DA137" s="52">
        <f t="shared" si="191"/>
        <v>118.00422299999998</v>
      </c>
      <c r="DB137" s="52">
        <f t="shared" si="152"/>
        <v>116.82418099999998</v>
      </c>
      <c r="DC137" s="52">
        <f t="shared" si="176"/>
        <v>1.180042</v>
      </c>
      <c r="DD137" s="45"/>
      <c r="DE137" s="45"/>
      <c r="DH137" s="35">
        <f>DI137+DM137+Tabelle21268201025262729341135363731[[#This Row],[w]]/2+Tabelle21268201025262729341135363731[[#This Row],[poweradd]]</f>
        <v>92.675819000000004</v>
      </c>
      <c r="DI137" s="52">
        <f t="shared" si="205"/>
        <v>88.495777000000004</v>
      </c>
      <c r="DJ137" s="35">
        <f t="shared" si="177"/>
        <v>6</v>
      </c>
      <c r="DK137" s="52">
        <f t="shared" si="192"/>
        <v>118.00422299999998</v>
      </c>
      <c r="DL137" s="52">
        <f t="shared" si="153"/>
        <v>116.82418099999998</v>
      </c>
      <c r="DM137" s="52">
        <f t="shared" si="178"/>
        <v>1.180042</v>
      </c>
      <c r="DN137" s="45"/>
      <c r="DO137" s="45"/>
      <c r="DR137" s="35">
        <f>DS137+DW137+Tabelle212682010252627293411353637[[#This Row],[w]]/2+Tabelle212682010252627293411353637[[#This Row],[poweradd]]</f>
        <v>8.4657799999999916</v>
      </c>
      <c r="DS137" s="52">
        <f t="shared" si="206"/>
        <v>4.4149299999999911</v>
      </c>
      <c r="DT137" s="35">
        <f t="shared" si="179"/>
        <v>6</v>
      </c>
      <c r="DU137" s="52">
        <f t="shared" si="193"/>
        <v>105.0850699999999</v>
      </c>
      <c r="DV137" s="52">
        <f t="shared" si="154"/>
        <v>104.03421999999991</v>
      </c>
      <c r="DW137" s="52">
        <f t="shared" si="180"/>
        <v>1.0508500000000001</v>
      </c>
      <c r="DX137" s="45"/>
      <c r="DY137" s="45">
        <f>50*0.9</f>
        <v>45</v>
      </c>
      <c r="DZ137" s="47" t="s">
        <v>247</v>
      </c>
    </row>
    <row r="138" spans="1:130" x14ac:dyDescent="0.25">
      <c r="A138" s="55">
        <v>135</v>
      </c>
      <c r="B138" s="35">
        <f>C138+G138+Tabelle21268201025[[#This Row],[w]]/2+Tabelle21268201025[[#This Row],[poweradd]]</f>
        <v>66.519943999999981</v>
      </c>
      <c r="C138" s="52">
        <f t="shared" si="194"/>
        <v>62.09590399999999</v>
      </c>
      <c r="D138" s="35">
        <f t="shared" si="155"/>
        <v>6</v>
      </c>
      <c r="E138" s="52">
        <f t="shared" si="181"/>
        <v>142.4040959999999</v>
      </c>
      <c r="F138" s="52">
        <f t="shared" si="207"/>
        <v>140.98005599999991</v>
      </c>
      <c r="G138" s="52">
        <f t="shared" si="156"/>
        <v>1.42404</v>
      </c>
      <c r="H138" s="45"/>
      <c r="I138" s="45"/>
      <c r="L138" s="35">
        <f>M138+Q138+Tabelle212682010252632[[#This Row],[w]]/2+Tabelle212682010252632[[#This Row],[poweradd]]</f>
        <v>66.519943999999981</v>
      </c>
      <c r="M138" s="52">
        <f t="shared" si="195"/>
        <v>62.09590399999999</v>
      </c>
      <c r="N138" s="35">
        <f t="shared" si="157"/>
        <v>6</v>
      </c>
      <c r="O138" s="52">
        <f t="shared" si="182"/>
        <v>142.4040959999999</v>
      </c>
      <c r="P138" s="52">
        <f t="shared" si="143"/>
        <v>140.98005599999991</v>
      </c>
      <c r="Q138" s="52">
        <f t="shared" si="158"/>
        <v>1.42404</v>
      </c>
      <c r="R138" s="45"/>
      <c r="S138" s="45"/>
      <c r="V138" s="35">
        <f>W138+AA138+Tabelle2126820102526[[#This Row],[w]]/2+Tabelle2126820102526[[#This Row],[poweradd]]</f>
        <v>66.519943999999981</v>
      </c>
      <c r="W138" s="52">
        <f t="shared" si="196"/>
        <v>62.09590399999999</v>
      </c>
      <c r="X138" s="35">
        <f t="shared" si="159"/>
        <v>6</v>
      </c>
      <c r="Y138" s="52">
        <f t="shared" si="183"/>
        <v>142.4040959999999</v>
      </c>
      <c r="Z138" s="52">
        <f t="shared" si="144"/>
        <v>140.98005599999991</v>
      </c>
      <c r="AA138" s="52">
        <f t="shared" si="160"/>
        <v>1.42404</v>
      </c>
      <c r="AB138" s="45"/>
      <c r="AC138" s="45"/>
      <c r="AF138" s="35">
        <f>AG138+AK138+Tabelle212682010252630[[#This Row],[w]]/2+Tabelle212682010252630[[#This Row],[poweradd]]</f>
        <v>66.519943999999981</v>
      </c>
      <c r="AG138" s="52">
        <f t="shared" si="197"/>
        <v>62.09590399999999</v>
      </c>
      <c r="AH138" s="35">
        <f t="shared" si="161"/>
        <v>6</v>
      </c>
      <c r="AI138" s="52">
        <f t="shared" si="184"/>
        <v>142.4040959999999</v>
      </c>
      <c r="AJ138" s="52">
        <f t="shared" si="145"/>
        <v>140.98005599999991</v>
      </c>
      <c r="AK138" s="52">
        <f t="shared" si="162"/>
        <v>1.42404</v>
      </c>
      <c r="AL138" s="45"/>
      <c r="AM138" s="45"/>
      <c r="AP138" s="35">
        <f>AQ138+AU138+Tabelle212682010252627[[#This Row],[w]]/2+Tabelle212682010252627[[#This Row],[poweradd]]</f>
        <v>66.519943999999981</v>
      </c>
      <c r="AQ138" s="52">
        <f t="shared" si="198"/>
        <v>62.09590399999999</v>
      </c>
      <c r="AR138" s="35">
        <f t="shared" si="163"/>
        <v>6</v>
      </c>
      <c r="AS138" s="52">
        <f t="shared" si="185"/>
        <v>142.4040959999999</v>
      </c>
      <c r="AT138" s="52">
        <f t="shared" si="146"/>
        <v>140.98005599999991</v>
      </c>
      <c r="AU138" s="52">
        <f t="shared" si="164"/>
        <v>1.42404</v>
      </c>
      <c r="AV138" s="45"/>
      <c r="AW138" s="45"/>
      <c r="AZ138" s="35">
        <f>BA138+BE138+Tabelle2126820102526272933[[#This Row],[w]]/2+Tabelle2126820102526272933[[#This Row],[poweradd]]</f>
        <v>66.519943999999981</v>
      </c>
      <c r="BA138" s="52">
        <f t="shared" si="199"/>
        <v>62.09590399999999</v>
      </c>
      <c r="BB138" s="35">
        <f t="shared" si="165"/>
        <v>6</v>
      </c>
      <c r="BC138" s="52">
        <f t="shared" si="186"/>
        <v>142.4040959999999</v>
      </c>
      <c r="BD138" s="52">
        <f t="shared" si="147"/>
        <v>140.98005599999991</v>
      </c>
      <c r="BE138" s="52">
        <f t="shared" si="166"/>
        <v>1.42404</v>
      </c>
      <c r="BF138" s="45"/>
      <c r="BG138" s="45"/>
      <c r="BJ138" s="35">
        <f>BK138+BO138+Tabelle21268201025262728[[#This Row],[w]]/2+Tabelle21268201025262728[[#This Row],[poweradd]]</f>
        <v>66.519943999999981</v>
      </c>
      <c r="BK138" s="52">
        <f t="shared" si="200"/>
        <v>62.09590399999999</v>
      </c>
      <c r="BL138" s="35">
        <f t="shared" si="167"/>
        <v>6</v>
      </c>
      <c r="BM138" s="52">
        <f t="shared" si="187"/>
        <v>142.4040959999999</v>
      </c>
      <c r="BN138" s="52">
        <f t="shared" si="148"/>
        <v>140.98005599999991</v>
      </c>
      <c r="BO138" s="52">
        <f t="shared" si="168"/>
        <v>1.42404</v>
      </c>
      <c r="BP138" s="45"/>
      <c r="BQ138" s="45"/>
      <c r="BT138" s="35">
        <f>BU138+BY138+Tabelle21268201025262729[[#This Row],[w]]/2+Tabelle21268201025262729[[#This Row],[poweradd]]</f>
        <v>66.519943999999981</v>
      </c>
      <c r="BU138" s="52">
        <f t="shared" si="201"/>
        <v>62.09590399999999</v>
      </c>
      <c r="BV138" s="35">
        <f t="shared" si="169"/>
        <v>6</v>
      </c>
      <c r="BW138" s="52">
        <f t="shared" si="188"/>
        <v>142.4040959999999</v>
      </c>
      <c r="BX138" s="52">
        <f t="shared" si="149"/>
        <v>140.98005599999991</v>
      </c>
      <c r="BY138" s="52">
        <f t="shared" si="170"/>
        <v>1.42404</v>
      </c>
      <c r="BZ138" s="45"/>
      <c r="CA138" s="45"/>
      <c r="CD138" s="35">
        <f>CE138+CI138+Tabelle2126820102526272934[[#This Row],[w]]/2+Tabelle2126820102526272934[[#This Row],[poweradd]]</f>
        <v>96.844059999999999</v>
      </c>
      <c r="CE138" s="52">
        <f t="shared" si="202"/>
        <v>92.675819000000004</v>
      </c>
      <c r="CF138" s="35">
        <f t="shared" si="171"/>
        <v>6</v>
      </c>
      <c r="CG138" s="52">
        <f t="shared" si="189"/>
        <v>116.82418099999998</v>
      </c>
      <c r="CH138" s="52">
        <f t="shared" si="150"/>
        <v>115.65593999999999</v>
      </c>
      <c r="CI138" s="52">
        <f t="shared" si="172"/>
        <v>1.1682410000000001</v>
      </c>
      <c r="CJ138" s="45"/>
      <c r="CK138" s="45"/>
      <c r="CN138" s="35">
        <f>CO138+CS138+Tabelle21268201025262729341135[[#This Row],[w]]/2+Tabelle21268201025262729341135[[#This Row],[poweradd]]</f>
        <v>96.844059999999999</v>
      </c>
      <c r="CO138" s="52">
        <f t="shared" si="203"/>
        <v>92.675819000000004</v>
      </c>
      <c r="CP138" s="35">
        <f t="shared" si="173"/>
        <v>6</v>
      </c>
      <c r="CQ138" s="52">
        <f t="shared" si="190"/>
        <v>116.82418099999998</v>
      </c>
      <c r="CR138" s="52">
        <f t="shared" si="151"/>
        <v>115.65593999999999</v>
      </c>
      <c r="CS138" s="52">
        <f t="shared" si="174"/>
        <v>1.1682410000000001</v>
      </c>
      <c r="CT138" s="45"/>
      <c r="CU138" s="45"/>
      <c r="CX138" s="35">
        <f>CY138+DC138+Tabelle2126820102526272934113536[[#This Row],[w]]/2+Tabelle2126820102526272934113536[[#This Row],[poweradd]]</f>
        <v>96.844059999999999</v>
      </c>
      <c r="CY138" s="52">
        <f t="shared" si="204"/>
        <v>92.675819000000004</v>
      </c>
      <c r="CZ138" s="35">
        <f t="shared" si="175"/>
        <v>6</v>
      </c>
      <c r="DA138" s="52">
        <f t="shared" si="191"/>
        <v>116.82418099999998</v>
      </c>
      <c r="DB138" s="52">
        <f t="shared" si="152"/>
        <v>115.65593999999999</v>
      </c>
      <c r="DC138" s="52">
        <f t="shared" si="176"/>
        <v>1.1682410000000001</v>
      </c>
      <c r="DD138" s="45"/>
      <c r="DE138" s="45"/>
      <c r="DH138" s="35">
        <f>DI138+DM138+Tabelle21268201025262729341135363731[[#This Row],[w]]/2+Tabelle21268201025262729341135363731[[#This Row],[poweradd]]</f>
        <v>96.844059999999999</v>
      </c>
      <c r="DI138" s="52">
        <f t="shared" si="205"/>
        <v>92.675819000000004</v>
      </c>
      <c r="DJ138" s="35">
        <f t="shared" si="177"/>
        <v>6</v>
      </c>
      <c r="DK138" s="52">
        <f t="shared" si="192"/>
        <v>116.82418099999998</v>
      </c>
      <c r="DL138" s="52">
        <f t="shared" si="153"/>
        <v>115.65593999999999</v>
      </c>
      <c r="DM138" s="52">
        <f t="shared" si="178"/>
        <v>1.1682410000000001</v>
      </c>
      <c r="DN138" s="45"/>
      <c r="DO138" s="45"/>
      <c r="DR138" s="35">
        <f>DS138+DW138+Tabelle212682010252627293411353637[[#This Row],[w]]/2+Tabelle212682010252627293411353637[[#This Row],[poweradd]]</f>
        <v>12.956121999999992</v>
      </c>
      <c r="DS138" s="52">
        <f t="shared" si="206"/>
        <v>8.4657799999999916</v>
      </c>
      <c r="DT138" s="35">
        <f t="shared" si="179"/>
        <v>6</v>
      </c>
      <c r="DU138" s="52">
        <f t="shared" si="193"/>
        <v>149.03421999999989</v>
      </c>
      <c r="DV138" s="52">
        <f t="shared" si="154"/>
        <v>147.54387799999989</v>
      </c>
      <c r="DW138" s="52">
        <f t="shared" si="180"/>
        <v>1.4903420000000001</v>
      </c>
      <c r="DX138" s="45"/>
      <c r="DY138" s="45"/>
    </row>
    <row r="139" spans="1:130" x14ac:dyDescent="0.25">
      <c r="A139" s="55">
        <v>136</v>
      </c>
      <c r="B139" s="35">
        <f>C139+G139+Tabelle21268201025[[#This Row],[w]]/2+Tabelle21268201025[[#This Row],[poweradd]]</f>
        <v>0.92974399999998525</v>
      </c>
      <c r="C139" s="52">
        <f t="shared" si="194"/>
        <v>66.519943999999981</v>
      </c>
      <c r="D139" s="35">
        <f t="shared" si="155"/>
        <v>6</v>
      </c>
      <c r="E139" s="52">
        <f t="shared" si="181"/>
        <v>140.98005599999991</v>
      </c>
      <c r="F139" s="52">
        <f t="shared" si="207"/>
        <v>139.57025599999992</v>
      </c>
      <c r="G139" s="52">
        <f t="shared" si="156"/>
        <v>1.4097999999999999</v>
      </c>
      <c r="H139" s="17">
        <v>-70</v>
      </c>
      <c r="I139" s="17">
        <f>70*0.9</f>
        <v>63</v>
      </c>
      <c r="J139" s="17" t="s">
        <v>209</v>
      </c>
      <c r="L139" s="35">
        <f>M139+Q139+Tabelle212682010252632[[#This Row],[w]]/2+Tabelle212682010252632[[#This Row],[poweradd]]</f>
        <v>0.92974399999998525</v>
      </c>
      <c r="M139" s="52">
        <f t="shared" si="195"/>
        <v>66.519943999999981</v>
      </c>
      <c r="N139" s="35">
        <f t="shared" si="157"/>
        <v>6</v>
      </c>
      <c r="O139" s="52">
        <f t="shared" si="182"/>
        <v>140.98005599999991</v>
      </c>
      <c r="P139" s="52">
        <f t="shared" si="143"/>
        <v>139.57025599999992</v>
      </c>
      <c r="Q139" s="52">
        <f t="shared" si="158"/>
        <v>1.4097999999999999</v>
      </c>
      <c r="R139" s="17">
        <v>-70</v>
      </c>
      <c r="S139" s="17">
        <f>70*0.9</f>
        <v>63</v>
      </c>
      <c r="T139" s="17" t="s">
        <v>209</v>
      </c>
      <c r="V139" s="35">
        <f>W139+AA139+Tabelle2126820102526[[#This Row],[w]]/2+Tabelle2126820102526[[#This Row],[poweradd]]</f>
        <v>0.92974399999998525</v>
      </c>
      <c r="W139" s="52">
        <f t="shared" si="196"/>
        <v>66.519943999999981</v>
      </c>
      <c r="X139" s="35">
        <f t="shared" si="159"/>
        <v>6</v>
      </c>
      <c r="Y139" s="52">
        <f t="shared" si="183"/>
        <v>140.98005599999991</v>
      </c>
      <c r="Z139" s="52">
        <f t="shared" si="144"/>
        <v>139.57025599999992</v>
      </c>
      <c r="AA139" s="52">
        <f t="shared" si="160"/>
        <v>1.4097999999999999</v>
      </c>
      <c r="AB139" s="17">
        <v>-70</v>
      </c>
      <c r="AC139" s="17">
        <f>70*0.9</f>
        <v>63</v>
      </c>
      <c r="AD139" s="17" t="s">
        <v>209</v>
      </c>
      <c r="AF139" s="35">
        <f>AG139+AK139+Tabelle212682010252630[[#This Row],[w]]/2+Tabelle212682010252630[[#This Row],[poweradd]]</f>
        <v>0.92974399999998525</v>
      </c>
      <c r="AG139" s="52">
        <f t="shared" si="197"/>
        <v>66.519943999999981</v>
      </c>
      <c r="AH139" s="35">
        <f t="shared" si="161"/>
        <v>6</v>
      </c>
      <c r="AI139" s="52">
        <f t="shared" si="184"/>
        <v>140.98005599999991</v>
      </c>
      <c r="AJ139" s="52">
        <f t="shared" si="145"/>
        <v>139.57025599999992</v>
      </c>
      <c r="AK139" s="52">
        <f t="shared" si="162"/>
        <v>1.4097999999999999</v>
      </c>
      <c r="AL139" s="17">
        <v>-70</v>
      </c>
      <c r="AM139" s="17">
        <f>70*0.9</f>
        <v>63</v>
      </c>
      <c r="AN139" s="17" t="s">
        <v>209</v>
      </c>
      <c r="AP139" s="35">
        <f>AQ139+AU139+Tabelle212682010252627[[#This Row],[w]]/2+Tabelle212682010252627[[#This Row],[poweradd]]</f>
        <v>70.929743999999985</v>
      </c>
      <c r="AQ139" s="52">
        <f t="shared" si="198"/>
        <v>66.519943999999981</v>
      </c>
      <c r="AR139" s="35">
        <f t="shared" si="163"/>
        <v>6</v>
      </c>
      <c r="AS139" s="52">
        <f t="shared" si="185"/>
        <v>140.98005599999991</v>
      </c>
      <c r="AT139" s="52">
        <f t="shared" si="146"/>
        <v>139.57025599999992</v>
      </c>
      <c r="AU139" s="52">
        <f t="shared" si="164"/>
        <v>1.4097999999999999</v>
      </c>
      <c r="AV139" s="17"/>
      <c r="AW139" s="17"/>
      <c r="AX139" s="17"/>
      <c r="AZ139" s="35">
        <f>BA139+BE139+Tabelle2126820102526272933[[#This Row],[w]]/2+Tabelle2126820102526272933[[#This Row],[poweradd]]</f>
        <v>70.929743999999985</v>
      </c>
      <c r="BA139" s="52">
        <f t="shared" si="199"/>
        <v>66.519943999999981</v>
      </c>
      <c r="BB139" s="35">
        <f t="shared" si="165"/>
        <v>6</v>
      </c>
      <c r="BC139" s="52">
        <f t="shared" si="186"/>
        <v>140.98005599999991</v>
      </c>
      <c r="BD139" s="52">
        <f t="shared" si="147"/>
        <v>139.57025599999992</v>
      </c>
      <c r="BE139" s="52">
        <f t="shared" si="166"/>
        <v>1.4097999999999999</v>
      </c>
      <c r="BF139" s="17"/>
      <c r="BG139" s="17"/>
      <c r="BH139" s="17"/>
      <c r="BJ139" s="35">
        <f>BK139+BO139+Tabelle21268201025262728[[#This Row],[w]]/2+Tabelle21268201025262728[[#This Row],[poweradd]]</f>
        <v>70.929743999999985</v>
      </c>
      <c r="BK139" s="52">
        <f t="shared" si="200"/>
        <v>66.519943999999981</v>
      </c>
      <c r="BL139" s="35">
        <f t="shared" si="167"/>
        <v>6</v>
      </c>
      <c r="BM139" s="52">
        <f t="shared" si="187"/>
        <v>140.98005599999991</v>
      </c>
      <c r="BN139" s="52">
        <f t="shared" si="148"/>
        <v>139.57025599999992</v>
      </c>
      <c r="BO139" s="52">
        <f t="shared" si="168"/>
        <v>1.4097999999999999</v>
      </c>
      <c r="BP139" s="17"/>
      <c r="BQ139" s="17"/>
      <c r="BR139" s="17"/>
      <c r="BT139" s="35">
        <f>BU139+BY139+Tabelle21268201025262729[[#This Row],[w]]/2+Tabelle21268201025262729[[#This Row],[poweradd]]</f>
        <v>70.929743999999985</v>
      </c>
      <c r="BU139" s="52">
        <f t="shared" si="201"/>
        <v>66.519943999999981</v>
      </c>
      <c r="BV139" s="35">
        <f t="shared" si="169"/>
        <v>6</v>
      </c>
      <c r="BW139" s="52">
        <f t="shared" si="188"/>
        <v>140.98005599999991</v>
      </c>
      <c r="BX139" s="52">
        <f t="shared" si="149"/>
        <v>139.57025599999992</v>
      </c>
      <c r="BY139" s="52">
        <f t="shared" si="170"/>
        <v>1.4097999999999999</v>
      </c>
      <c r="BZ139" s="17"/>
      <c r="CA139" s="17"/>
      <c r="CB139" s="17"/>
      <c r="CD139" s="35">
        <f>CE139+CI139+Tabelle2126820102526272934[[#This Row],[w]]/2+Tabelle2126820102526272934[[#This Row],[poweradd]]</f>
        <v>101.000619</v>
      </c>
      <c r="CE139" s="52">
        <f t="shared" si="202"/>
        <v>96.844059999999999</v>
      </c>
      <c r="CF139" s="35">
        <f t="shared" si="171"/>
        <v>6</v>
      </c>
      <c r="CG139" s="52">
        <f t="shared" si="189"/>
        <v>115.65593999999999</v>
      </c>
      <c r="CH139" s="52">
        <f t="shared" si="150"/>
        <v>114.49938099999999</v>
      </c>
      <c r="CI139" s="52">
        <f t="shared" si="172"/>
        <v>1.1565589999999999</v>
      </c>
      <c r="CJ139" s="17"/>
      <c r="CK139" s="17"/>
      <c r="CL139" s="17"/>
      <c r="CN139" s="35">
        <f>CO139+CS139+Tabelle21268201025262729341135[[#This Row],[w]]/2+Tabelle21268201025262729341135[[#This Row],[poweradd]]</f>
        <v>101.000619</v>
      </c>
      <c r="CO139" s="52">
        <f t="shared" si="203"/>
        <v>96.844059999999999</v>
      </c>
      <c r="CP139" s="35">
        <f t="shared" si="173"/>
        <v>6</v>
      </c>
      <c r="CQ139" s="52">
        <f t="shared" si="190"/>
        <v>115.65593999999999</v>
      </c>
      <c r="CR139" s="52">
        <f t="shared" si="151"/>
        <v>114.49938099999999</v>
      </c>
      <c r="CS139" s="52">
        <f t="shared" si="174"/>
        <v>1.1565589999999999</v>
      </c>
      <c r="CT139" s="17"/>
      <c r="CU139" s="17"/>
      <c r="CV139" s="17"/>
      <c r="CX139" s="35">
        <f>CY139+DC139+Tabelle2126820102526272934113536[[#This Row],[w]]/2+Tabelle2126820102526272934113536[[#This Row],[poweradd]]</f>
        <v>101.000619</v>
      </c>
      <c r="CY139" s="52">
        <f t="shared" si="204"/>
        <v>96.844059999999999</v>
      </c>
      <c r="CZ139" s="35">
        <f t="shared" si="175"/>
        <v>6</v>
      </c>
      <c r="DA139" s="52">
        <f t="shared" si="191"/>
        <v>115.65593999999999</v>
      </c>
      <c r="DB139" s="52">
        <f t="shared" si="152"/>
        <v>114.49938099999999</v>
      </c>
      <c r="DC139" s="52">
        <f t="shared" si="176"/>
        <v>1.1565589999999999</v>
      </c>
      <c r="DD139" s="17"/>
      <c r="DE139" s="17"/>
      <c r="DF139" s="17"/>
      <c r="DH139" s="35">
        <f>DI139+DM139+Tabelle21268201025262729341135363731[[#This Row],[w]]/2+Tabelle21268201025262729341135363731[[#This Row],[poweradd]]</f>
        <v>101.000619</v>
      </c>
      <c r="DI139" s="52">
        <f t="shared" si="205"/>
        <v>96.844059999999999</v>
      </c>
      <c r="DJ139" s="35">
        <f t="shared" si="177"/>
        <v>6</v>
      </c>
      <c r="DK139" s="52">
        <f t="shared" si="192"/>
        <v>115.65593999999999</v>
      </c>
      <c r="DL139" s="52">
        <f t="shared" si="153"/>
        <v>114.49938099999999</v>
      </c>
      <c r="DM139" s="52">
        <f t="shared" si="178"/>
        <v>1.1565589999999999</v>
      </c>
      <c r="DN139" s="17"/>
      <c r="DO139" s="17"/>
      <c r="DP139" s="17"/>
      <c r="DR139" s="35">
        <f>DS139+DW139+Tabelle212682010252627293411353637[[#This Row],[w]]/2+Tabelle212682010252627293411353637[[#This Row],[poweradd]]</f>
        <v>17.43155999999999</v>
      </c>
      <c r="DS139" s="52">
        <f t="shared" si="206"/>
        <v>12.956121999999992</v>
      </c>
      <c r="DT139" s="35">
        <f t="shared" si="179"/>
        <v>6</v>
      </c>
      <c r="DU139" s="52">
        <f t="shared" si="193"/>
        <v>147.54387799999989</v>
      </c>
      <c r="DV139" s="52">
        <f t="shared" si="154"/>
        <v>146.0684399999999</v>
      </c>
      <c r="DW139" s="52">
        <f t="shared" si="180"/>
        <v>1.475438</v>
      </c>
      <c r="DX139" s="17"/>
      <c r="DY139" s="17"/>
      <c r="DZ139" s="17"/>
    </row>
    <row r="140" spans="1:130" x14ac:dyDescent="0.25">
      <c r="A140" s="55">
        <v>137</v>
      </c>
      <c r="B140" s="35">
        <f>C140+G140+Tabelle21268201025[[#This Row],[w]]/2+Tabelle21268201025[[#This Row],[poweradd]]</f>
        <v>5.9554459999999851</v>
      </c>
      <c r="C140" s="52">
        <f t="shared" si="194"/>
        <v>0.92974399999998525</v>
      </c>
      <c r="D140" s="35">
        <f t="shared" si="155"/>
        <v>6</v>
      </c>
      <c r="E140" s="52">
        <f t="shared" si="181"/>
        <v>202.57025599999992</v>
      </c>
      <c r="F140" s="52">
        <f t="shared" si="207"/>
        <v>200.54455399999992</v>
      </c>
      <c r="G140" s="52">
        <f t="shared" si="156"/>
        <v>2.0257019999999999</v>
      </c>
      <c r="H140" s="45"/>
      <c r="I140" s="45"/>
      <c r="J140" s="47" t="s">
        <v>218</v>
      </c>
      <c r="L140" s="35">
        <f>M140+Q140+Tabelle212682010252632[[#This Row],[w]]/2+Tabelle212682010252632[[#This Row],[poweradd]]</f>
        <v>5.9554459999999851</v>
      </c>
      <c r="M140" s="52">
        <f t="shared" si="195"/>
        <v>0.92974399999998525</v>
      </c>
      <c r="N140" s="35">
        <f t="shared" si="157"/>
        <v>6</v>
      </c>
      <c r="O140" s="52">
        <f t="shared" si="182"/>
        <v>202.57025599999992</v>
      </c>
      <c r="P140" s="52">
        <f t="shared" si="143"/>
        <v>200.54455399999992</v>
      </c>
      <c r="Q140" s="52">
        <f t="shared" si="158"/>
        <v>2.0257019999999999</v>
      </c>
      <c r="R140" s="45"/>
      <c r="S140" s="45"/>
      <c r="T140" s="47" t="s">
        <v>218</v>
      </c>
      <c r="V140" s="35">
        <f>W140+AA140+Tabelle2126820102526[[#This Row],[w]]/2+Tabelle2126820102526[[#This Row],[poweradd]]</f>
        <v>5.9554459999999851</v>
      </c>
      <c r="W140" s="52">
        <f t="shared" si="196"/>
        <v>0.92974399999998525</v>
      </c>
      <c r="X140" s="35">
        <f t="shared" si="159"/>
        <v>6</v>
      </c>
      <c r="Y140" s="52">
        <f t="shared" si="183"/>
        <v>202.57025599999992</v>
      </c>
      <c r="Z140" s="52">
        <f t="shared" si="144"/>
        <v>200.54455399999992</v>
      </c>
      <c r="AA140" s="52">
        <f t="shared" si="160"/>
        <v>2.0257019999999999</v>
      </c>
      <c r="AB140" s="45"/>
      <c r="AC140" s="45"/>
      <c r="AD140" s="47" t="s">
        <v>218</v>
      </c>
      <c r="AF140" s="35">
        <f>AG140+AK140+Tabelle212682010252630[[#This Row],[w]]/2+Tabelle212682010252630[[#This Row],[poweradd]]</f>
        <v>5.9554459999999851</v>
      </c>
      <c r="AG140" s="52">
        <f t="shared" si="197"/>
        <v>0.92974399999998525</v>
      </c>
      <c r="AH140" s="35">
        <f t="shared" si="161"/>
        <v>6</v>
      </c>
      <c r="AI140" s="52">
        <f t="shared" si="184"/>
        <v>202.57025599999992</v>
      </c>
      <c r="AJ140" s="52">
        <f t="shared" si="145"/>
        <v>200.54455399999992</v>
      </c>
      <c r="AK140" s="52">
        <f t="shared" si="162"/>
        <v>2.0257019999999999</v>
      </c>
      <c r="AL140" s="45"/>
      <c r="AM140" s="45"/>
      <c r="AN140" s="47" t="s">
        <v>218</v>
      </c>
      <c r="AP140" s="35">
        <f>AQ140+AU140+Tabelle212682010252627[[#This Row],[w]]/2+Tabelle212682010252627[[#This Row],[poweradd]]</f>
        <v>75.325445999999985</v>
      </c>
      <c r="AQ140" s="52">
        <f t="shared" si="198"/>
        <v>70.929743999999985</v>
      </c>
      <c r="AR140" s="35">
        <f t="shared" si="163"/>
        <v>6</v>
      </c>
      <c r="AS140" s="52">
        <f t="shared" si="185"/>
        <v>139.57025599999992</v>
      </c>
      <c r="AT140" s="52">
        <f t="shared" si="146"/>
        <v>138.17455399999992</v>
      </c>
      <c r="AU140" s="52">
        <f t="shared" si="164"/>
        <v>1.395702</v>
      </c>
      <c r="AV140" s="45"/>
      <c r="AW140" s="45"/>
      <c r="AX140" s="47"/>
      <c r="AZ140" s="35">
        <f>BA140+BE140+Tabelle2126820102526272933[[#This Row],[w]]/2+Tabelle2126820102526272933[[#This Row],[poweradd]]</f>
        <v>75.325445999999985</v>
      </c>
      <c r="BA140" s="52">
        <f t="shared" si="199"/>
        <v>70.929743999999985</v>
      </c>
      <c r="BB140" s="35">
        <f t="shared" si="165"/>
        <v>6</v>
      </c>
      <c r="BC140" s="52">
        <f t="shared" si="186"/>
        <v>139.57025599999992</v>
      </c>
      <c r="BD140" s="52">
        <f t="shared" si="147"/>
        <v>138.17455399999992</v>
      </c>
      <c r="BE140" s="52">
        <f t="shared" si="166"/>
        <v>1.395702</v>
      </c>
      <c r="BF140" s="45"/>
      <c r="BG140" s="45"/>
      <c r="BH140" s="47"/>
      <c r="BJ140" s="35">
        <f>BK140+BO140+Tabelle21268201025262728[[#This Row],[w]]/2+Tabelle21268201025262728[[#This Row],[poweradd]]</f>
        <v>75.325445999999985</v>
      </c>
      <c r="BK140" s="52">
        <f t="shared" si="200"/>
        <v>70.929743999999985</v>
      </c>
      <c r="BL140" s="35">
        <f t="shared" si="167"/>
        <v>6</v>
      </c>
      <c r="BM140" s="52">
        <f t="shared" si="187"/>
        <v>139.57025599999992</v>
      </c>
      <c r="BN140" s="52">
        <f t="shared" si="148"/>
        <v>138.17455399999992</v>
      </c>
      <c r="BO140" s="52">
        <f t="shared" si="168"/>
        <v>1.395702</v>
      </c>
      <c r="BP140" s="45"/>
      <c r="BQ140" s="45"/>
      <c r="BR140" s="47"/>
      <c r="BT140" s="35">
        <f>BU140+BY140+Tabelle21268201025262729[[#This Row],[w]]/2+Tabelle21268201025262729[[#This Row],[poweradd]]</f>
        <v>75.325445999999985</v>
      </c>
      <c r="BU140" s="52">
        <f t="shared" si="201"/>
        <v>70.929743999999985</v>
      </c>
      <c r="BV140" s="35">
        <f t="shared" si="169"/>
        <v>6</v>
      </c>
      <c r="BW140" s="52">
        <f t="shared" si="188"/>
        <v>139.57025599999992</v>
      </c>
      <c r="BX140" s="52">
        <f t="shared" si="149"/>
        <v>138.17455399999992</v>
      </c>
      <c r="BY140" s="52">
        <f t="shared" si="170"/>
        <v>1.395702</v>
      </c>
      <c r="BZ140" s="45"/>
      <c r="CA140" s="45"/>
      <c r="CB140" s="47"/>
      <c r="CD140" s="35">
        <f>CE140+CI140+Tabelle2126820102526272934[[#This Row],[w]]/2+Tabelle2126820102526272934[[#This Row],[poweradd]]</f>
        <v>105.145612</v>
      </c>
      <c r="CE140" s="52">
        <f t="shared" si="202"/>
        <v>101.000619</v>
      </c>
      <c r="CF140" s="35">
        <f t="shared" si="171"/>
        <v>6</v>
      </c>
      <c r="CG140" s="52">
        <f t="shared" si="189"/>
        <v>114.49938099999999</v>
      </c>
      <c r="CH140" s="52">
        <f t="shared" si="150"/>
        <v>113.35438799999999</v>
      </c>
      <c r="CI140" s="52">
        <f t="shared" si="172"/>
        <v>1.1449929999999999</v>
      </c>
      <c r="CJ140" s="45"/>
      <c r="CK140" s="45"/>
      <c r="CL140" s="47"/>
      <c r="CN140" s="35">
        <f>CO140+CS140+Tabelle21268201025262729341135[[#This Row],[w]]/2+Tabelle21268201025262729341135[[#This Row],[poweradd]]</f>
        <v>105.145612</v>
      </c>
      <c r="CO140" s="52">
        <f t="shared" si="203"/>
        <v>101.000619</v>
      </c>
      <c r="CP140" s="35">
        <f t="shared" si="173"/>
        <v>6</v>
      </c>
      <c r="CQ140" s="52">
        <f t="shared" si="190"/>
        <v>114.49938099999999</v>
      </c>
      <c r="CR140" s="52">
        <f t="shared" si="151"/>
        <v>113.35438799999999</v>
      </c>
      <c r="CS140" s="52">
        <f t="shared" si="174"/>
        <v>1.1449929999999999</v>
      </c>
      <c r="CT140" s="45"/>
      <c r="CU140" s="45"/>
      <c r="CV140" s="47"/>
      <c r="CX140" s="35">
        <f>CY140+DC140+Tabelle2126820102526272934113536[[#This Row],[w]]/2+Tabelle2126820102526272934113536[[#This Row],[poweradd]]</f>
        <v>105.145612</v>
      </c>
      <c r="CY140" s="52">
        <f t="shared" si="204"/>
        <v>101.000619</v>
      </c>
      <c r="CZ140" s="35">
        <f t="shared" si="175"/>
        <v>6</v>
      </c>
      <c r="DA140" s="52">
        <f t="shared" si="191"/>
        <v>114.49938099999999</v>
      </c>
      <c r="DB140" s="52">
        <f t="shared" si="152"/>
        <v>113.35438799999999</v>
      </c>
      <c r="DC140" s="52">
        <f t="shared" si="176"/>
        <v>1.1449929999999999</v>
      </c>
      <c r="DD140" s="45"/>
      <c r="DE140" s="45"/>
      <c r="DF140" s="47"/>
      <c r="DH140" s="35">
        <f>DI140+DM140+Tabelle21268201025262729341135363731[[#This Row],[w]]/2+Tabelle21268201025262729341135363731[[#This Row],[poweradd]]</f>
        <v>105.145612</v>
      </c>
      <c r="DI140" s="52">
        <f t="shared" si="205"/>
        <v>101.000619</v>
      </c>
      <c r="DJ140" s="35">
        <f t="shared" si="177"/>
        <v>6</v>
      </c>
      <c r="DK140" s="52">
        <f t="shared" si="192"/>
        <v>114.49938099999999</v>
      </c>
      <c r="DL140" s="52">
        <f t="shared" si="153"/>
        <v>113.35438799999999</v>
      </c>
      <c r="DM140" s="52">
        <f t="shared" si="178"/>
        <v>1.1449929999999999</v>
      </c>
      <c r="DN140" s="45"/>
      <c r="DO140" s="45"/>
      <c r="DP140" s="47"/>
      <c r="DR140" s="35">
        <f>DS140+DW140+Tabelle212682010252627293411353637[[#This Row],[w]]/2+Tabelle212682010252627293411353637[[#This Row],[poweradd]]</f>
        <v>21.892243999999991</v>
      </c>
      <c r="DS140" s="52">
        <f t="shared" si="206"/>
        <v>17.43155999999999</v>
      </c>
      <c r="DT140" s="35">
        <f t="shared" si="179"/>
        <v>6</v>
      </c>
      <c r="DU140" s="52">
        <f t="shared" si="193"/>
        <v>146.0684399999999</v>
      </c>
      <c r="DV140" s="52">
        <f t="shared" si="154"/>
        <v>144.60775599999991</v>
      </c>
      <c r="DW140" s="52">
        <f t="shared" si="180"/>
        <v>1.4606840000000001</v>
      </c>
      <c r="DX140" s="45"/>
      <c r="DY140" s="45"/>
    </row>
    <row r="141" spans="1:130" x14ac:dyDescent="0.25">
      <c r="A141" s="55">
        <v>138</v>
      </c>
      <c r="B141" s="35">
        <f>C141+G141+Tabelle21268201025[[#This Row],[w]]/2+Tabelle21268201025[[#This Row],[poweradd]]</f>
        <v>10.960890999999986</v>
      </c>
      <c r="C141" s="52">
        <f t="shared" si="194"/>
        <v>5.9554459999999851</v>
      </c>
      <c r="D141" s="35">
        <f t="shared" si="155"/>
        <v>6</v>
      </c>
      <c r="E141" s="52">
        <f t="shared" si="181"/>
        <v>200.54455399999992</v>
      </c>
      <c r="F141" s="52">
        <f t="shared" si="207"/>
        <v>198.53910899999991</v>
      </c>
      <c r="G141" s="52">
        <f t="shared" si="156"/>
        <v>2.0054449999999999</v>
      </c>
      <c r="H141" s="45"/>
      <c r="I141" s="45"/>
      <c r="L141" s="35">
        <f>M141+Q141+Tabelle212682010252632[[#This Row],[w]]/2+Tabelle212682010252632[[#This Row],[poweradd]]</f>
        <v>10.960890999999986</v>
      </c>
      <c r="M141" s="52">
        <f t="shared" si="195"/>
        <v>5.9554459999999851</v>
      </c>
      <c r="N141" s="35">
        <f t="shared" si="157"/>
        <v>6</v>
      </c>
      <c r="O141" s="52">
        <f t="shared" si="182"/>
        <v>200.54455399999992</v>
      </c>
      <c r="P141" s="52">
        <f t="shared" si="143"/>
        <v>198.53910899999991</v>
      </c>
      <c r="Q141" s="52">
        <f t="shared" si="158"/>
        <v>2.0054449999999999</v>
      </c>
      <c r="R141" s="45"/>
      <c r="S141" s="45"/>
      <c r="V141" s="35">
        <f>W141+AA141+Tabelle2126820102526[[#This Row],[w]]/2+Tabelle2126820102526[[#This Row],[poweradd]]</f>
        <v>10.960890999999986</v>
      </c>
      <c r="W141" s="52">
        <f t="shared" si="196"/>
        <v>5.9554459999999851</v>
      </c>
      <c r="X141" s="35">
        <f t="shared" si="159"/>
        <v>6</v>
      </c>
      <c r="Y141" s="52">
        <f t="shared" si="183"/>
        <v>200.54455399999992</v>
      </c>
      <c r="Z141" s="52">
        <f t="shared" si="144"/>
        <v>198.53910899999991</v>
      </c>
      <c r="AA141" s="52">
        <f t="shared" si="160"/>
        <v>2.0054449999999999</v>
      </c>
      <c r="AB141" s="45"/>
      <c r="AC141" s="45"/>
      <c r="AF141" s="35">
        <f>AG141+AK141+Tabelle212682010252630[[#This Row],[w]]/2+Tabelle212682010252630[[#This Row],[poweradd]]</f>
        <v>10.960890999999986</v>
      </c>
      <c r="AG141" s="52">
        <f t="shared" si="197"/>
        <v>5.9554459999999851</v>
      </c>
      <c r="AH141" s="35">
        <f t="shared" si="161"/>
        <v>6</v>
      </c>
      <c r="AI141" s="52">
        <f t="shared" si="184"/>
        <v>200.54455399999992</v>
      </c>
      <c r="AJ141" s="52">
        <f t="shared" si="145"/>
        <v>198.53910899999991</v>
      </c>
      <c r="AK141" s="52">
        <f t="shared" si="162"/>
        <v>2.0054449999999999</v>
      </c>
      <c r="AL141" s="45"/>
      <c r="AM141" s="45"/>
      <c r="AP141" s="35">
        <f>AQ141+AU141+Tabelle212682010252627[[#This Row],[w]]/2+Tabelle212682010252627[[#This Row],[poweradd]]</f>
        <v>79.70719099999998</v>
      </c>
      <c r="AQ141" s="52">
        <f t="shared" si="198"/>
        <v>75.325445999999985</v>
      </c>
      <c r="AR141" s="35">
        <f t="shared" si="163"/>
        <v>6</v>
      </c>
      <c r="AS141" s="52">
        <f t="shared" si="185"/>
        <v>138.17455399999992</v>
      </c>
      <c r="AT141" s="52">
        <f t="shared" si="146"/>
        <v>136.79280899999992</v>
      </c>
      <c r="AU141" s="52">
        <f t="shared" si="164"/>
        <v>1.381745</v>
      </c>
      <c r="AV141" s="45"/>
      <c r="AW141" s="45"/>
      <c r="AZ141" s="35">
        <f>BA141+BE141+Tabelle2126820102526272933[[#This Row],[w]]/2+Tabelle2126820102526272933[[#This Row],[poweradd]]</f>
        <v>79.70719099999998</v>
      </c>
      <c r="BA141" s="52">
        <f t="shared" si="199"/>
        <v>75.325445999999985</v>
      </c>
      <c r="BB141" s="35">
        <f t="shared" si="165"/>
        <v>6</v>
      </c>
      <c r="BC141" s="52">
        <f t="shared" si="186"/>
        <v>138.17455399999992</v>
      </c>
      <c r="BD141" s="52">
        <f t="shared" si="147"/>
        <v>136.79280899999992</v>
      </c>
      <c r="BE141" s="52">
        <f t="shared" si="166"/>
        <v>1.381745</v>
      </c>
      <c r="BF141" s="45"/>
      <c r="BG141" s="45"/>
      <c r="BJ141" s="35">
        <f>BK141+BO141+Tabelle21268201025262728[[#This Row],[w]]/2+Tabelle21268201025262728[[#This Row],[poweradd]]</f>
        <v>79.70719099999998</v>
      </c>
      <c r="BK141" s="52">
        <f t="shared" si="200"/>
        <v>75.325445999999985</v>
      </c>
      <c r="BL141" s="35">
        <f t="shared" si="167"/>
        <v>6</v>
      </c>
      <c r="BM141" s="52">
        <f t="shared" si="187"/>
        <v>138.17455399999992</v>
      </c>
      <c r="BN141" s="52">
        <f t="shared" si="148"/>
        <v>136.79280899999992</v>
      </c>
      <c r="BO141" s="52">
        <f t="shared" si="168"/>
        <v>1.381745</v>
      </c>
      <c r="BP141" s="45"/>
      <c r="BQ141" s="45"/>
      <c r="BT141" s="35">
        <f>BU141+BY141+Tabelle21268201025262729[[#This Row],[w]]/2+Tabelle21268201025262729[[#This Row],[poweradd]]</f>
        <v>79.70719099999998</v>
      </c>
      <c r="BU141" s="52">
        <f t="shared" si="201"/>
        <v>75.325445999999985</v>
      </c>
      <c r="BV141" s="35">
        <f t="shared" si="169"/>
        <v>6</v>
      </c>
      <c r="BW141" s="52">
        <f t="shared" si="188"/>
        <v>138.17455399999992</v>
      </c>
      <c r="BX141" s="52">
        <f t="shared" si="149"/>
        <v>136.79280899999992</v>
      </c>
      <c r="BY141" s="52">
        <f t="shared" si="170"/>
        <v>1.381745</v>
      </c>
      <c r="BZ141" s="45"/>
      <c r="CA141" s="45"/>
      <c r="CD141" s="35">
        <f>CE141+CI141+Tabelle2126820102526272934[[#This Row],[w]]/2+Tabelle2126820102526272934[[#This Row],[poweradd]]</f>
        <v>109.279155</v>
      </c>
      <c r="CE141" s="52">
        <f t="shared" si="202"/>
        <v>105.145612</v>
      </c>
      <c r="CF141" s="35">
        <f t="shared" si="171"/>
        <v>6</v>
      </c>
      <c r="CG141" s="52">
        <f t="shared" si="189"/>
        <v>113.35438799999999</v>
      </c>
      <c r="CH141" s="52">
        <f t="shared" si="150"/>
        <v>112.22084499999998</v>
      </c>
      <c r="CI141" s="52">
        <f t="shared" si="172"/>
        <v>1.133543</v>
      </c>
      <c r="CJ141" s="45"/>
      <c r="CK141" s="45"/>
      <c r="CN141" s="35">
        <f>CO141+CS141+Tabelle21268201025262729341135[[#This Row],[w]]/2+Tabelle21268201025262729341135[[#This Row],[poweradd]]</f>
        <v>109.279155</v>
      </c>
      <c r="CO141" s="52">
        <f t="shared" si="203"/>
        <v>105.145612</v>
      </c>
      <c r="CP141" s="35">
        <f t="shared" si="173"/>
        <v>6</v>
      </c>
      <c r="CQ141" s="52">
        <f t="shared" si="190"/>
        <v>113.35438799999999</v>
      </c>
      <c r="CR141" s="52">
        <f t="shared" si="151"/>
        <v>112.22084499999998</v>
      </c>
      <c r="CS141" s="52">
        <f t="shared" si="174"/>
        <v>1.133543</v>
      </c>
      <c r="CT141" s="45"/>
      <c r="CU141" s="45"/>
      <c r="CX141" s="35">
        <f>CY141+DC141+Tabelle2126820102526272934113536[[#This Row],[w]]/2+Tabelle2126820102526272934113536[[#This Row],[poweradd]]</f>
        <v>109.279155</v>
      </c>
      <c r="CY141" s="52">
        <f t="shared" si="204"/>
        <v>105.145612</v>
      </c>
      <c r="CZ141" s="35">
        <f t="shared" si="175"/>
        <v>6</v>
      </c>
      <c r="DA141" s="52">
        <f t="shared" si="191"/>
        <v>113.35438799999999</v>
      </c>
      <c r="DB141" s="52">
        <f t="shared" si="152"/>
        <v>112.22084499999998</v>
      </c>
      <c r="DC141" s="52">
        <f t="shared" si="176"/>
        <v>1.133543</v>
      </c>
      <c r="DD141" s="45"/>
      <c r="DE141" s="45"/>
      <c r="DH141" s="35">
        <f>DI141+DM141+Tabelle21268201025262729341135363731[[#This Row],[w]]/2+Tabelle21268201025262729341135363731[[#This Row],[poweradd]]</f>
        <v>109.279155</v>
      </c>
      <c r="DI141" s="52">
        <f t="shared" si="205"/>
        <v>105.145612</v>
      </c>
      <c r="DJ141" s="35">
        <f t="shared" si="177"/>
        <v>6</v>
      </c>
      <c r="DK141" s="52">
        <f t="shared" si="192"/>
        <v>113.35438799999999</v>
      </c>
      <c r="DL141" s="52">
        <f t="shared" si="153"/>
        <v>112.22084499999998</v>
      </c>
      <c r="DM141" s="52">
        <f t="shared" si="178"/>
        <v>1.133543</v>
      </c>
      <c r="DN141" s="45"/>
      <c r="DO141" s="45"/>
      <c r="DR141" s="35">
        <f>DS141+DW141+Tabelle212682010252627293411353637[[#This Row],[w]]/2+Tabelle212682010252627293411353637[[#This Row],[poweradd]]</f>
        <v>26.33832099999999</v>
      </c>
      <c r="DS141" s="52">
        <f t="shared" si="206"/>
        <v>21.892243999999991</v>
      </c>
      <c r="DT141" s="35">
        <f t="shared" si="179"/>
        <v>6</v>
      </c>
      <c r="DU141" s="52">
        <f t="shared" si="193"/>
        <v>144.60775599999991</v>
      </c>
      <c r="DV141" s="52">
        <f t="shared" si="154"/>
        <v>143.16167899999991</v>
      </c>
      <c r="DW141" s="52">
        <f t="shared" si="180"/>
        <v>1.4460770000000001</v>
      </c>
      <c r="DX141" s="45"/>
      <c r="DY141" s="45"/>
      <c r="DZ141" s="47"/>
    </row>
    <row r="142" spans="1:130" x14ac:dyDescent="0.25">
      <c r="A142" s="55">
        <v>139</v>
      </c>
      <c r="B142" s="35">
        <f>C142+G142+Tabelle21268201025[[#This Row],[w]]/2+Tabelle21268201025[[#This Row],[poweradd]]</f>
        <v>15.946281999999986</v>
      </c>
      <c r="C142" s="52">
        <f t="shared" si="194"/>
        <v>10.960890999999986</v>
      </c>
      <c r="D142" s="35">
        <f t="shared" si="155"/>
        <v>6</v>
      </c>
      <c r="E142" s="52">
        <f t="shared" si="181"/>
        <v>198.53910899999991</v>
      </c>
      <c r="F142" s="52">
        <f t="shared" si="207"/>
        <v>196.55371799999992</v>
      </c>
      <c r="G142" s="52">
        <f t="shared" si="156"/>
        <v>1.9853909999999999</v>
      </c>
      <c r="H142" s="45"/>
      <c r="I142" s="45"/>
      <c r="L142" s="35">
        <f>M142+Q142+Tabelle212682010252632[[#This Row],[w]]/2+Tabelle212682010252632[[#This Row],[poweradd]]</f>
        <v>15.946281999999986</v>
      </c>
      <c r="M142" s="52">
        <f t="shared" si="195"/>
        <v>10.960890999999986</v>
      </c>
      <c r="N142" s="35">
        <f t="shared" si="157"/>
        <v>6</v>
      </c>
      <c r="O142" s="52">
        <f t="shared" si="182"/>
        <v>198.53910899999991</v>
      </c>
      <c r="P142" s="52">
        <f t="shared" ref="P142:P205" si="208">O142-Q142</f>
        <v>196.55371799999992</v>
      </c>
      <c r="Q142" s="52">
        <f t="shared" si="158"/>
        <v>1.9853909999999999</v>
      </c>
      <c r="R142" s="45"/>
      <c r="S142" s="45"/>
      <c r="V142" s="35">
        <f>W142+AA142+Tabelle2126820102526[[#This Row],[w]]/2+Tabelle2126820102526[[#This Row],[poweradd]]</f>
        <v>15.946281999999986</v>
      </c>
      <c r="W142" s="52">
        <f t="shared" si="196"/>
        <v>10.960890999999986</v>
      </c>
      <c r="X142" s="35">
        <f t="shared" si="159"/>
        <v>6</v>
      </c>
      <c r="Y142" s="52">
        <f t="shared" si="183"/>
        <v>198.53910899999991</v>
      </c>
      <c r="Z142" s="52">
        <f t="shared" ref="Z142:Z205" si="209">Y142-AA142</f>
        <v>196.55371799999992</v>
      </c>
      <c r="AA142" s="52">
        <f t="shared" si="160"/>
        <v>1.9853909999999999</v>
      </c>
      <c r="AB142" s="45"/>
      <c r="AC142" s="45"/>
      <c r="AF142" s="35">
        <f>AG142+AK142+Tabelle212682010252630[[#This Row],[w]]/2+Tabelle212682010252630[[#This Row],[poweradd]]</f>
        <v>15.946281999999986</v>
      </c>
      <c r="AG142" s="52">
        <f t="shared" si="197"/>
        <v>10.960890999999986</v>
      </c>
      <c r="AH142" s="35">
        <f t="shared" si="161"/>
        <v>6</v>
      </c>
      <c r="AI142" s="52">
        <f t="shared" si="184"/>
        <v>198.53910899999991</v>
      </c>
      <c r="AJ142" s="52">
        <f t="shared" ref="AJ142:AJ205" si="210">AI142-AK142</f>
        <v>196.55371799999992</v>
      </c>
      <c r="AK142" s="52">
        <f t="shared" si="162"/>
        <v>1.9853909999999999</v>
      </c>
      <c r="AL142" s="45"/>
      <c r="AM142" s="45"/>
      <c r="AP142" s="35">
        <f>AQ142+AU142+Tabelle212682010252627[[#This Row],[w]]/2+Tabelle212682010252627[[#This Row],[poweradd]]</f>
        <v>84.075118999999987</v>
      </c>
      <c r="AQ142" s="52">
        <f t="shared" si="198"/>
        <v>79.70719099999998</v>
      </c>
      <c r="AR142" s="35">
        <f t="shared" si="163"/>
        <v>6</v>
      </c>
      <c r="AS142" s="52">
        <f t="shared" si="185"/>
        <v>136.79280899999992</v>
      </c>
      <c r="AT142" s="52">
        <f t="shared" ref="AT142:AT205" si="211">AS142-AU142</f>
        <v>135.42488099999991</v>
      </c>
      <c r="AU142" s="52">
        <f t="shared" si="164"/>
        <v>1.367928</v>
      </c>
      <c r="AV142" s="45"/>
      <c r="AW142" s="45"/>
      <c r="AZ142" s="35">
        <f>BA142+BE142+Tabelle2126820102526272933[[#This Row],[w]]/2+Tabelle2126820102526272933[[#This Row],[poweradd]]</f>
        <v>84.075118999999987</v>
      </c>
      <c r="BA142" s="52">
        <f t="shared" si="199"/>
        <v>79.70719099999998</v>
      </c>
      <c r="BB142" s="35">
        <f t="shared" si="165"/>
        <v>6</v>
      </c>
      <c r="BC142" s="52">
        <f t="shared" si="186"/>
        <v>136.79280899999992</v>
      </c>
      <c r="BD142" s="52">
        <f t="shared" ref="BD142:BD205" si="212">BC142-BE142</f>
        <v>135.42488099999991</v>
      </c>
      <c r="BE142" s="52">
        <f t="shared" si="166"/>
        <v>1.367928</v>
      </c>
      <c r="BF142" s="45"/>
      <c r="BG142" s="45"/>
      <c r="BJ142" s="35">
        <f>BK142+BO142+Tabelle21268201025262728[[#This Row],[w]]/2+Tabelle21268201025262728[[#This Row],[poweradd]]</f>
        <v>84.075118999999987</v>
      </c>
      <c r="BK142" s="52">
        <f t="shared" si="200"/>
        <v>79.70719099999998</v>
      </c>
      <c r="BL142" s="35">
        <f t="shared" si="167"/>
        <v>6</v>
      </c>
      <c r="BM142" s="52">
        <f t="shared" si="187"/>
        <v>136.79280899999992</v>
      </c>
      <c r="BN142" s="52">
        <f t="shared" ref="BN142:BN205" si="213">BM142-BO142</f>
        <v>135.42488099999991</v>
      </c>
      <c r="BO142" s="52">
        <f t="shared" si="168"/>
        <v>1.367928</v>
      </c>
      <c r="BP142" s="45"/>
      <c r="BQ142" s="45"/>
      <c r="BT142" s="35">
        <f>BU142+BY142+Tabelle21268201025262729[[#This Row],[w]]/2+Tabelle21268201025262729[[#This Row],[poweradd]]</f>
        <v>84.075118999999987</v>
      </c>
      <c r="BU142" s="52">
        <f t="shared" si="201"/>
        <v>79.70719099999998</v>
      </c>
      <c r="BV142" s="35">
        <f t="shared" si="169"/>
        <v>6</v>
      </c>
      <c r="BW142" s="52">
        <f t="shared" si="188"/>
        <v>136.79280899999992</v>
      </c>
      <c r="BX142" s="52">
        <f t="shared" ref="BX142:BX205" si="214">BW142-BY142</f>
        <v>135.42488099999991</v>
      </c>
      <c r="BY142" s="52">
        <f t="shared" si="170"/>
        <v>1.367928</v>
      </c>
      <c r="BZ142" s="45"/>
      <c r="CA142" s="45"/>
      <c r="CD142" s="35">
        <f>CE142+CI142+Tabelle2126820102526272934[[#This Row],[w]]/2+Tabelle2126820102526272934[[#This Row],[poweradd]]</f>
        <v>113.401363</v>
      </c>
      <c r="CE142" s="52">
        <f t="shared" si="202"/>
        <v>109.279155</v>
      </c>
      <c r="CF142" s="35">
        <f t="shared" si="171"/>
        <v>6</v>
      </c>
      <c r="CG142" s="52">
        <f t="shared" si="189"/>
        <v>112.22084499999998</v>
      </c>
      <c r="CH142" s="52">
        <f t="shared" ref="CH142:CH205" si="215">CG142-CI142</f>
        <v>111.09863699999998</v>
      </c>
      <c r="CI142" s="52">
        <f t="shared" si="172"/>
        <v>1.1222080000000001</v>
      </c>
      <c r="CJ142" s="45"/>
      <c r="CK142" s="45"/>
      <c r="CN142" s="35">
        <f>CO142+CS142+Tabelle21268201025262729341135[[#This Row],[w]]/2+Tabelle21268201025262729341135[[#This Row],[poweradd]]</f>
        <v>113.401363</v>
      </c>
      <c r="CO142" s="52">
        <f t="shared" si="203"/>
        <v>109.279155</v>
      </c>
      <c r="CP142" s="35">
        <f t="shared" si="173"/>
        <v>6</v>
      </c>
      <c r="CQ142" s="52">
        <f t="shared" si="190"/>
        <v>112.22084499999998</v>
      </c>
      <c r="CR142" s="52">
        <f t="shared" ref="CR142:CR205" si="216">CQ142-CS142</f>
        <v>111.09863699999998</v>
      </c>
      <c r="CS142" s="52">
        <f t="shared" si="174"/>
        <v>1.1222080000000001</v>
      </c>
      <c r="CT142" s="45"/>
      <c r="CU142" s="45"/>
      <c r="CX142" s="35">
        <f>CY142+DC142+Tabelle2126820102526272934113536[[#This Row],[w]]/2+Tabelle2126820102526272934113536[[#This Row],[poweradd]]</f>
        <v>113.401363</v>
      </c>
      <c r="CY142" s="52">
        <f t="shared" si="204"/>
        <v>109.279155</v>
      </c>
      <c r="CZ142" s="35">
        <f t="shared" si="175"/>
        <v>6</v>
      </c>
      <c r="DA142" s="52">
        <f t="shared" si="191"/>
        <v>112.22084499999998</v>
      </c>
      <c r="DB142" s="52">
        <f t="shared" ref="DB142:DB205" si="217">DA142-DC142</f>
        <v>111.09863699999998</v>
      </c>
      <c r="DC142" s="52">
        <f t="shared" si="176"/>
        <v>1.1222080000000001</v>
      </c>
      <c r="DD142" s="45"/>
      <c r="DE142" s="45"/>
      <c r="DH142" s="35">
        <f>DI142+DM142+Tabelle21268201025262729341135363731[[#This Row],[w]]/2+Tabelle21268201025262729341135363731[[#This Row],[poweradd]]</f>
        <v>113.401363</v>
      </c>
      <c r="DI142" s="52">
        <f t="shared" si="205"/>
        <v>109.279155</v>
      </c>
      <c r="DJ142" s="35">
        <f t="shared" si="177"/>
        <v>6</v>
      </c>
      <c r="DK142" s="52">
        <f t="shared" si="192"/>
        <v>112.22084499999998</v>
      </c>
      <c r="DL142" s="52">
        <f t="shared" ref="DL142:DL205" si="218">DK142-DM142</f>
        <v>111.09863699999998</v>
      </c>
      <c r="DM142" s="52">
        <f t="shared" si="178"/>
        <v>1.1222080000000001</v>
      </c>
      <c r="DN142" s="45"/>
      <c r="DO142" s="45"/>
      <c r="DR142" s="35">
        <f>DS142+DW142+Tabelle212682010252627293411353637[[#This Row],[w]]/2+Tabelle212682010252627293411353637[[#This Row],[poweradd]]</f>
        <v>10.769936999999992</v>
      </c>
      <c r="DS142" s="52">
        <f t="shared" si="206"/>
        <v>26.33832099999999</v>
      </c>
      <c r="DT142" s="35">
        <f t="shared" si="179"/>
        <v>6</v>
      </c>
      <c r="DU142" s="52">
        <f t="shared" si="193"/>
        <v>143.16167899999991</v>
      </c>
      <c r="DV142" s="52">
        <f t="shared" ref="DV142:DV205" si="219">DU142-DW142</f>
        <v>141.73006299999992</v>
      </c>
      <c r="DW142" s="52">
        <f t="shared" si="180"/>
        <v>1.431616</v>
      </c>
      <c r="DX142" s="45">
        <v>-20</v>
      </c>
      <c r="DY142" s="45">
        <f>-Tabelle212682010252627293411353637[[#This Row],[poweradd]]*0.9</f>
        <v>18</v>
      </c>
      <c r="DZ142" s="47" t="s">
        <v>248</v>
      </c>
    </row>
    <row r="143" spans="1:130" x14ac:dyDescent="0.25">
      <c r="A143" s="55">
        <v>140</v>
      </c>
      <c r="B143" s="35">
        <f>C143+G143+Tabelle21268201025[[#This Row],[w]]/2+Tabelle21268201025[[#This Row],[poweradd]]</f>
        <v>20.911818999999987</v>
      </c>
      <c r="C143" s="150">
        <f t="shared" si="194"/>
        <v>15.946281999999986</v>
      </c>
      <c r="D143" s="35">
        <f t="shared" si="155"/>
        <v>6</v>
      </c>
      <c r="E143" s="52">
        <f t="shared" si="181"/>
        <v>196.55371799999992</v>
      </c>
      <c r="F143" s="52">
        <f t="shared" si="207"/>
        <v>194.58818099999991</v>
      </c>
      <c r="G143" s="52">
        <f t="shared" si="156"/>
        <v>1.9655370000000001</v>
      </c>
      <c r="H143" s="43"/>
      <c r="I143" s="43"/>
      <c r="J143" s="38"/>
      <c r="L143" s="35">
        <f>M143+Q143+Tabelle212682010252632[[#This Row],[w]]/2+Tabelle212682010252632[[#This Row],[poweradd]]</f>
        <v>20.911818999999987</v>
      </c>
      <c r="M143" s="150">
        <f t="shared" si="195"/>
        <v>15.946281999999986</v>
      </c>
      <c r="N143" s="35">
        <f t="shared" si="157"/>
        <v>6</v>
      </c>
      <c r="O143" s="52">
        <f t="shared" si="182"/>
        <v>196.55371799999992</v>
      </c>
      <c r="P143" s="52">
        <f t="shared" si="208"/>
        <v>194.58818099999991</v>
      </c>
      <c r="Q143" s="52">
        <f t="shared" si="158"/>
        <v>1.9655370000000001</v>
      </c>
      <c r="R143" s="43"/>
      <c r="S143" s="43"/>
      <c r="T143" s="38"/>
      <c r="V143" s="35">
        <f>W143+AA143+Tabelle2126820102526[[#This Row],[w]]/2+Tabelle2126820102526[[#This Row],[poweradd]]</f>
        <v>20.911818999999987</v>
      </c>
      <c r="W143" s="150">
        <f t="shared" si="196"/>
        <v>15.946281999999986</v>
      </c>
      <c r="X143" s="35">
        <f t="shared" si="159"/>
        <v>6</v>
      </c>
      <c r="Y143" s="52">
        <f t="shared" si="183"/>
        <v>196.55371799999992</v>
      </c>
      <c r="Z143" s="52">
        <f t="shared" si="209"/>
        <v>194.58818099999991</v>
      </c>
      <c r="AA143" s="52">
        <f t="shared" si="160"/>
        <v>1.9655370000000001</v>
      </c>
      <c r="AB143" s="43"/>
      <c r="AC143" s="43"/>
      <c r="AD143" s="38"/>
      <c r="AF143" s="35">
        <f>AG143+AK143+Tabelle212682010252630[[#This Row],[w]]/2+Tabelle212682010252630[[#This Row],[poweradd]]</f>
        <v>20.911818999999987</v>
      </c>
      <c r="AG143" s="150">
        <f t="shared" si="197"/>
        <v>15.946281999999986</v>
      </c>
      <c r="AH143" s="35">
        <f t="shared" si="161"/>
        <v>6</v>
      </c>
      <c r="AI143" s="52">
        <f t="shared" si="184"/>
        <v>196.55371799999992</v>
      </c>
      <c r="AJ143" s="52">
        <f t="shared" si="210"/>
        <v>194.58818099999991</v>
      </c>
      <c r="AK143" s="52">
        <f t="shared" si="162"/>
        <v>1.9655370000000001</v>
      </c>
      <c r="AL143" s="43"/>
      <c r="AM143" s="43"/>
      <c r="AN143" s="38"/>
      <c r="AP143" s="35">
        <f>AQ143+AU143+Tabelle212682010252627[[#This Row],[w]]/2+Tabelle212682010252627[[#This Row],[poweradd]]</f>
        <v>88.429366999999985</v>
      </c>
      <c r="AQ143" s="150">
        <f t="shared" si="198"/>
        <v>84.075118999999987</v>
      </c>
      <c r="AR143" s="35">
        <f t="shared" si="163"/>
        <v>6</v>
      </c>
      <c r="AS143" s="52">
        <f t="shared" si="185"/>
        <v>135.42488099999991</v>
      </c>
      <c r="AT143" s="52">
        <f t="shared" si="211"/>
        <v>134.0706329999999</v>
      </c>
      <c r="AU143" s="52">
        <f t="shared" si="164"/>
        <v>1.3542479999999999</v>
      </c>
      <c r="AV143" s="43"/>
      <c r="AW143" s="43"/>
      <c r="AX143" s="38"/>
      <c r="AZ143" s="35">
        <f>BA143+BE143+Tabelle2126820102526272933[[#This Row],[w]]/2+Tabelle2126820102526272933[[#This Row],[poweradd]]</f>
        <v>88.429366999999985</v>
      </c>
      <c r="BA143" s="150">
        <f t="shared" si="199"/>
        <v>84.075118999999987</v>
      </c>
      <c r="BB143" s="35">
        <f t="shared" si="165"/>
        <v>6</v>
      </c>
      <c r="BC143" s="52">
        <f t="shared" si="186"/>
        <v>135.42488099999991</v>
      </c>
      <c r="BD143" s="52">
        <f t="shared" si="212"/>
        <v>134.0706329999999</v>
      </c>
      <c r="BE143" s="52">
        <f t="shared" si="166"/>
        <v>1.3542479999999999</v>
      </c>
      <c r="BF143" s="43"/>
      <c r="BG143" s="43"/>
      <c r="BH143" s="38"/>
      <c r="BJ143" s="35">
        <f>BK143+BO143+Tabelle21268201025262728[[#This Row],[w]]/2+Tabelle21268201025262728[[#This Row],[poweradd]]</f>
        <v>88.429366999999985</v>
      </c>
      <c r="BK143" s="150">
        <f t="shared" si="200"/>
        <v>84.075118999999987</v>
      </c>
      <c r="BL143" s="35">
        <f t="shared" si="167"/>
        <v>6</v>
      </c>
      <c r="BM143" s="52">
        <f t="shared" si="187"/>
        <v>135.42488099999991</v>
      </c>
      <c r="BN143" s="52">
        <f t="shared" si="213"/>
        <v>134.0706329999999</v>
      </c>
      <c r="BO143" s="52">
        <f t="shared" si="168"/>
        <v>1.3542479999999999</v>
      </c>
      <c r="BP143" s="43"/>
      <c r="BQ143" s="43"/>
      <c r="BR143" s="38"/>
      <c r="BT143" s="35">
        <f>BU143+BY143+Tabelle21268201025262729[[#This Row],[w]]/2+Tabelle21268201025262729[[#This Row],[poweradd]]</f>
        <v>88.429366999999985</v>
      </c>
      <c r="BU143" s="150">
        <f t="shared" si="201"/>
        <v>84.075118999999987</v>
      </c>
      <c r="BV143" s="35">
        <f t="shared" si="169"/>
        <v>6</v>
      </c>
      <c r="BW143" s="52">
        <f t="shared" si="188"/>
        <v>135.42488099999991</v>
      </c>
      <c r="BX143" s="52">
        <f t="shared" si="214"/>
        <v>134.0706329999999</v>
      </c>
      <c r="BY143" s="52">
        <f t="shared" si="170"/>
        <v>1.3542479999999999</v>
      </c>
      <c r="BZ143" s="43"/>
      <c r="CA143" s="43"/>
      <c r="CB143" s="38"/>
      <c r="CD143" s="35">
        <f>CE143+CI143+Tabelle2126820102526272934[[#This Row],[w]]/2+Tabelle2126820102526272934[[#This Row],[poweradd]]</f>
        <v>117.512349</v>
      </c>
      <c r="CE143" s="150">
        <f t="shared" si="202"/>
        <v>113.401363</v>
      </c>
      <c r="CF143" s="35">
        <f t="shared" si="171"/>
        <v>6</v>
      </c>
      <c r="CG143" s="52">
        <f t="shared" si="189"/>
        <v>111.09863699999998</v>
      </c>
      <c r="CH143" s="52">
        <f t="shared" si="215"/>
        <v>109.98765099999999</v>
      </c>
      <c r="CI143" s="52">
        <f t="shared" si="172"/>
        <v>1.110986</v>
      </c>
      <c r="CJ143" s="43"/>
      <c r="CK143" s="43"/>
      <c r="CL143" s="38"/>
      <c r="CN143" s="35">
        <f>CO143+CS143+Tabelle21268201025262729341135[[#This Row],[w]]/2+Tabelle21268201025262729341135[[#This Row],[poweradd]]</f>
        <v>117.512349</v>
      </c>
      <c r="CO143" s="150">
        <f t="shared" si="203"/>
        <v>113.401363</v>
      </c>
      <c r="CP143" s="35">
        <f t="shared" si="173"/>
        <v>6</v>
      </c>
      <c r="CQ143" s="52">
        <f t="shared" si="190"/>
        <v>111.09863699999998</v>
      </c>
      <c r="CR143" s="52">
        <f t="shared" si="216"/>
        <v>109.98765099999999</v>
      </c>
      <c r="CS143" s="52">
        <f t="shared" si="174"/>
        <v>1.110986</v>
      </c>
      <c r="CT143" s="43"/>
      <c r="CU143" s="43"/>
      <c r="CV143" s="38"/>
      <c r="CX143" s="35">
        <f>CY143+DC143+Tabelle2126820102526272934113536[[#This Row],[w]]/2+Tabelle2126820102526272934113536[[#This Row],[poweradd]]</f>
        <v>117.512349</v>
      </c>
      <c r="CY143" s="150">
        <f t="shared" si="204"/>
        <v>113.401363</v>
      </c>
      <c r="CZ143" s="35">
        <f t="shared" si="175"/>
        <v>6</v>
      </c>
      <c r="DA143" s="52">
        <f t="shared" si="191"/>
        <v>111.09863699999998</v>
      </c>
      <c r="DB143" s="52">
        <f t="shared" si="217"/>
        <v>109.98765099999999</v>
      </c>
      <c r="DC143" s="52">
        <f t="shared" si="176"/>
        <v>1.110986</v>
      </c>
      <c r="DD143" s="43"/>
      <c r="DE143" s="43"/>
      <c r="DF143" s="38"/>
      <c r="DH143" s="35">
        <f>DI143+DM143+Tabelle21268201025262729341135363731[[#This Row],[w]]/2+Tabelle21268201025262729341135363731[[#This Row],[poweradd]]</f>
        <v>97.512349</v>
      </c>
      <c r="DI143" s="150">
        <f t="shared" si="205"/>
        <v>113.401363</v>
      </c>
      <c r="DJ143" s="35">
        <f t="shared" si="177"/>
        <v>6</v>
      </c>
      <c r="DK143" s="52">
        <f t="shared" si="192"/>
        <v>111.09863699999998</v>
      </c>
      <c r="DL143" s="52">
        <f t="shared" si="218"/>
        <v>109.98765099999999</v>
      </c>
      <c r="DM143" s="52">
        <f t="shared" si="178"/>
        <v>1.110986</v>
      </c>
      <c r="DN143" s="43">
        <v>-20</v>
      </c>
      <c r="DO143" s="43"/>
      <c r="DP143" s="38" t="s">
        <v>257</v>
      </c>
      <c r="DR143" s="35">
        <f>DS143+DW143+Tabelle212682010252627293411353637[[#This Row],[w]]/2+Tabelle212682010252627293411353637[[#This Row],[poweradd]]</f>
        <v>15.367236999999992</v>
      </c>
      <c r="DS143" s="150">
        <f t="shared" si="206"/>
        <v>10.769936999999992</v>
      </c>
      <c r="DT143" s="35">
        <f t="shared" si="179"/>
        <v>6</v>
      </c>
      <c r="DU143" s="52">
        <f t="shared" si="193"/>
        <v>159.73006299999992</v>
      </c>
      <c r="DV143" s="52">
        <f t="shared" si="219"/>
        <v>158.13276299999993</v>
      </c>
      <c r="DW143" s="52">
        <f t="shared" si="180"/>
        <v>1.5972999999999999</v>
      </c>
      <c r="DX143" s="43"/>
      <c r="DY143" s="43"/>
      <c r="DZ143" s="38"/>
    </row>
    <row r="144" spans="1:130" x14ac:dyDescent="0.25">
      <c r="A144" s="55">
        <v>141</v>
      </c>
      <c r="B144" s="35">
        <f>C144+G144+Tabelle21268201025[[#This Row],[w]]/2+Tabelle21268201025[[#This Row],[poweradd]]</f>
        <v>25.857699999999987</v>
      </c>
      <c r="C144" s="150">
        <f t="shared" si="194"/>
        <v>20.911818999999987</v>
      </c>
      <c r="D144" s="35">
        <f t="shared" si="155"/>
        <v>6</v>
      </c>
      <c r="E144" s="52">
        <f t="shared" si="181"/>
        <v>194.58818099999991</v>
      </c>
      <c r="F144" s="52">
        <f t="shared" si="207"/>
        <v>192.64229999999992</v>
      </c>
      <c r="G144" s="52">
        <f t="shared" si="156"/>
        <v>1.945881</v>
      </c>
      <c r="H144" s="45"/>
      <c r="I144" s="45"/>
      <c r="L144" s="35">
        <f>M144+Q144+Tabelle212682010252632[[#This Row],[w]]/2+Tabelle212682010252632[[#This Row],[poweradd]]</f>
        <v>25.857699999999987</v>
      </c>
      <c r="M144" s="150">
        <f t="shared" si="195"/>
        <v>20.911818999999987</v>
      </c>
      <c r="N144" s="35">
        <f t="shared" si="157"/>
        <v>6</v>
      </c>
      <c r="O144" s="52">
        <f t="shared" si="182"/>
        <v>194.58818099999991</v>
      </c>
      <c r="P144" s="52">
        <f t="shared" si="208"/>
        <v>192.64229999999992</v>
      </c>
      <c r="Q144" s="52">
        <f t="shared" si="158"/>
        <v>1.945881</v>
      </c>
      <c r="R144" s="45"/>
      <c r="S144" s="45"/>
      <c r="V144" s="35">
        <f>W144+AA144+Tabelle2126820102526[[#This Row],[w]]/2+Tabelle2126820102526[[#This Row],[poweradd]]</f>
        <v>25.857699999999987</v>
      </c>
      <c r="W144" s="150">
        <f t="shared" si="196"/>
        <v>20.911818999999987</v>
      </c>
      <c r="X144" s="35">
        <f t="shared" si="159"/>
        <v>6</v>
      </c>
      <c r="Y144" s="52">
        <f t="shared" si="183"/>
        <v>194.58818099999991</v>
      </c>
      <c r="Z144" s="52">
        <f t="shared" si="209"/>
        <v>192.64229999999992</v>
      </c>
      <c r="AA144" s="52">
        <f t="shared" si="160"/>
        <v>1.945881</v>
      </c>
      <c r="AB144" s="45"/>
      <c r="AC144" s="45"/>
      <c r="AF144" s="35">
        <f>AG144+AK144+Tabelle212682010252630[[#This Row],[w]]/2+Tabelle212682010252630[[#This Row],[poweradd]]</f>
        <v>25.857699999999987</v>
      </c>
      <c r="AG144" s="150">
        <f t="shared" si="197"/>
        <v>20.911818999999987</v>
      </c>
      <c r="AH144" s="35">
        <f t="shared" si="161"/>
        <v>6</v>
      </c>
      <c r="AI144" s="52">
        <f t="shared" si="184"/>
        <v>194.58818099999991</v>
      </c>
      <c r="AJ144" s="52">
        <f t="shared" si="210"/>
        <v>192.64229999999992</v>
      </c>
      <c r="AK144" s="52">
        <f t="shared" si="162"/>
        <v>1.945881</v>
      </c>
      <c r="AL144" s="45"/>
      <c r="AM144" s="45"/>
      <c r="AP144" s="35">
        <f>AQ144+AU144+Tabelle212682010252627[[#This Row],[w]]/2+Tabelle212682010252627[[#This Row],[poweradd]]</f>
        <v>92.770072999999982</v>
      </c>
      <c r="AQ144" s="150">
        <f t="shared" si="198"/>
        <v>88.429366999999985</v>
      </c>
      <c r="AR144" s="35">
        <f t="shared" si="163"/>
        <v>6</v>
      </c>
      <c r="AS144" s="52">
        <f t="shared" si="185"/>
        <v>134.0706329999999</v>
      </c>
      <c r="AT144" s="52">
        <f t="shared" si="211"/>
        <v>132.72992699999989</v>
      </c>
      <c r="AU144" s="52">
        <f t="shared" si="164"/>
        <v>1.340706</v>
      </c>
      <c r="AV144" s="45"/>
      <c r="AW144" s="45"/>
      <c r="AZ144" s="35">
        <f>BA144+BE144+Tabelle2126820102526272933[[#This Row],[w]]/2+Tabelle2126820102526272933[[#This Row],[poweradd]]</f>
        <v>92.770072999999982</v>
      </c>
      <c r="BA144" s="150">
        <f t="shared" si="199"/>
        <v>88.429366999999985</v>
      </c>
      <c r="BB144" s="35">
        <f t="shared" si="165"/>
        <v>6</v>
      </c>
      <c r="BC144" s="52">
        <f t="shared" si="186"/>
        <v>134.0706329999999</v>
      </c>
      <c r="BD144" s="52">
        <f t="shared" si="212"/>
        <v>132.72992699999989</v>
      </c>
      <c r="BE144" s="52">
        <f t="shared" si="166"/>
        <v>1.340706</v>
      </c>
      <c r="BF144" s="45"/>
      <c r="BG144" s="45"/>
      <c r="BJ144" s="35">
        <f>BK144+BO144+Tabelle21268201025262728[[#This Row],[w]]/2+Tabelle21268201025262728[[#This Row],[poweradd]]</f>
        <v>92.770072999999982</v>
      </c>
      <c r="BK144" s="150">
        <f t="shared" si="200"/>
        <v>88.429366999999985</v>
      </c>
      <c r="BL144" s="35">
        <f t="shared" si="167"/>
        <v>6</v>
      </c>
      <c r="BM144" s="52">
        <f t="shared" si="187"/>
        <v>134.0706329999999</v>
      </c>
      <c r="BN144" s="52">
        <f t="shared" si="213"/>
        <v>132.72992699999989</v>
      </c>
      <c r="BO144" s="52">
        <f t="shared" si="168"/>
        <v>1.340706</v>
      </c>
      <c r="BP144" s="45"/>
      <c r="BQ144" s="45"/>
      <c r="BT144" s="35">
        <f>BU144+BY144+Tabelle21268201025262729[[#This Row],[w]]/2+Tabelle21268201025262729[[#This Row],[poweradd]]</f>
        <v>92.770072999999982</v>
      </c>
      <c r="BU144" s="150">
        <f t="shared" si="201"/>
        <v>88.429366999999985</v>
      </c>
      <c r="BV144" s="35">
        <f t="shared" si="169"/>
        <v>6</v>
      </c>
      <c r="BW144" s="52">
        <f t="shared" si="188"/>
        <v>134.0706329999999</v>
      </c>
      <c r="BX144" s="52">
        <f t="shared" si="214"/>
        <v>132.72992699999989</v>
      </c>
      <c r="BY144" s="52">
        <f t="shared" si="170"/>
        <v>1.340706</v>
      </c>
      <c r="BZ144" s="45"/>
      <c r="CA144" s="45"/>
      <c r="CD144" s="35">
        <f>CE144+CI144+Tabelle2126820102526272934[[#This Row],[w]]/2+Tabelle2126820102526272934[[#This Row],[poweradd]]</f>
        <v>121.612225</v>
      </c>
      <c r="CE144" s="150">
        <f t="shared" si="202"/>
        <v>117.512349</v>
      </c>
      <c r="CF144" s="35">
        <f t="shared" si="171"/>
        <v>6</v>
      </c>
      <c r="CG144" s="52">
        <f t="shared" si="189"/>
        <v>109.98765099999999</v>
      </c>
      <c r="CH144" s="52">
        <f t="shared" si="215"/>
        <v>108.88777499999999</v>
      </c>
      <c r="CI144" s="52">
        <f t="shared" si="172"/>
        <v>1.0998760000000001</v>
      </c>
      <c r="CJ144" s="45"/>
      <c r="CK144" s="45"/>
      <c r="CN144" s="35">
        <f>CO144+CS144+Tabelle21268201025262729341135[[#This Row],[w]]/2+Tabelle21268201025262729341135[[#This Row],[poweradd]]</f>
        <v>121.612225</v>
      </c>
      <c r="CO144" s="150">
        <f t="shared" si="203"/>
        <v>117.512349</v>
      </c>
      <c r="CP144" s="35">
        <f t="shared" si="173"/>
        <v>6</v>
      </c>
      <c r="CQ144" s="52">
        <f t="shared" si="190"/>
        <v>109.98765099999999</v>
      </c>
      <c r="CR144" s="52">
        <f t="shared" si="216"/>
        <v>108.88777499999999</v>
      </c>
      <c r="CS144" s="52">
        <f t="shared" si="174"/>
        <v>1.0998760000000001</v>
      </c>
      <c r="CT144" s="45"/>
      <c r="CU144" s="45"/>
      <c r="CX144" s="35">
        <f>CY144+DC144+Tabelle2126820102526272934113536[[#This Row],[w]]/2+Tabelle2126820102526272934113536[[#This Row],[poweradd]]</f>
        <v>121.612225</v>
      </c>
      <c r="CY144" s="150">
        <f t="shared" si="204"/>
        <v>117.512349</v>
      </c>
      <c r="CZ144" s="35">
        <f t="shared" si="175"/>
        <v>6</v>
      </c>
      <c r="DA144" s="52">
        <f t="shared" si="191"/>
        <v>109.98765099999999</v>
      </c>
      <c r="DB144" s="52">
        <f t="shared" si="217"/>
        <v>108.88777499999999</v>
      </c>
      <c r="DC144" s="52">
        <f t="shared" si="176"/>
        <v>1.0998760000000001</v>
      </c>
      <c r="DD144" s="45"/>
      <c r="DE144" s="45"/>
      <c r="DH144" s="35">
        <f>DI144+DM144+Tabelle21268201025262729341135363731[[#This Row],[w]]/2+Tabelle21268201025262729341135363731[[#This Row],[poweradd]]</f>
        <v>101.612225</v>
      </c>
      <c r="DI144" s="150">
        <f t="shared" si="205"/>
        <v>97.512349</v>
      </c>
      <c r="DJ144" s="35">
        <f t="shared" si="177"/>
        <v>6</v>
      </c>
      <c r="DK144" s="52">
        <f t="shared" si="192"/>
        <v>109.98765099999999</v>
      </c>
      <c r="DL144" s="52">
        <f t="shared" si="218"/>
        <v>108.88777499999999</v>
      </c>
      <c r="DM144" s="52">
        <f t="shared" si="178"/>
        <v>1.0998760000000001</v>
      </c>
      <c r="DN144" s="45"/>
      <c r="DO144" s="45"/>
      <c r="DP144" s="38" t="s">
        <v>254</v>
      </c>
      <c r="DR144" s="35">
        <f>DS144+DW144+Tabelle212682010252627293411353637[[#This Row],[w]]/2+Tabelle212682010252627293411353637[[#This Row],[poweradd]]</f>
        <v>19.94856399999999</v>
      </c>
      <c r="DS144" s="150">
        <f t="shared" si="206"/>
        <v>15.367236999999992</v>
      </c>
      <c r="DT144" s="35">
        <f t="shared" si="179"/>
        <v>6</v>
      </c>
      <c r="DU144" s="52">
        <f t="shared" si="193"/>
        <v>158.13276299999993</v>
      </c>
      <c r="DV144" s="52">
        <f t="shared" si="219"/>
        <v>156.55143599999994</v>
      </c>
      <c r="DW144" s="52">
        <f t="shared" si="180"/>
        <v>1.5813269999999999</v>
      </c>
      <c r="DX144" s="45"/>
      <c r="DY144" s="45"/>
      <c r="DZ144" s="38"/>
    </row>
    <row r="145" spans="1:130" x14ac:dyDescent="0.25">
      <c r="A145" s="55">
        <v>142</v>
      </c>
      <c r="B145" s="35">
        <f>C145+G145+Tabelle21268201025[[#This Row],[w]]/2+Tabelle21268201025[[#This Row],[poweradd]]</f>
        <v>30.784122999999987</v>
      </c>
      <c r="C145" s="150">
        <f t="shared" si="194"/>
        <v>25.857699999999987</v>
      </c>
      <c r="D145" s="35">
        <f t="shared" si="155"/>
        <v>6</v>
      </c>
      <c r="E145" s="52">
        <f t="shared" si="181"/>
        <v>192.64229999999992</v>
      </c>
      <c r="F145" s="52">
        <f t="shared" si="207"/>
        <v>190.71587699999992</v>
      </c>
      <c r="G145" s="52">
        <f t="shared" si="156"/>
        <v>1.926423</v>
      </c>
      <c r="H145" s="45"/>
      <c r="I145" s="45"/>
      <c r="L145" s="35">
        <f>M145+Q145+Tabelle212682010252632[[#This Row],[w]]/2+Tabelle212682010252632[[#This Row],[poweradd]]</f>
        <v>30.784122999999987</v>
      </c>
      <c r="M145" s="150">
        <f t="shared" si="195"/>
        <v>25.857699999999987</v>
      </c>
      <c r="N145" s="35">
        <f t="shared" si="157"/>
        <v>6</v>
      </c>
      <c r="O145" s="52">
        <f t="shared" si="182"/>
        <v>192.64229999999992</v>
      </c>
      <c r="P145" s="52">
        <f t="shared" si="208"/>
        <v>190.71587699999992</v>
      </c>
      <c r="Q145" s="52">
        <f t="shared" si="158"/>
        <v>1.926423</v>
      </c>
      <c r="R145" s="45"/>
      <c r="S145" s="45"/>
      <c r="V145" s="35">
        <f>W145+AA145+Tabelle2126820102526[[#This Row],[w]]/2+Tabelle2126820102526[[#This Row],[poweradd]]</f>
        <v>30.784122999999987</v>
      </c>
      <c r="W145" s="150">
        <f t="shared" si="196"/>
        <v>25.857699999999987</v>
      </c>
      <c r="X145" s="35">
        <f t="shared" si="159"/>
        <v>6</v>
      </c>
      <c r="Y145" s="52">
        <f t="shared" si="183"/>
        <v>192.64229999999992</v>
      </c>
      <c r="Z145" s="52">
        <f t="shared" si="209"/>
        <v>190.71587699999992</v>
      </c>
      <c r="AA145" s="52">
        <f t="shared" si="160"/>
        <v>1.926423</v>
      </c>
      <c r="AB145" s="45"/>
      <c r="AC145" s="45"/>
      <c r="AF145" s="35">
        <f>AG145+AK145+Tabelle212682010252630[[#This Row],[w]]/2+Tabelle212682010252630[[#This Row],[poweradd]]</f>
        <v>30.784122999999987</v>
      </c>
      <c r="AG145" s="150">
        <f t="shared" si="197"/>
        <v>25.857699999999987</v>
      </c>
      <c r="AH145" s="35">
        <f t="shared" si="161"/>
        <v>6</v>
      </c>
      <c r="AI145" s="52">
        <f t="shared" si="184"/>
        <v>192.64229999999992</v>
      </c>
      <c r="AJ145" s="52">
        <f t="shared" si="210"/>
        <v>190.71587699999992</v>
      </c>
      <c r="AK145" s="52">
        <f t="shared" si="162"/>
        <v>1.926423</v>
      </c>
      <c r="AL145" s="45"/>
      <c r="AM145" s="45"/>
      <c r="AP145" s="35">
        <f>AQ145+AU145+Tabelle212682010252627[[#This Row],[w]]/2+Tabelle212682010252627[[#This Row],[poweradd]]</f>
        <v>97.097371999999979</v>
      </c>
      <c r="AQ145" s="150">
        <f t="shared" si="198"/>
        <v>92.770072999999982</v>
      </c>
      <c r="AR145" s="35">
        <f t="shared" si="163"/>
        <v>6</v>
      </c>
      <c r="AS145" s="52">
        <f t="shared" si="185"/>
        <v>132.72992699999989</v>
      </c>
      <c r="AT145" s="52">
        <f t="shared" si="211"/>
        <v>131.40262799999988</v>
      </c>
      <c r="AU145" s="52">
        <f t="shared" si="164"/>
        <v>1.327299</v>
      </c>
      <c r="AV145" s="45"/>
      <c r="AW145" s="45"/>
      <c r="AZ145" s="35">
        <f>BA145+BE145+Tabelle2126820102526272933[[#This Row],[w]]/2+Tabelle2126820102526272933[[#This Row],[poweradd]]</f>
        <v>97.097371999999979</v>
      </c>
      <c r="BA145" s="150">
        <f t="shared" si="199"/>
        <v>92.770072999999982</v>
      </c>
      <c r="BB145" s="35">
        <f t="shared" si="165"/>
        <v>6</v>
      </c>
      <c r="BC145" s="52">
        <f t="shared" si="186"/>
        <v>132.72992699999989</v>
      </c>
      <c r="BD145" s="52">
        <f t="shared" si="212"/>
        <v>131.40262799999988</v>
      </c>
      <c r="BE145" s="52">
        <f t="shared" si="166"/>
        <v>1.327299</v>
      </c>
      <c r="BF145" s="45"/>
      <c r="BG145" s="45"/>
      <c r="BJ145" s="35">
        <f>BK145+BO145+Tabelle21268201025262728[[#This Row],[w]]/2+Tabelle21268201025262728[[#This Row],[poweradd]]</f>
        <v>97.097371999999979</v>
      </c>
      <c r="BK145" s="150">
        <f t="shared" si="200"/>
        <v>92.770072999999982</v>
      </c>
      <c r="BL145" s="35">
        <f t="shared" si="167"/>
        <v>6</v>
      </c>
      <c r="BM145" s="52">
        <f t="shared" si="187"/>
        <v>132.72992699999989</v>
      </c>
      <c r="BN145" s="52">
        <f t="shared" si="213"/>
        <v>131.40262799999988</v>
      </c>
      <c r="BO145" s="52">
        <f t="shared" si="168"/>
        <v>1.327299</v>
      </c>
      <c r="BP145" s="45"/>
      <c r="BQ145" s="45"/>
      <c r="BT145" s="35">
        <f>BU145+BY145+Tabelle21268201025262729[[#This Row],[w]]/2+Tabelle21268201025262729[[#This Row],[poweradd]]</f>
        <v>97.097371999999979</v>
      </c>
      <c r="BU145" s="150">
        <f t="shared" si="201"/>
        <v>92.770072999999982</v>
      </c>
      <c r="BV145" s="35">
        <f t="shared" si="169"/>
        <v>6</v>
      </c>
      <c r="BW145" s="52">
        <f t="shared" si="188"/>
        <v>132.72992699999989</v>
      </c>
      <c r="BX145" s="52">
        <f t="shared" si="214"/>
        <v>131.40262799999988</v>
      </c>
      <c r="BY145" s="52">
        <f t="shared" si="170"/>
        <v>1.327299</v>
      </c>
      <c r="BZ145" s="45"/>
      <c r="CA145" s="45"/>
      <c r="CD145" s="35">
        <f>CE145+CI145+Tabelle2126820102526272934[[#This Row],[w]]/2+Tabelle2126820102526272934[[#This Row],[poweradd]]</f>
        <v>125.70110199999999</v>
      </c>
      <c r="CE145" s="150">
        <f t="shared" si="202"/>
        <v>121.612225</v>
      </c>
      <c r="CF145" s="35">
        <f t="shared" si="171"/>
        <v>6</v>
      </c>
      <c r="CG145" s="52">
        <f t="shared" si="189"/>
        <v>108.88777499999999</v>
      </c>
      <c r="CH145" s="52">
        <f t="shared" si="215"/>
        <v>107.79889799999999</v>
      </c>
      <c r="CI145" s="52">
        <f t="shared" si="172"/>
        <v>1.0888770000000001</v>
      </c>
      <c r="CJ145" s="45"/>
      <c r="CK145" s="45"/>
      <c r="CN145" s="35">
        <f>CO145+CS145+Tabelle21268201025262729341135[[#This Row],[w]]/2+Tabelle21268201025262729341135[[#This Row],[poweradd]]</f>
        <v>125.70110199999999</v>
      </c>
      <c r="CO145" s="150">
        <f t="shared" si="203"/>
        <v>121.612225</v>
      </c>
      <c r="CP145" s="35">
        <f t="shared" si="173"/>
        <v>6</v>
      </c>
      <c r="CQ145" s="52">
        <f t="shared" si="190"/>
        <v>108.88777499999999</v>
      </c>
      <c r="CR145" s="52">
        <f t="shared" si="216"/>
        <v>107.79889799999999</v>
      </c>
      <c r="CS145" s="52">
        <f t="shared" si="174"/>
        <v>1.0888770000000001</v>
      </c>
      <c r="CT145" s="45"/>
      <c r="CU145" s="45"/>
      <c r="CX145" s="35">
        <f>CY145+DC145+Tabelle2126820102526272934113536[[#This Row],[w]]/2+Tabelle2126820102526272934113536[[#This Row],[poweradd]]</f>
        <v>125.70110199999999</v>
      </c>
      <c r="CY145" s="150">
        <f t="shared" si="204"/>
        <v>121.612225</v>
      </c>
      <c r="CZ145" s="35">
        <f t="shared" si="175"/>
        <v>6</v>
      </c>
      <c r="DA145" s="52">
        <f t="shared" si="191"/>
        <v>108.88777499999999</v>
      </c>
      <c r="DB145" s="52">
        <f t="shared" si="217"/>
        <v>107.79889799999999</v>
      </c>
      <c r="DC145" s="52">
        <f t="shared" si="176"/>
        <v>1.0888770000000001</v>
      </c>
      <c r="DD145" s="45"/>
      <c r="DE145" s="45"/>
      <c r="DH145" s="35">
        <f>DI145+DM145+Tabelle21268201025262729341135363731[[#This Row],[w]]/2+Tabelle21268201025262729341135363731[[#This Row],[poweradd]]</f>
        <v>105.70110199999999</v>
      </c>
      <c r="DI145" s="150">
        <f t="shared" si="205"/>
        <v>101.612225</v>
      </c>
      <c r="DJ145" s="35">
        <f t="shared" si="177"/>
        <v>6</v>
      </c>
      <c r="DK145" s="52">
        <f t="shared" si="192"/>
        <v>108.88777499999999</v>
      </c>
      <c r="DL145" s="52">
        <f t="shared" si="218"/>
        <v>107.79889799999999</v>
      </c>
      <c r="DM145" s="52">
        <f t="shared" si="178"/>
        <v>1.0888770000000001</v>
      </c>
      <c r="DN145" s="45"/>
      <c r="DO145" s="45"/>
      <c r="DR145" s="35">
        <f>DS145+DW145+Tabelle212682010252627293411353637[[#This Row],[w]]/2+Tabelle212682010252627293411353637[[#This Row],[poweradd]]</f>
        <v>24.514077999999991</v>
      </c>
      <c r="DS145" s="150">
        <f t="shared" si="206"/>
        <v>19.94856399999999</v>
      </c>
      <c r="DT145" s="35">
        <f t="shared" si="179"/>
        <v>6</v>
      </c>
      <c r="DU145" s="52">
        <f t="shared" si="193"/>
        <v>156.55143599999994</v>
      </c>
      <c r="DV145" s="52">
        <f t="shared" si="219"/>
        <v>154.98592199999993</v>
      </c>
      <c r="DW145" s="52">
        <f t="shared" si="180"/>
        <v>1.5655140000000001</v>
      </c>
      <c r="DX145" s="45"/>
      <c r="DY145" s="45"/>
      <c r="DZ145" s="47"/>
    </row>
    <row r="146" spans="1:130" x14ac:dyDescent="0.25">
      <c r="A146" s="55">
        <v>143</v>
      </c>
      <c r="B146" s="35">
        <f>C146+G146+Tabelle21268201025[[#This Row],[w]]/2+Tabelle21268201025[[#This Row],[poweradd]]</f>
        <v>35.691280999999989</v>
      </c>
      <c r="C146" s="150">
        <f t="shared" si="194"/>
        <v>30.784122999999987</v>
      </c>
      <c r="D146" s="35">
        <f t="shared" si="155"/>
        <v>6</v>
      </c>
      <c r="E146" s="52">
        <f t="shared" si="181"/>
        <v>190.71587699999992</v>
      </c>
      <c r="F146" s="52">
        <f t="shared" si="207"/>
        <v>188.80871899999991</v>
      </c>
      <c r="G146" s="52">
        <f t="shared" si="156"/>
        <v>1.9071579999999999</v>
      </c>
      <c r="H146" s="45"/>
      <c r="I146" s="45"/>
      <c r="L146" s="35">
        <f>M146+Q146+Tabelle212682010252632[[#This Row],[w]]/2+Tabelle212682010252632[[#This Row],[poweradd]]</f>
        <v>35.691280999999989</v>
      </c>
      <c r="M146" s="150">
        <f t="shared" si="195"/>
        <v>30.784122999999987</v>
      </c>
      <c r="N146" s="35">
        <f t="shared" si="157"/>
        <v>6</v>
      </c>
      <c r="O146" s="52">
        <f t="shared" si="182"/>
        <v>190.71587699999992</v>
      </c>
      <c r="P146" s="52">
        <f t="shared" si="208"/>
        <v>188.80871899999991</v>
      </c>
      <c r="Q146" s="52">
        <f t="shared" si="158"/>
        <v>1.9071579999999999</v>
      </c>
      <c r="R146" s="45"/>
      <c r="S146" s="45"/>
      <c r="V146" s="35">
        <f>W146+AA146+Tabelle2126820102526[[#This Row],[w]]/2+Tabelle2126820102526[[#This Row],[poweradd]]</f>
        <v>35.691280999999989</v>
      </c>
      <c r="W146" s="150">
        <f t="shared" si="196"/>
        <v>30.784122999999987</v>
      </c>
      <c r="X146" s="35">
        <f t="shared" si="159"/>
        <v>6</v>
      </c>
      <c r="Y146" s="52">
        <f t="shared" si="183"/>
        <v>190.71587699999992</v>
      </c>
      <c r="Z146" s="52">
        <f t="shared" si="209"/>
        <v>188.80871899999991</v>
      </c>
      <c r="AA146" s="52">
        <f t="shared" si="160"/>
        <v>1.9071579999999999</v>
      </c>
      <c r="AB146" s="45"/>
      <c r="AC146" s="45"/>
      <c r="AF146" s="35">
        <f>AG146+AK146+Tabelle212682010252630[[#This Row],[w]]/2+Tabelle212682010252630[[#This Row],[poweradd]]</f>
        <v>35.691280999999989</v>
      </c>
      <c r="AG146" s="150">
        <f t="shared" si="197"/>
        <v>30.784122999999987</v>
      </c>
      <c r="AH146" s="35">
        <f t="shared" si="161"/>
        <v>6</v>
      </c>
      <c r="AI146" s="52">
        <f t="shared" si="184"/>
        <v>190.71587699999992</v>
      </c>
      <c r="AJ146" s="52">
        <f t="shared" si="210"/>
        <v>188.80871899999991</v>
      </c>
      <c r="AK146" s="52">
        <f t="shared" si="162"/>
        <v>1.9071579999999999</v>
      </c>
      <c r="AL146" s="45"/>
      <c r="AM146" s="45"/>
      <c r="AP146" s="35">
        <f>AQ146+AU146+Tabelle212682010252627[[#This Row],[w]]/2+Tabelle212682010252627[[#This Row],[poweradd]]</f>
        <v>1.9113979999999771</v>
      </c>
      <c r="AQ146" s="150">
        <f t="shared" si="198"/>
        <v>97.097371999999979</v>
      </c>
      <c r="AR146" s="35">
        <v>7</v>
      </c>
      <c r="AS146" s="52">
        <f t="shared" si="185"/>
        <v>131.40262799999988</v>
      </c>
      <c r="AT146" s="52">
        <f t="shared" si="211"/>
        <v>130.08860199999987</v>
      </c>
      <c r="AU146" s="52">
        <f t="shared" si="164"/>
        <v>1.3140259999999999</v>
      </c>
      <c r="AV146" s="45">
        <v>-100</v>
      </c>
      <c r="AW146" s="45"/>
      <c r="AX146" s="38" t="s">
        <v>215</v>
      </c>
      <c r="AZ146" s="35">
        <f>BA146+BE146+Tabelle2126820102526272933[[#This Row],[w]]/2+Tabelle2126820102526272933[[#This Row],[poweradd]]</f>
        <v>1.9113979999999771</v>
      </c>
      <c r="BA146" s="150">
        <f t="shared" si="199"/>
        <v>97.097371999999979</v>
      </c>
      <c r="BB146" s="35">
        <v>7</v>
      </c>
      <c r="BC146" s="52">
        <f t="shared" si="186"/>
        <v>131.40262799999988</v>
      </c>
      <c r="BD146" s="52">
        <f t="shared" si="212"/>
        <v>130.08860199999987</v>
      </c>
      <c r="BE146" s="52">
        <f t="shared" si="166"/>
        <v>1.3140259999999999</v>
      </c>
      <c r="BF146" s="45">
        <v>-100</v>
      </c>
      <c r="BG146" s="45"/>
      <c r="BH146" s="38" t="s">
        <v>215</v>
      </c>
      <c r="BJ146" s="35">
        <f>BK146+BO146+Tabelle21268201025262728[[#This Row],[w]]/2+Tabelle21268201025262728[[#This Row],[poweradd]]</f>
        <v>1.9113979999999771</v>
      </c>
      <c r="BK146" s="150">
        <f t="shared" si="200"/>
        <v>97.097371999999979</v>
      </c>
      <c r="BL146" s="35">
        <v>7</v>
      </c>
      <c r="BM146" s="52">
        <f t="shared" si="187"/>
        <v>131.40262799999988</v>
      </c>
      <c r="BN146" s="52">
        <f t="shared" si="213"/>
        <v>130.08860199999987</v>
      </c>
      <c r="BO146" s="52">
        <f t="shared" si="168"/>
        <v>1.3140259999999999</v>
      </c>
      <c r="BP146" s="45">
        <v>-100</v>
      </c>
      <c r="BQ146" s="45"/>
      <c r="BR146" s="38" t="s">
        <v>215</v>
      </c>
      <c r="BT146" s="35">
        <f>BU146+BY146+Tabelle21268201025262729[[#This Row],[w]]/2+Tabelle21268201025262729[[#This Row],[poweradd]]</f>
        <v>1.9113979999999771</v>
      </c>
      <c r="BU146" s="150">
        <f t="shared" si="201"/>
        <v>97.097371999999979</v>
      </c>
      <c r="BV146" s="35">
        <v>7</v>
      </c>
      <c r="BW146" s="52">
        <f t="shared" si="188"/>
        <v>131.40262799999988</v>
      </c>
      <c r="BX146" s="52">
        <f t="shared" si="214"/>
        <v>130.08860199999987</v>
      </c>
      <c r="BY146" s="52">
        <f t="shared" si="170"/>
        <v>1.3140259999999999</v>
      </c>
      <c r="BZ146" s="45">
        <v>-100</v>
      </c>
      <c r="CA146" s="45"/>
      <c r="CB146" s="38" t="s">
        <v>215</v>
      </c>
      <c r="CD146" s="35">
        <f>CE146+CI146+Tabelle2126820102526272934[[#This Row],[w]]/2+Tabelle2126820102526272934[[#This Row],[poweradd]]</f>
        <v>129.77909</v>
      </c>
      <c r="CE146" s="150">
        <f t="shared" si="202"/>
        <v>125.70110199999999</v>
      </c>
      <c r="CF146" s="35">
        <f t="shared" si="171"/>
        <v>6</v>
      </c>
      <c r="CG146" s="52">
        <f t="shared" si="189"/>
        <v>107.79889799999999</v>
      </c>
      <c r="CH146" s="52">
        <f t="shared" si="215"/>
        <v>106.72090999999999</v>
      </c>
      <c r="CI146" s="52">
        <f t="shared" si="172"/>
        <v>1.0779879999999999</v>
      </c>
      <c r="CJ146" s="45"/>
      <c r="CK146" s="45"/>
      <c r="CL146" s="38"/>
      <c r="CN146" s="35">
        <f>CO146+CS146+Tabelle21268201025262729341135[[#This Row],[w]]/2+Tabelle21268201025262729341135[[#This Row],[poweradd]]</f>
        <v>129.77909</v>
      </c>
      <c r="CO146" s="150">
        <f t="shared" si="203"/>
        <v>125.70110199999999</v>
      </c>
      <c r="CP146" s="35">
        <f t="shared" si="173"/>
        <v>6</v>
      </c>
      <c r="CQ146" s="52">
        <f t="shared" si="190"/>
        <v>107.79889799999999</v>
      </c>
      <c r="CR146" s="52">
        <f t="shared" si="216"/>
        <v>106.72090999999999</v>
      </c>
      <c r="CS146" s="52">
        <f t="shared" si="174"/>
        <v>1.0779879999999999</v>
      </c>
      <c r="CT146" s="45"/>
      <c r="CU146" s="45"/>
      <c r="CV146" s="38"/>
      <c r="CX146" s="35">
        <f>CY146+DC146+Tabelle2126820102526272934113536[[#This Row],[w]]/2+Tabelle2126820102526272934113536[[#This Row],[poweradd]]</f>
        <v>129.77909</v>
      </c>
      <c r="CY146" s="150">
        <f t="shared" si="204"/>
        <v>125.70110199999999</v>
      </c>
      <c r="CZ146" s="35">
        <f t="shared" si="175"/>
        <v>6</v>
      </c>
      <c r="DA146" s="52">
        <f t="shared" si="191"/>
        <v>107.79889799999999</v>
      </c>
      <c r="DB146" s="52">
        <f t="shared" si="217"/>
        <v>106.72090999999999</v>
      </c>
      <c r="DC146" s="52">
        <f t="shared" si="176"/>
        <v>1.0779879999999999</v>
      </c>
      <c r="DD146" s="45"/>
      <c r="DE146" s="45"/>
      <c r="DF146" s="38"/>
      <c r="DH146" s="35">
        <f>DI146+DM146+Tabelle21268201025262729341135363731[[#This Row],[w]]/2+Tabelle21268201025262729341135363731[[#This Row],[poweradd]]</f>
        <v>109.77909</v>
      </c>
      <c r="DI146" s="150">
        <f t="shared" si="205"/>
        <v>105.70110199999999</v>
      </c>
      <c r="DJ146" s="35">
        <f t="shared" si="177"/>
        <v>6</v>
      </c>
      <c r="DK146" s="52">
        <f t="shared" si="192"/>
        <v>107.79889799999999</v>
      </c>
      <c r="DL146" s="52">
        <f t="shared" si="218"/>
        <v>106.72090999999999</v>
      </c>
      <c r="DM146" s="52">
        <f t="shared" si="178"/>
        <v>1.0779879999999999</v>
      </c>
      <c r="DN146" s="45"/>
      <c r="DO146" s="45"/>
      <c r="DP146" s="38"/>
      <c r="DR146" s="35">
        <f>DS146+DW146+Tabelle212682010252627293411353637[[#This Row],[w]]/2+Tabelle212682010252627293411353637[[#This Row],[poweradd]]</f>
        <v>29.063936999999992</v>
      </c>
      <c r="DS146" s="150">
        <f t="shared" si="206"/>
        <v>24.514077999999991</v>
      </c>
      <c r="DT146" s="35">
        <f t="shared" si="179"/>
        <v>6</v>
      </c>
      <c r="DU146" s="52">
        <f t="shared" si="193"/>
        <v>154.98592199999993</v>
      </c>
      <c r="DV146" s="52">
        <f t="shared" si="219"/>
        <v>153.43606299999993</v>
      </c>
      <c r="DW146" s="52">
        <f t="shared" si="180"/>
        <v>1.5498590000000001</v>
      </c>
      <c r="DX146" s="45"/>
      <c r="DY146" s="45"/>
      <c r="DZ146" s="38"/>
    </row>
    <row r="147" spans="1:130" x14ac:dyDescent="0.25">
      <c r="A147" s="55">
        <v>144</v>
      </c>
      <c r="B147" s="35">
        <f>C147+G147+Tabelle21268201025[[#This Row],[w]]/2+Tabelle21268201025[[#This Row],[poweradd]]</f>
        <v>40.579367999999988</v>
      </c>
      <c r="C147" s="150">
        <f t="shared" si="194"/>
        <v>35.691280999999989</v>
      </c>
      <c r="D147" s="35">
        <f t="shared" si="155"/>
        <v>6</v>
      </c>
      <c r="E147" s="52">
        <f t="shared" si="181"/>
        <v>188.80871899999991</v>
      </c>
      <c r="F147" s="52">
        <f t="shared" si="207"/>
        <v>186.9206319999999</v>
      </c>
      <c r="G147" s="52">
        <f t="shared" si="156"/>
        <v>1.8880870000000001</v>
      </c>
      <c r="H147" s="45"/>
      <c r="I147" s="45"/>
      <c r="L147" s="35">
        <f>M147+Q147+Tabelle212682010252632[[#This Row],[w]]/2+Tabelle212682010252632[[#This Row],[poweradd]]</f>
        <v>40.579367999999988</v>
      </c>
      <c r="M147" s="150">
        <f t="shared" si="195"/>
        <v>35.691280999999989</v>
      </c>
      <c r="N147" s="35">
        <f t="shared" si="157"/>
        <v>6</v>
      </c>
      <c r="O147" s="52">
        <f t="shared" si="182"/>
        <v>188.80871899999991</v>
      </c>
      <c r="P147" s="52">
        <f t="shared" si="208"/>
        <v>186.9206319999999</v>
      </c>
      <c r="Q147" s="52">
        <f t="shared" si="158"/>
        <v>1.8880870000000001</v>
      </c>
      <c r="R147" s="45"/>
      <c r="S147" s="45"/>
      <c r="V147" s="35">
        <f>W147+AA147+Tabelle2126820102526[[#This Row],[w]]/2+Tabelle2126820102526[[#This Row],[poweradd]]</f>
        <v>40.579367999999988</v>
      </c>
      <c r="W147" s="150">
        <f t="shared" si="196"/>
        <v>35.691280999999989</v>
      </c>
      <c r="X147" s="35">
        <f t="shared" si="159"/>
        <v>6</v>
      </c>
      <c r="Y147" s="52">
        <f t="shared" si="183"/>
        <v>188.80871899999991</v>
      </c>
      <c r="Z147" s="52">
        <f t="shared" si="209"/>
        <v>186.9206319999999</v>
      </c>
      <c r="AA147" s="52">
        <f t="shared" si="160"/>
        <v>1.8880870000000001</v>
      </c>
      <c r="AB147" s="45"/>
      <c r="AC147" s="45"/>
      <c r="AF147" s="35">
        <f>AG147+AK147+Tabelle212682010252630[[#This Row],[w]]/2+Tabelle212682010252630[[#This Row],[poweradd]]</f>
        <v>40.579367999999988</v>
      </c>
      <c r="AG147" s="150">
        <f t="shared" si="197"/>
        <v>35.691280999999989</v>
      </c>
      <c r="AH147" s="35">
        <f t="shared" si="161"/>
        <v>6</v>
      </c>
      <c r="AI147" s="52">
        <f t="shared" si="184"/>
        <v>188.80871899999991</v>
      </c>
      <c r="AJ147" s="52">
        <f t="shared" si="210"/>
        <v>186.9206319999999</v>
      </c>
      <c r="AK147" s="52">
        <f t="shared" si="162"/>
        <v>1.8880870000000001</v>
      </c>
      <c r="AL147" s="45"/>
      <c r="AM147" s="45"/>
      <c r="AP147" s="35">
        <f>AQ147+AU147+Tabelle212682010252627[[#This Row],[w]]/2+Tabelle212682010252627[[#This Row],[poweradd]]</f>
        <v>6.7122839999999773</v>
      </c>
      <c r="AQ147" s="150">
        <f t="shared" si="198"/>
        <v>1.9113979999999771</v>
      </c>
      <c r="AR147" s="35">
        <f t="shared" si="163"/>
        <v>7</v>
      </c>
      <c r="AS147" s="52">
        <f t="shared" si="185"/>
        <v>130.08860199999987</v>
      </c>
      <c r="AT147" s="52">
        <f t="shared" si="211"/>
        <v>128.78771599999988</v>
      </c>
      <c r="AU147" s="52">
        <f t="shared" si="164"/>
        <v>1.300886</v>
      </c>
      <c r="AV147" s="45"/>
      <c r="AW147" s="45"/>
      <c r="AZ147" s="35">
        <f>BA147+BE147+Tabelle2126820102526272933[[#This Row],[w]]/2+Tabelle2126820102526272933[[#This Row],[poweradd]]</f>
        <v>6.7122839999999773</v>
      </c>
      <c r="BA147" s="150">
        <f t="shared" si="199"/>
        <v>1.9113979999999771</v>
      </c>
      <c r="BB147" s="35">
        <f t="shared" si="165"/>
        <v>7</v>
      </c>
      <c r="BC147" s="52">
        <f t="shared" si="186"/>
        <v>130.08860199999987</v>
      </c>
      <c r="BD147" s="52">
        <f t="shared" si="212"/>
        <v>128.78771599999988</v>
      </c>
      <c r="BE147" s="52">
        <f t="shared" si="166"/>
        <v>1.300886</v>
      </c>
      <c r="BF147" s="45"/>
      <c r="BG147" s="45"/>
      <c r="BJ147" s="35">
        <f>BK147+BO147+Tabelle21268201025262728[[#This Row],[w]]/2+Tabelle21268201025262728[[#This Row],[poweradd]]</f>
        <v>6.7122839999999773</v>
      </c>
      <c r="BK147" s="150">
        <f t="shared" si="200"/>
        <v>1.9113979999999771</v>
      </c>
      <c r="BL147" s="35">
        <f t="shared" si="167"/>
        <v>7</v>
      </c>
      <c r="BM147" s="52">
        <f t="shared" si="187"/>
        <v>130.08860199999987</v>
      </c>
      <c r="BN147" s="52">
        <f t="shared" si="213"/>
        <v>128.78771599999988</v>
      </c>
      <c r="BO147" s="52">
        <f t="shared" si="168"/>
        <v>1.300886</v>
      </c>
      <c r="BP147" s="45"/>
      <c r="BQ147" s="45"/>
      <c r="BT147" s="35">
        <f>BU147+BY147+Tabelle21268201025262729[[#This Row],[w]]/2+Tabelle21268201025262729[[#This Row],[poweradd]]</f>
        <v>6.7122839999999773</v>
      </c>
      <c r="BU147" s="150">
        <f t="shared" si="201"/>
        <v>1.9113979999999771</v>
      </c>
      <c r="BV147" s="35">
        <f t="shared" si="169"/>
        <v>7</v>
      </c>
      <c r="BW147" s="52">
        <f t="shared" si="188"/>
        <v>130.08860199999987</v>
      </c>
      <c r="BX147" s="52">
        <f t="shared" si="214"/>
        <v>128.78771599999988</v>
      </c>
      <c r="BY147" s="52">
        <f t="shared" si="170"/>
        <v>1.300886</v>
      </c>
      <c r="BZ147" s="45"/>
      <c r="CA147" s="45"/>
      <c r="CD147" s="35">
        <f>CE147+CI147+Tabelle2126820102526272934[[#This Row],[w]]/2+Tabelle2126820102526272934[[#This Row],[poweradd]]</f>
        <v>133.84629899999999</v>
      </c>
      <c r="CE147" s="150">
        <f t="shared" si="202"/>
        <v>129.77909</v>
      </c>
      <c r="CF147" s="35">
        <f t="shared" si="171"/>
        <v>6</v>
      </c>
      <c r="CG147" s="52">
        <f t="shared" si="189"/>
        <v>106.72090999999999</v>
      </c>
      <c r="CH147" s="52">
        <f t="shared" si="215"/>
        <v>105.65370099999998</v>
      </c>
      <c r="CI147" s="52">
        <f t="shared" si="172"/>
        <v>1.0672090000000001</v>
      </c>
      <c r="CJ147" s="45"/>
      <c r="CK147" s="45"/>
      <c r="CN147" s="35">
        <f>CO147+CS147+Tabelle21268201025262729341135[[#This Row],[w]]/2+Tabelle21268201025262729341135[[#This Row],[poweradd]]</f>
        <v>133.84629899999999</v>
      </c>
      <c r="CO147" s="150">
        <f t="shared" si="203"/>
        <v>129.77909</v>
      </c>
      <c r="CP147" s="35">
        <f t="shared" si="173"/>
        <v>6</v>
      </c>
      <c r="CQ147" s="52">
        <f t="shared" si="190"/>
        <v>106.72090999999999</v>
      </c>
      <c r="CR147" s="52">
        <f t="shared" si="216"/>
        <v>105.65370099999998</v>
      </c>
      <c r="CS147" s="52">
        <f t="shared" si="174"/>
        <v>1.0672090000000001</v>
      </c>
      <c r="CT147" s="45"/>
      <c r="CU147" s="45"/>
      <c r="CX147" s="35">
        <f>CY147+DC147+Tabelle2126820102526272934113536[[#This Row],[w]]/2+Tabelle2126820102526272934113536[[#This Row],[poweradd]]</f>
        <v>133.84629899999999</v>
      </c>
      <c r="CY147" s="150">
        <f t="shared" si="204"/>
        <v>129.77909</v>
      </c>
      <c r="CZ147" s="35">
        <f t="shared" si="175"/>
        <v>6</v>
      </c>
      <c r="DA147" s="52">
        <f t="shared" si="191"/>
        <v>106.72090999999999</v>
      </c>
      <c r="DB147" s="52">
        <f t="shared" si="217"/>
        <v>105.65370099999998</v>
      </c>
      <c r="DC147" s="52">
        <f t="shared" si="176"/>
        <v>1.0672090000000001</v>
      </c>
      <c r="DD147" s="45"/>
      <c r="DE147" s="45"/>
      <c r="DH147" s="35">
        <f>DI147+DM147+Tabelle21268201025262729341135363731[[#This Row],[w]]/2+Tabelle21268201025262729341135363731[[#This Row],[poweradd]]</f>
        <v>113.846299</v>
      </c>
      <c r="DI147" s="150">
        <f t="shared" si="205"/>
        <v>109.77909</v>
      </c>
      <c r="DJ147" s="35">
        <f t="shared" si="177"/>
        <v>6</v>
      </c>
      <c r="DK147" s="52">
        <f t="shared" si="192"/>
        <v>106.72090999999999</v>
      </c>
      <c r="DL147" s="52">
        <f t="shared" si="218"/>
        <v>105.65370099999998</v>
      </c>
      <c r="DM147" s="52">
        <f t="shared" si="178"/>
        <v>1.0672090000000001</v>
      </c>
      <c r="DN147" s="45"/>
      <c r="DO147" s="45"/>
      <c r="DR147" s="35">
        <f>DS147+DW147+Tabelle212682010252627293411353637[[#This Row],[w]]/2+Tabelle212682010252627293411353637[[#This Row],[poweradd]]</f>
        <v>33.598296999999988</v>
      </c>
      <c r="DS147" s="150">
        <f t="shared" si="206"/>
        <v>29.063936999999992</v>
      </c>
      <c r="DT147" s="35">
        <f t="shared" si="179"/>
        <v>6</v>
      </c>
      <c r="DU147" s="52">
        <f t="shared" si="193"/>
        <v>153.43606299999993</v>
      </c>
      <c r="DV147" s="52">
        <f t="shared" si="219"/>
        <v>151.90170299999994</v>
      </c>
      <c r="DW147" s="52">
        <f t="shared" si="180"/>
        <v>1.5343599999999999</v>
      </c>
      <c r="DX147" s="45"/>
      <c r="DY147" s="45"/>
    </row>
    <row r="148" spans="1:130" x14ac:dyDescent="0.25">
      <c r="A148" s="55">
        <v>145</v>
      </c>
      <c r="B148" s="35">
        <f>C148+G148+Tabelle21268201025[[#This Row],[w]]/2+Tabelle21268201025[[#This Row],[poweradd]]</f>
        <v>45.448573999999986</v>
      </c>
      <c r="C148" s="52">
        <f t="shared" si="194"/>
        <v>40.579367999999988</v>
      </c>
      <c r="D148" s="35">
        <f t="shared" si="155"/>
        <v>6</v>
      </c>
      <c r="E148" s="52">
        <f t="shared" si="181"/>
        <v>186.9206319999999</v>
      </c>
      <c r="F148" s="52">
        <f t="shared" si="207"/>
        <v>185.05142599999991</v>
      </c>
      <c r="G148" s="52">
        <f t="shared" si="156"/>
        <v>1.8692059999999999</v>
      </c>
      <c r="H148" s="43"/>
      <c r="I148" s="43"/>
      <c r="J148" s="38"/>
      <c r="L148" s="35">
        <f>M148+Q148+Tabelle212682010252632[[#This Row],[w]]/2+Tabelle212682010252632[[#This Row],[poweradd]]</f>
        <v>45.448573999999986</v>
      </c>
      <c r="M148" s="52">
        <f t="shared" si="195"/>
        <v>40.579367999999988</v>
      </c>
      <c r="N148" s="35">
        <f t="shared" si="157"/>
        <v>6</v>
      </c>
      <c r="O148" s="52">
        <f t="shared" si="182"/>
        <v>186.9206319999999</v>
      </c>
      <c r="P148" s="52">
        <f t="shared" si="208"/>
        <v>185.05142599999991</v>
      </c>
      <c r="Q148" s="52">
        <f t="shared" si="158"/>
        <v>1.8692059999999999</v>
      </c>
      <c r="R148" s="43"/>
      <c r="S148" s="43"/>
      <c r="T148" s="38"/>
      <c r="V148" s="35">
        <f>W148+AA148+Tabelle2126820102526[[#This Row],[w]]/2+Tabelle2126820102526[[#This Row],[poweradd]]</f>
        <v>45.448573999999986</v>
      </c>
      <c r="W148" s="52">
        <f t="shared" si="196"/>
        <v>40.579367999999988</v>
      </c>
      <c r="X148" s="35">
        <f t="shared" si="159"/>
        <v>6</v>
      </c>
      <c r="Y148" s="52">
        <f t="shared" si="183"/>
        <v>186.9206319999999</v>
      </c>
      <c r="Z148" s="52">
        <f t="shared" si="209"/>
        <v>185.05142599999991</v>
      </c>
      <c r="AA148" s="52">
        <f t="shared" si="160"/>
        <v>1.8692059999999999</v>
      </c>
      <c r="AB148" s="43"/>
      <c r="AC148" s="43"/>
      <c r="AD148" s="38"/>
      <c r="AF148" s="35">
        <f>AG148+AK148+Tabelle212682010252630[[#This Row],[w]]/2+Tabelle212682010252630[[#This Row],[poweradd]]</f>
        <v>45.448573999999986</v>
      </c>
      <c r="AG148" s="52">
        <f t="shared" si="197"/>
        <v>40.579367999999988</v>
      </c>
      <c r="AH148" s="35">
        <f t="shared" si="161"/>
        <v>6</v>
      </c>
      <c r="AI148" s="52">
        <f t="shared" si="184"/>
        <v>186.9206319999999</v>
      </c>
      <c r="AJ148" s="52">
        <f t="shared" si="210"/>
        <v>185.05142599999991</v>
      </c>
      <c r="AK148" s="52">
        <f t="shared" si="162"/>
        <v>1.8692059999999999</v>
      </c>
      <c r="AL148" s="43"/>
      <c r="AM148" s="43"/>
      <c r="AN148" s="38"/>
      <c r="AP148" s="35">
        <f>AQ148+AU148+Tabelle212682010252627[[#This Row],[w]]/2+Tabelle212682010252627[[#This Row],[poweradd]]</f>
        <v>11.500160999999977</v>
      </c>
      <c r="AQ148" s="52">
        <f t="shared" si="198"/>
        <v>6.7122839999999773</v>
      </c>
      <c r="AR148" s="35">
        <f t="shared" si="163"/>
        <v>7</v>
      </c>
      <c r="AS148" s="52">
        <f t="shared" si="185"/>
        <v>128.78771599999988</v>
      </c>
      <c r="AT148" s="52">
        <f t="shared" si="211"/>
        <v>127.49983899999988</v>
      </c>
      <c r="AU148" s="52">
        <f t="shared" si="164"/>
        <v>1.2878769999999999</v>
      </c>
      <c r="AV148" s="43"/>
      <c r="AW148" s="43"/>
      <c r="AX148" s="38"/>
      <c r="AZ148" s="35">
        <f>BA148+BE148+Tabelle2126820102526272933[[#This Row],[w]]/2+Tabelle2126820102526272933[[#This Row],[poweradd]]</f>
        <v>11.500160999999977</v>
      </c>
      <c r="BA148" s="52">
        <f t="shared" si="199"/>
        <v>6.7122839999999773</v>
      </c>
      <c r="BB148" s="35">
        <f t="shared" si="165"/>
        <v>7</v>
      </c>
      <c r="BC148" s="52">
        <f t="shared" si="186"/>
        <v>128.78771599999988</v>
      </c>
      <c r="BD148" s="52">
        <f t="shared" si="212"/>
        <v>127.49983899999988</v>
      </c>
      <c r="BE148" s="52">
        <f t="shared" si="166"/>
        <v>1.2878769999999999</v>
      </c>
      <c r="BF148" s="43"/>
      <c r="BG148" s="43"/>
      <c r="BH148" s="38"/>
      <c r="BJ148" s="35">
        <f>BK148+BO148+Tabelle21268201025262728[[#This Row],[w]]/2+Tabelle21268201025262728[[#This Row],[poweradd]]</f>
        <v>11.500160999999977</v>
      </c>
      <c r="BK148" s="52">
        <f t="shared" si="200"/>
        <v>6.7122839999999773</v>
      </c>
      <c r="BL148" s="35">
        <f t="shared" si="167"/>
        <v>7</v>
      </c>
      <c r="BM148" s="52">
        <f t="shared" si="187"/>
        <v>128.78771599999988</v>
      </c>
      <c r="BN148" s="52">
        <f t="shared" si="213"/>
        <v>127.49983899999988</v>
      </c>
      <c r="BO148" s="52">
        <f t="shared" si="168"/>
        <v>1.2878769999999999</v>
      </c>
      <c r="BP148" s="43"/>
      <c r="BQ148" s="43"/>
      <c r="BR148" s="38"/>
      <c r="BT148" s="35">
        <f>BU148+BY148+Tabelle21268201025262729[[#This Row],[w]]/2+Tabelle21268201025262729[[#This Row],[poweradd]]</f>
        <v>11.500160999999977</v>
      </c>
      <c r="BU148" s="52">
        <f t="shared" si="201"/>
        <v>6.7122839999999773</v>
      </c>
      <c r="BV148" s="35">
        <f t="shared" si="169"/>
        <v>7</v>
      </c>
      <c r="BW148" s="52">
        <f t="shared" si="188"/>
        <v>128.78771599999988</v>
      </c>
      <c r="BX148" s="52">
        <f t="shared" si="214"/>
        <v>127.49983899999988</v>
      </c>
      <c r="BY148" s="52">
        <f t="shared" si="170"/>
        <v>1.2878769999999999</v>
      </c>
      <c r="BZ148" s="43"/>
      <c r="CA148" s="43"/>
      <c r="CB148" s="38"/>
      <c r="CD148" s="35">
        <f>CE148+CI148+Tabelle2126820102526272934[[#This Row],[w]]/2+Tabelle2126820102526272934[[#This Row],[poweradd]]</f>
        <v>137.90283599999998</v>
      </c>
      <c r="CE148" s="52">
        <f t="shared" si="202"/>
        <v>133.84629899999999</v>
      </c>
      <c r="CF148" s="35">
        <f t="shared" si="171"/>
        <v>6</v>
      </c>
      <c r="CG148" s="52">
        <f t="shared" si="189"/>
        <v>105.65370099999998</v>
      </c>
      <c r="CH148" s="52">
        <f t="shared" si="215"/>
        <v>104.59716399999998</v>
      </c>
      <c r="CI148" s="52">
        <f t="shared" si="172"/>
        <v>1.0565370000000001</v>
      </c>
      <c r="CJ148" s="43"/>
      <c r="CK148" s="43"/>
      <c r="CL148" s="38"/>
      <c r="CN148" s="35">
        <f>CO148+CS148+Tabelle21268201025262729341135[[#This Row],[w]]/2+Tabelle21268201025262729341135[[#This Row],[poweradd]]</f>
        <v>137.90283599999998</v>
      </c>
      <c r="CO148" s="52">
        <f t="shared" si="203"/>
        <v>133.84629899999999</v>
      </c>
      <c r="CP148" s="35">
        <f t="shared" si="173"/>
        <v>6</v>
      </c>
      <c r="CQ148" s="52">
        <f t="shared" si="190"/>
        <v>105.65370099999998</v>
      </c>
      <c r="CR148" s="52">
        <f t="shared" si="216"/>
        <v>104.59716399999998</v>
      </c>
      <c r="CS148" s="52">
        <f t="shared" si="174"/>
        <v>1.0565370000000001</v>
      </c>
      <c r="CT148" s="43"/>
      <c r="CU148" s="43"/>
      <c r="CV148" s="38"/>
      <c r="CX148" s="35">
        <f>CY148+DC148+Tabelle2126820102526272934113536[[#This Row],[w]]/2+Tabelle2126820102526272934113536[[#This Row],[poweradd]]</f>
        <v>137.90283599999998</v>
      </c>
      <c r="CY148" s="52">
        <f t="shared" si="204"/>
        <v>133.84629899999999</v>
      </c>
      <c r="CZ148" s="35">
        <f t="shared" si="175"/>
        <v>6</v>
      </c>
      <c r="DA148" s="52">
        <f t="shared" si="191"/>
        <v>105.65370099999998</v>
      </c>
      <c r="DB148" s="52">
        <f t="shared" si="217"/>
        <v>104.59716399999998</v>
      </c>
      <c r="DC148" s="52">
        <f t="shared" si="176"/>
        <v>1.0565370000000001</v>
      </c>
      <c r="DD148" s="43"/>
      <c r="DE148" s="43"/>
      <c r="DF148" s="38"/>
      <c r="DH148" s="35">
        <f>DI148+DM148+Tabelle21268201025262729341135363731[[#This Row],[w]]/2+Tabelle21268201025262729341135363731[[#This Row],[poweradd]]</f>
        <v>117.90283600000001</v>
      </c>
      <c r="DI148" s="52">
        <f t="shared" si="205"/>
        <v>113.846299</v>
      </c>
      <c r="DJ148" s="35">
        <f t="shared" si="177"/>
        <v>6</v>
      </c>
      <c r="DK148" s="52">
        <f t="shared" si="192"/>
        <v>105.65370099999998</v>
      </c>
      <c r="DL148" s="52">
        <f t="shared" si="218"/>
        <v>104.59716399999998</v>
      </c>
      <c r="DM148" s="52">
        <f t="shared" si="178"/>
        <v>1.0565370000000001</v>
      </c>
      <c r="DN148" s="43"/>
      <c r="DO148" s="43"/>
      <c r="DP148" s="38"/>
      <c r="DR148" s="35">
        <f>DS148+DW148+Tabelle212682010252627293411353637[[#This Row],[w]]/2+Tabelle212682010252627293411353637[[#This Row],[poweradd]]</f>
        <v>38.117313999999986</v>
      </c>
      <c r="DS148" s="52">
        <f t="shared" si="206"/>
        <v>33.598296999999988</v>
      </c>
      <c r="DT148" s="35">
        <f t="shared" si="179"/>
        <v>6</v>
      </c>
      <c r="DU148" s="52">
        <f t="shared" si="193"/>
        <v>151.90170299999994</v>
      </c>
      <c r="DV148" s="52">
        <f t="shared" si="219"/>
        <v>150.38268599999995</v>
      </c>
      <c r="DW148" s="52">
        <f t="shared" si="180"/>
        <v>1.5190170000000001</v>
      </c>
      <c r="DX148" s="43"/>
      <c r="DY148" s="43"/>
      <c r="DZ148" s="38"/>
    </row>
    <row r="149" spans="1:130" x14ac:dyDescent="0.25">
      <c r="A149" s="55">
        <v>146</v>
      </c>
      <c r="B149" s="35">
        <f>C149+G149+Tabelle21268201025[[#This Row],[w]]/2+Tabelle21268201025[[#This Row],[poweradd]]</f>
        <v>0.29908799999998337</v>
      </c>
      <c r="C149" s="52">
        <f t="shared" si="194"/>
        <v>45.448573999999986</v>
      </c>
      <c r="D149" s="35">
        <f t="shared" si="155"/>
        <v>6</v>
      </c>
      <c r="E149" s="52">
        <f t="shared" si="181"/>
        <v>185.05142599999991</v>
      </c>
      <c r="F149" s="52">
        <f t="shared" si="207"/>
        <v>183.2009119999999</v>
      </c>
      <c r="G149" s="52">
        <f t="shared" si="156"/>
        <v>1.850514</v>
      </c>
      <c r="H149">
        <v>-50</v>
      </c>
      <c r="I149" s="17"/>
      <c r="J149" s="17" t="s">
        <v>220</v>
      </c>
      <c r="L149" s="35">
        <f>M149+Q149+Tabelle212682010252632[[#This Row],[w]]/2+Tabelle212682010252632[[#This Row],[poweradd]]</f>
        <v>0.29908799999998337</v>
      </c>
      <c r="M149" s="52">
        <f t="shared" si="195"/>
        <v>45.448573999999986</v>
      </c>
      <c r="N149" s="35">
        <f t="shared" si="157"/>
        <v>6</v>
      </c>
      <c r="O149" s="52">
        <f t="shared" si="182"/>
        <v>185.05142599999991</v>
      </c>
      <c r="P149" s="52">
        <f t="shared" si="208"/>
        <v>183.2009119999999</v>
      </c>
      <c r="Q149" s="52">
        <f t="shared" si="158"/>
        <v>1.850514</v>
      </c>
      <c r="R149">
        <v>-50</v>
      </c>
      <c r="S149" s="17"/>
      <c r="T149" s="17" t="s">
        <v>220</v>
      </c>
      <c r="V149" s="35">
        <f>W149+AA149+Tabelle2126820102526[[#This Row],[w]]/2+Tabelle2126820102526[[#This Row],[poweradd]]</f>
        <v>0.29908799999998337</v>
      </c>
      <c r="W149" s="52">
        <f t="shared" si="196"/>
        <v>45.448573999999986</v>
      </c>
      <c r="X149" s="35">
        <f t="shared" si="159"/>
        <v>6</v>
      </c>
      <c r="Y149" s="52">
        <f t="shared" si="183"/>
        <v>185.05142599999991</v>
      </c>
      <c r="Z149" s="52">
        <f t="shared" si="209"/>
        <v>183.2009119999999</v>
      </c>
      <c r="AA149" s="52">
        <f t="shared" si="160"/>
        <v>1.850514</v>
      </c>
      <c r="AB149">
        <v>-50</v>
      </c>
      <c r="AC149" s="17"/>
      <c r="AD149" s="17" t="s">
        <v>220</v>
      </c>
      <c r="AF149" s="35">
        <f>AG149+AK149+Tabelle212682010252630[[#This Row],[w]]/2+Tabelle212682010252630[[#This Row],[poweradd]]</f>
        <v>0.29908799999998337</v>
      </c>
      <c r="AG149" s="52">
        <f t="shared" si="197"/>
        <v>45.448573999999986</v>
      </c>
      <c r="AH149" s="35">
        <f t="shared" si="161"/>
        <v>6</v>
      </c>
      <c r="AI149" s="52">
        <f t="shared" si="184"/>
        <v>185.05142599999991</v>
      </c>
      <c r="AJ149" s="52">
        <f t="shared" si="210"/>
        <v>183.2009119999999</v>
      </c>
      <c r="AK149" s="52">
        <f t="shared" si="162"/>
        <v>1.850514</v>
      </c>
      <c r="AL149">
        <v>-50</v>
      </c>
      <c r="AM149" s="17"/>
      <c r="AN149" s="17" t="s">
        <v>220</v>
      </c>
      <c r="AP149" s="35">
        <f>AQ149+AU149+Tabelle212682010252627[[#This Row],[w]]/2+Tabelle212682010252627[[#This Row],[poweradd]]</f>
        <v>16.275158999999977</v>
      </c>
      <c r="AQ149" s="52">
        <f t="shared" si="198"/>
        <v>11.500160999999977</v>
      </c>
      <c r="AR149" s="35">
        <f t="shared" si="163"/>
        <v>7</v>
      </c>
      <c r="AS149" s="52">
        <f t="shared" si="185"/>
        <v>127.49983899999988</v>
      </c>
      <c r="AT149" s="52">
        <f t="shared" si="211"/>
        <v>126.22484099999988</v>
      </c>
      <c r="AU149" s="52">
        <f t="shared" si="164"/>
        <v>1.2749980000000001</v>
      </c>
      <c r="AW149" s="17"/>
      <c r="AX149" s="17"/>
      <c r="AZ149" s="35">
        <f>BA149+BE149+Tabelle2126820102526272933[[#This Row],[w]]/2+Tabelle2126820102526272933[[#This Row],[poweradd]]</f>
        <v>16.275158999999977</v>
      </c>
      <c r="BA149" s="52">
        <f t="shared" si="199"/>
        <v>11.500160999999977</v>
      </c>
      <c r="BB149" s="35">
        <f t="shared" si="165"/>
        <v>7</v>
      </c>
      <c r="BC149" s="52">
        <f t="shared" si="186"/>
        <v>127.49983899999988</v>
      </c>
      <c r="BD149" s="52">
        <f t="shared" si="212"/>
        <v>126.22484099999988</v>
      </c>
      <c r="BE149" s="52">
        <f t="shared" si="166"/>
        <v>1.2749980000000001</v>
      </c>
      <c r="BG149" s="17"/>
      <c r="BH149" s="17"/>
      <c r="BJ149" s="35">
        <f>BK149+BO149+Tabelle21268201025262728[[#This Row],[w]]/2+Tabelle21268201025262728[[#This Row],[poweradd]]</f>
        <v>16.275158999999977</v>
      </c>
      <c r="BK149" s="52">
        <f t="shared" si="200"/>
        <v>11.500160999999977</v>
      </c>
      <c r="BL149" s="35">
        <f t="shared" si="167"/>
        <v>7</v>
      </c>
      <c r="BM149" s="52">
        <f t="shared" si="187"/>
        <v>127.49983899999988</v>
      </c>
      <c r="BN149" s="52">
        <f t="shared" si="213"/>
        <v>126.22484099999988</v>
      </c>
      <c r="BO149" s="52">
        <f t="shared" si="168"/>
        <v>1.2749980000000001</v>
      </c>
      <c r="BQ149" s="17"/>
      <c r="BR149" s="17"/>
      <c r="BT149" s="35">
        <f>BU149+BY149+Tabelle21268201025262729[[#This Row],[w]]/2+Tabelle21268201025262729[[#This Row],[poweradd]]</f>
        <v>16.275158999999977</v>
      </c>
      <c r="BU149" s="52">
        <f t="shared" si="201"/>
        <v>11.500160999999977</v>
      </c>
      <c r="BV149" s="35">
        <f t="shared" si="169"/>
        <v>7</v>
      </c>
      <c r="BW149" s="52">
        <f t="shared" si="188"/>
        <v>127.49983899999988</v>
      </c>
      <c r="BX149" s="52">
        <f t="shared" si="214"/>
        <v>126.22484099999988</v>
      </c>
      <c r="BY149" s="52">
        <f t="shared" si="170"/>
        <v>1.2749980000000001</v>
      </c>
      <c r="CA149" s="17"/>
      <c r="CB149" s="17"/>
      <c r="CD149" s="35">
        <f>CE149+CI149+Tabelle2126820102526272934[[#This Row],[w]]/2+Tabelle2126820102526272934[[#This Row],[poweradd]]</f>
        <v>141.94880699999999</v>
      </c>
      <c r="CE149" s="52">
        <f t="shared" si="202"/>
        <v>137.90283599999998</v>
      </c>
      <c r="CF149" s="35">
        <f t="shared" si="171"/>
        <v>6</v>
      </c>
      <c r="CG149" s="52">
        <f t="shared" si="189"/>
        <v>104.59716399999998</v>
      </c>
      <c r="CH149" s="52">
        <f t="shared" si="215"/>
        <v>103.55119299999998</v>
      </c>
      <c r="CI149" s="52">
        <f t="shared" si="172"/>
        <v>1.045971</v>
      </c>
      <c r="CK149" s="17"/>
      <c r="CL149" s="17"/>
      <c r="CN149" s="35">
        <f>CO149+CS149+Tabelle21268201025262729341135[[#This Row],[w]]/2+Tabelle21268201025262729341135[[#This Row],[poweradd]]</f>
        <v>141.94880699999999</v>
      </c>
      <c r="CO149" s="52">
        <f t="shared" si="203"/>
        <v>137.90283599999998</v>
      </c>
      <c r="CP149" s="35">
        <f t="shared" si="173"/>
        <v>6</v>
      </c>
      <c r="CQ149" s="52">
        <f t="shared" si="190"/>
        <v>104.59716399999998</v>
      </c>
      <c r="CR149" s="52">
        <f t="shared" si="216"/>
        <v>103.55119299999998</v>
      </c>
      <c r="CS149" s="52">
        <f t="shared" si="174"/>
        <v>1.045971</v>
      </c>
      <c r="CU149" s="17"/>
      <c r="CV149" s="17"/>
      <c r="CX149" s="35">
        <f>CY149+DC149+Tabelle2126820102526272934113536[[#This Row],[w]]/2+Tabelle2126820102526272934113536[[#This Row],[poweradd]]</f>
        <v>141.94880699999999</v>
      </c>
      <c r="CY149" s="52">
        <f t="shared" si="204"/>
        <v>137.90283599999998</v>
      </c>
      <c r="CZ149" s="35">
        <f t="shared" si="175"/>
        <v>6</v>
      </c>
      <c r="DA149" s="52">
        <f t="shared" si="191"/>
        <v>104.59716399999998</v>
      </c>
      <c r="DB149" s="52">
        <f t="shared" si="217"/>
        <v>103.55119299999998</v>
      </c>
      <c r="DC149" s="52">
        <f t="shared" si="176"/>
        <v>1.045971</v>
      </c>
      <c r="DE149" s="17"/>
      <c r="DF149" s="17"/>
      <c r="DH149" s="35">
        <f>DI149+DM149+Tabelle21268201025262729341135363731[[#This Row],[w]]/2+Tabelle21268201025262729341135363731[[#This Row],[poweradd]]</f>
        <v>121.948807</v>
      </c>
      <c r="DI149" s="52">
        <f t="shared" si="205"/>
        <v>117.90283600000001</v>
      </c>
      <c r="DJ149" s="35">
        <f t="shared" si="177"/>
        <v>6</v>
      </c>
      <c r="DK149" s="52">
        <f t="shared" si="192"/>
        <v>104.59716399999998</v>
      </c>
      <c r="DL149" s="52">
        <f t="shared" si="218"/>
        <v>103.55119299999998</v>
      </c>
      <c r="DM149" s="52">
        <f t="shared" si="178"/>
        <v>1.045971</v>
      </c>
      <c r="DO149" s="17"/>
      <c r="DP149" s="17"/>
      <c r="DR149" s="35">
        <f>DS149+DW149+Tabelle212682010252627293411353637[[#This Row],[w]]/2+Tabelle212682010252627293411353637[[#This Row],[poweradd]]</f>
        <v>42.621139999999983</v>
      </c>
      <c r="DS149" s="52">
        <f t="shared" si="206"/>
        <v>38.117313999999986</v>
      </c>
      <c r="DT149" s="35">
        <f t="shared" si="179"/>
        <v>6</v>
      </c>
      <c r="DU149" s="52">
        <f t="shared" si="193"/>
        <v>150.38268599999995</v>
      </c>
      <c r="DV149" s="52">
        <f t="shared" si="219"/>
        <v>148.87885999999995</v>
      </c>
      <c r="DW149" s="52">
        <f t="shared" si="180"/>
        <v>1.5038260000000001</v>
      </c>
      <c r="DX149" s="45"/>
      <c r="DY149" s="45"/>
      <c r="DZ149" s="47"/>
    </row>
    <row r="150" spans="1:130" x14ac:dyDescent="0.25">
      <c r="A150" s="55">
        <v>147</v>
      </c>
      <c r="B150" s="35">
        <f>C150+G150+Tabelle21268201025[[#This Row],[w]]/2+Tabelle21268201025[[#This Row],[poweradd]]</f>
        <v>5.1310969999999836</v>
      </c>
      <c r="C150" s="150">
        <f t="shared" si="194"/>
        <v>0.29908799999998337</v>
      </c>
      <c r="D150" s="35">
        <f t="shared" si="155"/>
        <v>6</v>
      </c>
      <c r="E150" s="52">
        <f t="shared" si="181"/>
        <v>183.2009119999999</v>
      </c>
      <c r="F150" s="52">
        <f t="shared" si="207"/>
        <v>181.3689029999999</v>
      </c>
      <c r="G150" s="52">
        <f t="shared" si="156"/>
        <v>1.832009</v>
      </c>
      <c r="H150" s="45"/>
      <c r="I150" s="45"/>
      <c r="L150" s="35">
        <f>M150+Q150+Tabelle212682010252632[[#This Row],[w]]/2+Tabelle212682010252632[[#This Row],[poweradd]]</f>
        <v>5.1310969999999836</v>
      </c>
      <c r="M150" s="150">
        <f t="shared" si="195"/>
        <v>0.29908799999998337</v>
      </c>
      <c r="N150" s="35">
        <f t="shared" si="157"/>
        <v>6</v>
      </c>
      <c r="O150" s="52">
        <f t="shared" si="182"/>
        <v>183.2009119999999</v>
      </c>
      <c r="P150" s="52">
        <f t="shared" si="208"/>
        <v>181.3689029999999</v>
      </c>
      <c r="Q150" s="52">
        <f t="shared" si="158"/>
        <v>1.832009</v>
      </c>
      <c r="R150" s="45"/>
      <c r="S150" s="45"/>
      <c r="V150" s="35">
        <f>W150+AA150+Tabelle2126820102526[[#This Row],[w]]/2+Tabelle2126820102526[[#This Row],[poweradd]]</f>
        <v>5.1310969999999836</v>
      </c>
      <c r="W150" s="150">
        <f t="shared" si="196"/>
        <v>0.29908799999998337</v>
      </c>
      <c r="X150" s="35">
        <f t="shared" si="159"/>
        <v>6</v>
      </c>
      <c r="Y150" s="52">
        <f t="shared" si="183"/>
        <v>183.2009119999999</v>
      </c>
      <c r="Z150" s="52">
        <f t="shared" si="209"/>
        <v>181.3689029999999</v>
      </c>
      <c r="AA150" s="52">
        <f t="shared" si="160"/>
        <v>1.832009</v>
      </c>
      <c r="AB150" s="45"/>
      <c r="AC150" s="45"/>
      <c r="AF150" s="35">
        <f>AG150+AK150+Tabelle212682010252630[[#This Row],[w]]/2+Tabelle212682010252630[[#This Row],[poweradd]]</f>
        <v>5.1310969999999836</v>
      </c>
      <c r="AG150" s="150">
        <f t="shared" si="197"/>
        <v>0.29908799999998337</v>
      </c>
      <c r="AH150" s="35">
        <f t="shared" si="161"/>
        <v>6</v>
      </c>
      <c r="AI150" s="52">
        <f t="shared" si="184"/>
        <v>183.2009119999999</v>
      </c>
      <c r="AJ150" s="52">
        <f t="shared" si="210"/>
        <v>181.3689029999999</v>
      </c>
      <c r="AK150" s="52">
        <f t="shared" si="162"/>
        <v>1.832009</v>
      </c>
      <c r="AL150" s="45"/>
      <c r="AM150" s="45"/>
      <c r="AP150" s="35">
        <f>AQ150+AU150+Tabelle212682010252627[[#This Row],[w]]/2+Tabelle212682010252627[[#This Row],[poweradd]]</f>
        <v>21.037406999999977</v>
      </c>
      <c r="AQ150" s="150">
        <f t="shared" si="198"/>
        <v>16.275158999999977</v>
      </c>
      <c r="AR150" s="35">
        <f t="shared" si="163"/>
        <v>7</v>
      </c>
      <c r="AS150" s="52">
        <f t="shared" si="185"/>
        <v>126.22484099999988</v>
      </c>
      <c r="AT150" s="52">
        <f t="shared" si="211"/>
        <v>124.96259299999988</v>
      </c>
      <c r="AU150" s="52">
        <f t="shared" si="164"/>
        <v>1.262248</v>
      </c>
      <c r="AV150" s="45"/>
      <c r="AW150" s="45"/>
      <c r="AZ150" s="35">
        <f>BA150+BE150+Tabelle2126820102526272933[[#This Row],[w]]/2+Tabelle2126820102526272933[[#This Row],[poweradd]]</f>
        <v>21.037406999999977</v>
      </c>
      <c r="BA150" s="150">
        <f t="shared" si="199"/>
        <v>16.275158999999977</v>
      </c>
      <c r="BB150" s="35">
        <f t="shared" si="165"/>
        <v>7</v>
      </c>
      <c r="BC150" s="52">
        <f t="shared" si="186"/>
        <v>126.22484099999988</v>
      </c>
      <c r="BD150" s="52">
        <f t="shared" si="212"/>
        <v>124.96259299999988</v>
      </c>
      <c r="BE150" s="52">
        <f t="shared" si="166"/>
        <v>1.262248</v>
      </c>
      <c r="BF150" s="45"/>
      <c r="BG150" s="45"/>
      <c r="BJ150" s="35">
        <f>BK150+BO150+Tabelle21268201025262728[[#This Row],[w]]/2+Tabelle21268201025262728[[#This Row],[poweradd]]</f>
        <v>21.037406999999977</v>
      </c>
      <c r="BK150" s="150">
        <f t="shared" si="200"/>
        <v>16.275158999999977</v>
      </c>
      <c r="BL150" s="35">
        <f t="shared" si="167"/>
        <v>7</v>
      </c>
      <c r="BM150" s="52">
        <f t="shared" si="187"/>
        <v>126.22484099999988</v>
      </c>
      <c r="BN150" s="52">
        <f t="shared" si="213"/>
        <v>124.96259299999988</v>
      </c>
      <c r="BO150" s="52">
        <f t="shared" si="168"/>
        <v>1.262248</v>
      </c>
      <c r="BP150" s="45"/>
      <c r="BQ150" s="45"/>
      <c r="BT150" s="35">
        <f>BU150+BY150+Tabelle21268201025262729[[#This Row],[w]]/2+Tabelle21268201025262729[[#This Row],[poweradd]]</f>
        <v>21.037406999999977</v>
      </c>
      <c r="BU150" s="150">
        <f t="shared" si="201"/>
        <v>16.275158999999977</v>
      </c>
      <c r="BV150" s="35">
        <f t="shared" si="169"/>
        <v>7</v>
      </c>
      <c r="BW150" s="52">
        <f t="shared" si="188"/>
        <v>126.22484099999988</v>
      </c>
      <c r="BX150" s="52">
        <f t="shared" si="214"/>
        <v>124.96259299999988</v>
      </c>
      <c r="BY150" s="52">
        <f t="shared" si="170"/>
        <v>1.262248</v>
      </c>
      <c r="BZ150" s="45"/>
      <c r="CA150" s="45"/>
      <c r="CD150" s="35">
        <f>CE150+CI150+Tabelle2126820102526272934[[#This Row],[w]]/2+Tabelle2126820102526272934[[#This Row],[poweradd]]</f>
        <v>145.984318</v>
      </c>
      <c r="CE150" s="150">
        <f t="shared" si="202"/>
        <v>141.94880699999999</v>
      </c>
      <c r="CF150" s="35">
        <f t="shared" si="171"/>
        <v>6</v>
      </c>
      <c r="CG150" s="52">
        <f t="shared" si="189"/>
        <v>103.55119299999998</v>
      </c>
      <c r="CH150" s="52">
        <f t="shared" si="215"/>
        <v>102.51568199999998</v>
      </c>
      <c r="CI150" s="52">
        <f t="shared" si="172"/>
        <v>1.0355110000000001</v>
      </c>
      <c r="CJ150" s="45"/>
      <c r="CK150" s="45"/>
      <c r="CN150" s="35">
        <f>CO150+CS150+Tabelle21268201025262729341135[[#This Row],[w]]/2+Tabelle21268201025262729341135[[#This Row],[poweradd]]</f>
        <v>145.984318</v>
      </c>
      <c r="CO150" s="150">
        <f t="shared" si="203"/>
        <v>141.94880699999999</v>
      </c>
      <c r="CP150" s="35">
        <f t="shared" si="173"/>
        <v>6</v>
      </c>
      <c r="CQ150" s="52">
        <f t="shared" si="190"/>
        <v>103.55119299999998</v>
      </c>
      <c r="CR150" s="52">
        <f t="shared" si="216"/>
        <v>102.51568199999998</v>
      </c>
      <c r="CS150" s="52">
        <f t="shared" si="174"/>
        <v>1.0355110000000001</v>
      </c>
      <c r="CT150" s="45"/>
      <c r="CU150" s="45"/>
      <c r="CX150" s="35">
        <f>CY150+DC150+Tabelle2126820102526272934113536[[#This Row],[w]]/2+Tabelle2126820102526272934113536[[#This Row],[poweradd]]</f>
        <v>145.984318</v>
      </c>
      <c r="CY150" s="150">
        <f t="shared" si="204"/>
        <v>141.94880699999999</v>
      </c>
      <c r="CZ150" s="35">
        <f t="shared" si="175"/>
        <v>6</v>
      </c>
      <c r="DA150" s="52">
        <f t="shared" si="191"/>
        <v>103.55119299999998</v>
      </c>
      <c r="DB150" s="52">
        <f t="shared" si="217"/>
        <v>102.51568199999998</v>
      </c>
      <c r="DC150" s="52">
        <f t="shared" si="176"/>
        <v>1.0355110000000001</v>
      </c>
      <c r="DD150" s="45"/>
      <c r="DE150" s="45"/>
      <c r="DH150" s="35">
        <f>DI150+DM150+Tabelle21268201025262729341135363731[[#This Row],[w]]/2+Tabelle21268201025262729341135363731[[#This Row],[poweradd]]</f>
        <v>125.984318</v>
      </c>
      <c r="DI150" s="150">
        <f t="shared" si="205"/>
        <v>121.948807</v>
      </c>
      <c r="DJ150" s="35">
        <f t="shared" si="177"/>
        <v>6</v>
      </c>
      <c r="DK150" s="52">
        <f t="shared" si="192"/>
        <v>103.55119299999998</v>
      </c>
      <c r="DL150" s="52">
        <f t="shared" si="218"/>
        <v>102.51568199999998</v>
      </c>
      <c r="DM150" s="52">
        <f t="shared" si="178"/>
        <v>1.0355110000000001</v>
      </c>
      <c r="DN150" s="45"/>
      <c r="DO150" s="45"/>
      <c r="DR150" s="35">
        <f>DS150+DW150+Tabelle212682010252627293411353637[[#This Row],[w]]/2+Tabelle212682010252627293411353637[[#This Row],[poweradd]]</f>
        <v>47.109927999999982</v>
      </c>
      <c r="DS150" s="150">
        <f t="shared" si="206"/>
        <v>42.621139999999983</v>
      </c>
      <c r="DT150" s="35">
        <f t="shared" si="179"/>
        <v>6</v>
      </c>
      <c r="DU150" s="52">
        <f t="shared" si="193"/>
        <v>148.87885999999995</v>
      </c>
      <c r="DV150" s="52">
        <f t="shared" si="219"/>
        <v>147.39007199999995</v>
      </c>
      <c r="DW150" s="52">
        <f t="shared" si="180"/>
        <v>1.488788</v>
      </c>
      <c r="DX150" s="45"/>
      <c r="DY150" s="45"/>
    </row>
    <row r="151" spans="1:130" x14ac:dyDescent="0.25">
      <c r="A151" s="55">
        <v>148</v>
      </c>
      <c r="B151" s="35">
        <f>C151+G151+Tabelle21268201025[[#This Row],[w]]/2+Tabelle21268201025[[#This Row],[poweradd]]</f>
        <v>9.9447859999999828</v>
      </c>
      <c r="C151" s="150">
        <f t="shared" si="194"/>
        <v>5.1310969999999836</v>
      </c>
      <c r="D151" s="35">
        <f t="shared" si="155"/>
        <v>6</v>
      </c>
      <c r="E151" s="52">
        <f t="shared" si="181"/>
        <v>181.3689029999999</v>
      </c>
      <c r="F151" s="52">
        <f t="shared" si="207"/>
        <v>179.55521399999989</v>
      </c>
      <c r="G151" s="52">
        <f t="shared" si="156"/>
        <v>1.8136890000000001</v>
      </c>
      <c r="H151" s="45"/>
      <c r="I151" s="45"/>
      <c r="L151" s="35">
        <f>M151+Q151+Tabelle212682010252632[[#This Row],[w]]/2+Tabelle212682010252632[[#This Row],[poweradd]]</f>
        <v>9.9447859999999828</v>
      </c>
      <c r="M151" s="150">
        <f t="shared" si="195"/>
        <v>5.1310969999999836</v>
      </c>
      <c r="N151" s="35">
        <f t="shared" si="157"/>
        <v>6</v>
      </c>
      <c r="O151" s="52">
        <f t="shared" si="182"/>
        <v>181.3689029999999</v>
      </c>
      <c r="P151" s="52">
        <f t="shared" si="208"/>
        <v>179.55521399999989</v>
      </c>
      <c r="Q151" s="52">
        <f t="shared" si="158"/>
        <v>1.8136890000000001</v>
      </c>
      <c r="R151" s="45"/>
      <c r="S151" s="45"/>
      <c r="V151" s="35">
        <f>W151+AA151+Tabelle2126820102526[[#This Row],[w]]/2+Tabelle2126820102526[[#This Row],[poweradd]]</f>
        <v>9.9447859999999828</v>
      </c>
      <c r="W151" s="150">
        <f t="shared" si="196"/>
        <v>5.1310969999999836</v>
      </c>
      <c r="X151" s="35">
        <f t="shared" si="159"/>
        <v>6</v>
      </c>
      <c r="Y151" s="52">
        <f t="shared" si="183"/>
        <v>181.3689029999999</v>
      </c>
      <c r="Z151" s="52">
        <f t="shared" si="209"/>
        <v>179.55521399999989</v>
      </c>
      <c r="AA151" s="52">
        <f t="shared" si="160"/>
        <v>1.8136890000000001</v>
      </c>
      <c r="AB151" s="45"/>
      <c r="AC151" s="45"/>
      <c r="AF151" s="35">
        <f>AG151+AK151+Tabelle212682010252630[[#This Row],[w]]/2+Tabelle212682010252630[[#This Row],[poweradd]]</f>
        <v>9.9447859999999828</v>
      </c>
      <c r="AG151" s="150">
        <f t="shared" si="197"/>
        <v>5.1310969999999836</v>
      </c>
      <c r="AH151" s="35">
        <f t="shared" si="161"/>
        <v>6</v>
      </c>
      <c r="AI151" s="52">
        <f t="shared" si="184"/>
        <v>181.3689029999999</v>
      </c>
      <c r="AJ151" s="52">
        <f t="shared" si="210"/>
        <v>179.55521399999989</v>
      </c>
      <c r="AK151" s="52">
        <f t="shared" si="162"/>
        <v>1.8136890000000001</v>
      </c>
      <c r="AL151" s="45"/>
      <c r="AM151" s="45"/>
      <c r="AP151" s="35">
        <f>AQ151+AU151+Tabelle212682010252627[[#This Row],[w]]/2+Tabelle212682010252627[[#This Row],[poweradd]]</f>
        <v>25.787031999999975</v>
      </c>
      <c r="AQ151" s="150">
        <f t="shared" si="198"/>
        <v>21.037406999999977</v>
      </c>
      <c r="AR151" s="35">
        <f t="shared" si="163"/>
        <v>7</v>
      </c>
      <c r="AS151" s="52">
        <f t="shared" si="185"/>
        <v>124.96259299999988</v>
      </c>
      <c r="AT151" s="52">
        <f t="shared" si="211"/>
        <v>123.71296799999989</v>
      </c>
      <c r="AU151" s="52">
        <f t="shared" si="164"/>
        <v>1.249625</v>
      </c>
      <c r="AV151" s="45"/>
      <c r="AW151" s="45"/>
      <c r="AZ151" s="35">
        <f>BA151+BE151+Tabelle2126820102526272933[[#This Row],[w]]/2+Tabelle2126820102526272933[[#This Row],[poweradd]]</f>
        <v>25.787031999999975</v>
      </c>
      <c r="BA151" s="150">
        <f t="shared" si="199"/>
        <v>21.037406999999977</v>
      </c>
      <c r="BB151" s="35">
        <f t="shared" si="165"/>
        <v>7</v>
      </c>
      <c r="BC151" s="52">
        <f t="shared" si="186"/>
        <v>124.96259299999988</v>
      </c>
      <c r="BD151" s="52">
        <f t="shared" si="212"/>
        <v>123.71296799999989</v>
      </c>
      <c r="BE151" s="52">
        <f t="shared" si="166"/>
        <v>1.249625</v>
      </c>
      <c r="BF151" s="45"/>
      <c r="BG151" s="45"/>
      <c r="BJ151" s="35">
        <f>BK151+BO151+Tabelle21268201025262728[[#This Row],[w]]/2+Tabelle21268201025262728[[#This Row],[poweradd]]</f>
        <v>25.787031999999975</v>
      </c>
      <c r="BK151" s="150">
        <f t="shared" si="200"/>
        <v>21.037406999999977</v>
      </c>
      <c r="BL151" s="35">
        <f t="shared" si="167"/>
        <v>7</v>
      </c>
      <c r="BM151" s="52">
        <f t="shared" si="187"/>
        <v>124.96259299999988</v>
      </c>
      <c r="BN151" s="52">
        <f t="shared" si="213"/>
        <v>123.71296799999989</v>
      </c>
      <c r="BO151" s="52">
        <f t="shared" si="168"/>
        <v>1.249625</v>
      </c>
      <c r="BP151" s="45"/>
      <c r="BQ151" s="45"/>
      <c r="BT151" s="35">
        <f>BU151+BY151+Tabelle21268201025262729[[#This Row],[w]]/2+Tabelle21268201025262729[[#This Row],[poweradd]]</f>
        <v>25.787031999999975</v>
      </c>
      <c r="BU151" s="150">
        <f t="shared" si="201"/>
        <v>21.037406999999977</v>
      </c>
      <c r="BV151" s="35">
        <f t="shared" si="169"/>
        <v>7</v>
      </c>
      <c r="BW151" s="52">
        <f t="shared" si="188"/>
        <v>124.96259299999988</v>
      </c>
      <c r="BX151" s="52">
        <f t="shared" si="214"/>
        <v>123.71296799999989</v>
      </c>
      <c r="BY151" s="52">
        <f t="shared" si="170"/>
        <v>1.249625</v>
      </c>
      <c r="BZ151" s="45"/>
      <c r="CA151" s="45"/>
      <c r="CD151" s="35">
        <f>CE151+CI151+Tabelle2126820102526272934[[#This Row],[w]]/2+Tabelle2126820102526272934[[#This Row],[poweradd]]</f>
        <v>150.00947400000001</v>
      </c>
      <c r="CE151" s="150">
        <f t="shared" si="202"/>
        <v>145.984318</v>
      </c>
      <c r="CF151" s="35">
        <f t="shared" si="171"/>
        <v>6</v>
      </c>
      <c r="CG151" s="52">
        <f t="shared" si="189"/>
        <v>102.51568199999998</v>
      </c>
      <c r="CH151" s="52">
        <f t="shared" si="215"/>
        <v>101.49052599999999</v>
      </c>
      <c r="CI151" s="52">
        <f t="shared" si="172"/>
        <v>1.025156</v>
      </c>
      <c r="CJ151" s="45"/>
      <c r="CK151" s="45"/>
      <c r="CN151" s="35">
        <f>CO151+CS151+Tabelle21268201025262729341135[[#This Row],[w]]/2+Tabelle21268201025262729341135[[#This Row],[poweradd]]</f>
        <v>150.00947400000001</v>
      </c>
      <c r="CO151" s="150">
        <f t="shared" si="203"/>
        <v>145.984318</v>
      </c>
      <c r="CP151" s="35">
        <f t="shared" si="173"/>
        <v>6</v>
      </c>
      <c r="CQ151" s="52">
        <f t="shared" si="190"/>
        <v>102.51568199999998</v>
      </c>
      <c r="CR151" s="52">
        <f t="shared" si="216"/>
        <v>101.49052599999999</v>
      </c>
      <c r="CS151" s="52">
        <f t="shared" si="174"/>
        <v>1.025156</v>
      </c>
      <c r="CT151" s="45"/>
      <c r="CU151" s="45"/>
      <c r="CX151" s="35">
        <f>CY151+DC151+Tabelle2126820102526272934113536[[#This Row],[w]]/2+Tabelle2126820102526272934113536[[#This Row],[poweradd]]</f>
        <v>150.00947400000001</v>
      </c>
      <c r="CY151" s="150">
        <f t="shared" si="204"/>
        <v>145.984318</v>
      </c>
      <c r="CZ151" s="35">
        <f t="shared" si="175"/>
        <v>6</v>
      </c>
      <c r="DA151" s="52">
        <f t="shared" si="191"/>
        <v>102.51568199999998</v>
      </c>
      <c r="DB151" s="52">
        <f t="shared" si="217"/>
        <v>101.49052599999999</v>
      </c>
      <c r="DC151" s="52">
        <f t="shared" si="176"/>
        <v>1.025156</v>
      </c>
      <c r="DD151" s="45"/>
      <c r="DE151" s="45"/>
      <c r="DH151" s="35">
        <f>DI151+DM151+Tabelle21268201025262729341135363731[[#This Row],[w]]/2+Tabelle21268201025262729341135363731[[#This Row],[poweradd]]</f>
        <v>130.00947400000001</v>
      </c>
      <c r="DI151" s="150">
        <f t="shared" si="205"/>
        <v>125.984318</v>
      </c>
      <c r="DJ151" s="35">
        <f t="shared" si="177"/>
        <v>6</v>
      </c>
      <c r="DK151" s="52">
        <f t="shared" si="192"/>
        <v>102.51568199999998</v>
      </c>
      <c r="DL151" s="52">
        <f t="shared" si="218"/>
        <v>101.49052599999999</v>
      </c>
      <c r="DM151" s="52">
        <f t="shared" si="178"/>
        <v>1.025156</v>
      </c>
      <c r="DN151" s="45"/>
      <c r="DO151" s="45"/>
      <c r="DR151" s="35">
        <f>DS151+DW151+Tabelle212682010252627293411353637[[#This Row],[w]]/2+Tabelle212682010252627293411353637[[#This Row],[poweradd]]</f>
        <v>51.583827999999983</v>
      </c>
      <c r="DS151" s="150">
        <f t="shared" si="206"/>
        <v>47.109927999999982</v>
      </c>
      <c r="DT151" s="35">
        <f t="shared" si="179"/>
        <v>6</v>
      </c>
      <c r="DU151" s="52">
        <f t="shared" si="193"/>
        <v>147.39007199999995</v>
      </c>
      <c r="DV151" s="52">
        <f t="shared" si="219"/>
        <v>145.91617199999996</v>
      </c>
      <c r="DW151" s="52">
        <f t="shared" si="180"/>
        <v>1.4739</v>
      </c>
      <c r="DX151" s="45"/>
      <c r="DY151" s="45"/>
    </row>
    <row r="152" spans="1:130" x14ac:dyDescent="0.25">
      <c r="A152" s="55">
        <v>149</v>
      </c>
      <c r="B152" s="35">
        <f>C152+G152+Tabelle21268201025[[#This Row],[w]]/2+Tabelle21268201025[[#This Row],[poweradd]]</f>
        <v>14.740337999999984</v>
      </c>
      <c r="C152" s="150">
        <f t="shared" si="194"/>
        <v>9.9447859999999828</v>
      </c>
      <c r="D152" s="35">
        <f t="shared" si="155"/>
        <v>6</v>
      </c>
      <c r="E152" s="52">
        <f t="shared" si="181"/>
        <v>179.55521399999989</v>
      </c>
      <c r="F152" s="52">
        <f t="shared" si="207"/>
        <v>177.75966199999991</v>
      </c>
      <c r="G152" s="52">
        <f t="shared" si="156"/>
        <v>1.795552</v>
      </c>
      <c r="H152" s="45"/>
      <c r="I152" s="45"/>
      <c r="L152" s="35">
        <f>M152+Q152+Tabelle212682010252632[[#This Row],[w]]/2+Tabelle212682010252632[[#This Row],[poweradd]]</f>
        <v>14.740337999999984</v>
      </c>
      <c r="M152" s="150">
        <f t="shared" si="195"/>
        <v>9.9447859999999828</v>
      </c>
      <c r="N152" s="35">
        <f t="shared" si="157"/>
        <v>6</v>
      </c>
      <c r="O152" s="52">
        <f t="shared" si="182"/>
        <v>179.55521399999989</v>
      </c>
      <c r="P152" s="52">
        <f t="shared" si="208"/>
        <v>177.75966199999991</v>
      </c>
      <c r="Q152" s="52">
        <f t="shared" si="158"/>
        <v>1.795552</v>
      </c>
      <c r="R152" s="45"/>
      <c r="S152" s="45"/>
      <c r="V152" s="35">
        <f>W152+AA152+Tabelle2126820102526[[#This Row],[w]]/2+Tabelle2126820102526[[#This Row],[poweradd]]</f>
        <v>14.740337999999984</v>
      </c>
      <c r="W152" s="150">
        <f t="shared" si="196"/>
        <v>9.9447859999999828</v>
      </c>
      <c r="X152" s="35">
        <f t="shared" si="159"/>
        <v>6</v>
      </c>
      <c r="Y152" s="52">
        <f t="shared" si="183"/>
        <v>179.55521399999989</v>
      </c>
      <c r="Z152" s="52">
        <f t="shared" si="209"/>
        <v>177.75966199999991</v>
      </c>
      <c r="AA152" s="52">
        <f t="shared" si="160"/>
        <v>1.795552</v>
      </c>
      <c r="AB152" s="45"/>
      <c r="AC152" s="45"/>
      <c r="AF152" s="35">
        <f>AG152+AK152+Tabelle212682010252630[[#This Row],[w]]/2+Tabelle212682010252630[[#This Row],[poweradd]]</f>
        <v>14.740337999999984</v>
      </c>
      <c r="AG152" s="150">
        <f t="shared" si="197"/>
        <v>9.9447859999999828</v>
      </c>
      <c r="AH152" s="35">
        <f t="shared" si="161"/>
        <v>6</v>
      </c>
      <c r="AI152" s="52">
        <f t="shared" si="184"/>
        <v>179.55521399999989</v>
      </c>
      <c r="AJ152" s="52">
        <f t="shared" si="210"/>
        <v>177.75966199999991</v>
      </c>
      <c r="AK152" s="52">
        <f t="shared" si="162"/>
        <v>1.795552</v>
      </c>
      <c r="AL152" s="45"/>
      <c r="AM152" s="45"/>
      <c r="AP152" s="35">
        <f>AQ152+AU152+Tabelle212682010252627[[#This Row],[w]]/2+Tabelle212682010252627[[#This Row],[poweradd]]</f>
        <v>30.524160999999975</v>
      </c>
      <c r="AQ152" s="150">
        <f t="shared" si="198"/>
        <v>25.787031999999975</v>
      </c>
      <c r="AR152" s="35">
        <f t="shared" si="163"/>
        <v>7</v>
      </c>
      <c r="AS152" s="52">
        <f t="shared" si="185"/>
        <v>123.71296799999989</v>
      </c>
      <c r="AT152" s="52">
        <f t="shared" si="211"/>
        <v>122.47583899999989</v>
      </c>
      <c r="AU152" s="52">
        <f t="shared" si="164"/>
        <v>1.2371289999999999</v>
      </c>
      <c r="AV152" s="45"/>
      <c r="AW152" s="45"/>
      <c r="AZ152" s="35">
        <f>BA152+BE152+Tabelle2126820102526272933[[#This Row],[w]]/2+Tabelle2126820102526272933[[#This Row],[poweradd]]</f>
        <v>30.524160999999975</v>
      </c>
      <c r="BA152" s="150">
        <f t="shared" si="199"/>
        <v>25.787031999999975</v>
      </c>
      <c r="BB152" s="35">
        <f t="shared" si="165"/>
        <v>7</v>
      </c>
      <c r="BC152" s="52">
        <f t="shared" si="186"/>
        <v>123.71296799999989</v>
      </c>
      <c r="BD152" s="52">
        <f t="shared" si="212"/>
        <v>122.47583899999989</v>
      </c>
      <c r="BE152" s="52">
        <f t="shared" si="166"/>
        <v>1.2371289999999999</v>
      </c>
      <c r="BF152" s="45"/>
      <c r="BG152" s="45"/>
      <c r="BJ152" s="35">
        <f>BK152+BO152+Tabelle21268201025262728[[#This Row],[w]]/2+Tabelle21268201025262728[[#This Row],[poweradd]]</f>
        <v>30.524160999999975</v>
      </c>
      <c r="BK152" s="150">
        <f t="shared" si="200"/>
        <v>25.787031999999975</v>
      </c>
      <c r="BL152" s="35">
        <f t="shared" si="167"/>
        <v>7</v>
      </c>
      <c r="BM152" s="52">
        <f t="shared" si="187"/>
        <v>123.71296799999989</v>
      </c>
      <c r="BN152" s="52">
        <f t="shared" si="213"/>
        <v>122.47583899999989</v>
      </c>
      <c r="BO152" s="52">
        <f t="shared" si="168"/>
        <v>1.2371289999999999</v>
      </c>
      <c r="BP152" s="45"/>
      <c r="BQ152" s="45"/>
      <c r="BT152" s="35">
        <f>BU152+BY152+Tabelle21268201025262729[[#This Row],[w]]/2+Tabelle21268201025262729[[#This Row],[poweradd]]</f>
        <v>30.524160999999975</v>
      </c>
      <c r="BU152" s="150">
        <f t="shared" si="201"/>
        <v>25.787031999999975</v>
      </c>
      <c r="BV152" s="35">
        <f t="shared" si="169"/>
        <v>7</v>
      </c>
      <c r="BW152" s="52">
        <f t="shared" si="188"/>
        <v>123.71296799999989</v>
      </c>
      <c r="BX152" s="52">
        <f t="shared" si="214"/>
        <v>122.47583899999989</v>
      </c>
      <c r="BY152" s="52">
        <f t="shared" si="170"/>
        <v>1.2371289999999999</v>
      </c>
      <c r="BZ152" s="45"/>
      <c r="CA152" s="45"/>
      <c r="CD152" s="35">
        <f>CE152+CI152+Tabelle2126820102526272934[[#This Row],[w]]/2+Tabelle2126820102526272934[[#This Row],[poweradd]]</f>
        <v>4.0243790000000104</v>
      </c>
      <c r="CE152" s="150">
        <f t="shared" si="202"/>
        <v>150.00947400000001</v>
      </c>
      <c r="CF152" s="35">
        <f t="shared" si="171"/>
        <v>6</v>
      </c>
      <c r="CG152" s="52">
        <f t="shared" si="189"/>
        <v>101.49052599999999</v>
      </c>
      <c r="CH152" s="52">
        <f t="shared" si="215"/>
        <v>100.47562099999999</v>
      </c>
      <c r="CI152" s="52">
        <f t="shared" si="172"/>
        <v>1.0149049999999999</v>
      </c>
      <c r="CJ152" s="45">
        <v>-150</v>
      </c>
      <c r="CK152" s="45"/>
      <c r="CL152" t="s">
        <v>165</v>
      </c>
      <c r="CN152" s="35">
        <f>CO152+CS152+Tabelle21268201025262729341135[[#This Row],[w]]/2+Tabelle21268201025262729341135[[#This Row],[poweradd]]</f>
        <v>154.02437900000001</v>
      </c>
      <c r="CO152" s="150">
        <f t="shared" si="203"/>
        <v>150.00947400000001</v>
      </c>
      <c r="CP152" s="35">
        <f t="shared" si="173"/>
        <v>6</v>
      </c>
      <c r="CQ152" s="52">
        <f t="shared" si="190"/>
        <v>101.49052599999999</v>
      </c>
      <c r="CR152" s="52">
        <f t="shared" si="216"/>
        <v>100.47562099999999</v>
      </c>
      <c r="CS152" s="52">
        <f t="shared" si="174"/>
        <v>1.0149049999999999</v>
      </c>
      <c r="CT152" s="45"/>
      <c r="CU152" s="45"/>
      <c r="CV152" s="38"/>
      <c r="CX152" s="35">
        <f>CY152+DC152+Tabelle2126820102526272934113536[[#This Row],[w]]/2+Tabelle2126820102526272934113536[[#This Row],[poweradd]]</f>
        <v>154.02437900000001</v>
      </c>
      <c r="CY152" s="150">
        <f t="shared" si="204"/>
        <v>150.00947400000001</v>
      </c>
      <c r="CZ152" s="35">
        <f t="shared" si="175"/>
        <v>6</v>
      </c>
      <c r="DA152" s="52">
        <f t="shared" si="191"/>
        <v>101.49052599999999</v>
      </c>
      <c r="DB152" s="52">
        <f t="shared" si="217"/>
        <v>100.47562099999999</v>
      </c>
      <c r="DC152" s="52">
        <f t="shared" si="176"/>
        <v>1.0149049999999999</v>
      </c>
      <c r="DD152" s="45"/>
      <c r="DE152" s="45"/>
      <c r="DF152" s="38"/>
      <c r="DH152" s="35">
        <f>DI152+DM152+Tabelle21268201025262729341135363731[[#This Row],[w]]/2+Tabelle21268201025262729341135363731[[#This Row],[poweradd]]</f>
        <v>134.02437900000001</v>
      </c>
      <c r="DI152" s="150">
        <f t="shared" si="205"/>
        <v>130.00947400000001</v>
      </c>
      <c r="DJ152" s="35">
        <f t="shared" si="177"/>
        <v>6</v>
      </c>
      <c r="DK152" s="52">
        <f t="shared" si="192"/>
        <v>101.49052599999999</v>
      </c>
      <c r="DL152" s="52">
        <f t="shared" si="218"/>
        <v>100.47562099999999</v>
      </c>
      <c r="DM152" s="52">
        <f t="shared" si="178"/>
        <v>1.0149049999999999</v>
      </c>
      <c r="DN152" s="45"/>
      <c r="DO152" s="45"/>
      <c r="DP152" s="38"/>
      <c r="DR152" s="35">
        <f>DS152+DW152+Tabelle212682010252627293411353637[[#This Row],[w]]/2+Tabelle212682010252627293411353637[[#This Row],[poweradd]]</f>
        <v>56.042988999999984</v>
      </c>
      <c r="DS152" s="150">
        <f t="shared" si="206"/>
        <v>51.583827999999983</v>
      </c>
      <c r="DT152" s="35">
        <f t="shared" si="179"/>
        <v>6</v>
      </c>
      <c r="DU152" s="52">
        <f t="shared" si="193"/>
        <v>145.91617199999996</v>
      </c>
      <c r="DV152" s="52">
        <f t="shared" si="219"/>
        <v>144.45701099999997</v>
      </c>
      <c r="DW152" s="52">
        <f t="shared" si="180"/>
        <v>1.4591609999999999</v>
      </c>
      <c r="DX152" s="45"/>
      <c r="DY152" s="45"/>
      <c r="DZ152" s="38"/>
    </row>
    <row r="153" spans="1:130" x14ac:dyDescent="0.25">
      <c r="A153" s="55">
        <v>150</v>
      </c>
      <c r="B153" s="35">
        <f>C153+G153+Tabelle21268201025[[#This Row],[w]]/2+Tabelle21268201025[[#This Row],[poweradd]]</f>
        <v>19.517933999999983</v>
      </c>
      <c r="C153" s="150">
        <f t="shared" si="194"/>
        <v>14.740337999999984</v>
      </c>
      <c r="D153" s="35">
        <f t="shared" si="155"/>
        <v>6</v>
      </c>
      <c r="E153" s="52">
        <f t="shared" si="181"/>
        <v>177.75966199999991</v>
      </c>
      <c r="F153" s="52">
        <f t="shared" si="207"/>
        <v>175.98206599999992</v>
      </c>
      <c r="G153" s="52">
        <f t="shared" si="156"/>
        <v>1.777596</v>
      </c>
      <c r="H153" s="45"/>
      <c r="I153" s="45"/>
      <c r="L153" s="35">
        <f>M153+Q153+Tabelle212682010252632[[#This Row],[w]]/2+Tabelle212682010252632[[#This Row],[poweradd]]</f>
        <v>19.517933999999983</v>
      </c>
      <c r="M153" s="150">
        <f t="shared" si="195"/>
        <v>14.740337999999984</v>
      </c>
      <c r="N153" s="35">
        <f t="shared" si="157"/>
        <v>6</v>
      </c>
      <c r="O153" s="52">
        <f t="shared" si="182"/>
        <v>177.75966199999991</v>
      </c>
      <c r="P153" s="52">
        <f t="shared" si="208"/>
        <v>175.98206599999992</v>
      </c>
      <c r="Q153" s="52">
        <f t="shared" si="158"/>
        <v>1.777596</v>
      </c>
      <c r="R153" s="45"/>
      <c r="S153" s="45"/>
      <c r="V153" s="35">
        <f>W153+AA153+Tabelle2126820102526[[#This Row],[w]]/2+Tabelle2126820102526[[#This Row],[poweradd]]</f>
        <v>19.517933999999983</v>
      </c>
      <c r="W153" s="150">
        <f t="shared" si="196"/>
        <v>14.740337999999984</v>
      </c>
      <c r="X153" s="35">
        <f t="shared" si="159"/>
        <v>6</v>
      </c>
      <c r="Y153" s="52">
        <f t="shared" si="183"/>
        <v>177.75966199999991</v>
      </c>
      <c r="Z153" s="52">
        <f t="shared" si="209"/>
        <v>175.98206599999992</v>
      </c>
      <c r="AA153" s="52">
        <f t="shared" si="160"/>
        <v>1.777596</v>
      </c>
      <c r="AB153" s="45"/>
      <c r="AC153" s="45"/>
      <c r="AF153" s="35">
        <f>AG153+AK153+Tabelle212682010252630[[#This Row],[w]]/2+Tabelle212682010252630[[#This Row],[poweradd]]</f>
        <v>19.517933999999983</v>
      </c>
      <c r="AG153" s="150">
        <f t="shared" si="197"/>
        <v>14.740337999999984</v>
      </c>
      <c r="AH153" s="35">
        <f t="shared" si="161"/>
        <v>6</v>
      </c>
      <c r="AI153" s="52">
        <f t="shared" si="184"/>
        <v>177.75966199999991</v>
      </c>
      <c r="AJ153" s="52">
        <f t="shared" si="210"/>
        <v>175.98206599999992</v>
      </c>
      <c r="AK153" s="52">
        <f t="shared" si="162"/>
        <v>1.777596</v>
      </c>
      <c r="AL153" s="45"/>
      <c r="AM153" s="45"/>
      <c r="AP153" s="35">
        <f>AQ153+AU153+Tabelle212682010252627[[#This Row],[w]]/2+Tabelle212682010252627[[#This Row],[poweradd]]</f>
        <v>35.248918999999972</v>
      </c>
      <c r="AQ153" s="150">
        <f t="shared" si="198"/>
        <v>30.524160999999975</v>
      </c>
      <c r="AR153" s="35">
        <f t="shared" si="163"/>
        <v>7</v>
      </c>
      <c r="AS153" s="52">
        <f t="shared" si="185"/>
        <v>122.47583899999989</v>
      </c>
      <c r="AT153" s="52">
        <f t="shared" si="211"/>
        <v>121.2510809999999</v>
      </c>
      <c r="AU153" s="52">
        <f t="shared" si="164"/>
        <v>1.224758</v>
      </c>
      <c r="AV153" s="45"/>
      <c r="AW153" s="45"/>
      <c r="AZ153" s="35">
        <f>BA153+BE153+Tabelle2126820102526272933[[#This Row],[w]]/2+Tabelle2126820102526272933[[#This Row],[poweradd]]</f>
        <v>35.248918999999972</v>
      </c>
      <c r="BA153" s="150">
        <f t="shared" si="199"/>
        <v>30.524160999999975</v>
      </c>
      <c r="BB153" s="35">
        <f t="shared" si="165"/>
        <v>7</v>
      </c>
      <c r="BC153" s="52">
        <f t="shared" si="186"/>
        <v>122.47583899999989</v>
      </c>
      <c r="BD153" s="52">
        <f t="shared" si="212"/>
        <v>121.2510809999999</v>
      </c>
      <c r="BE153" s="52">
        <f t="shared" si="166"/>
        <v>1.224758</v>
      </c>
      <c r="BF153" s="45"/>
      <c r="BG153" s="45"/>
      <c r="BJ153" s="35">
        <f>BK153+BO153+Tabelle21268201025262728[[#This Row],[w]]/2+Tabelle21268201025262728[[#This Row],[poweradd]]</f>
        <v>35.248918999999972</v>
      </c>
      <c r="BK153" s="150">
        <f t="shared" si="200"/>
        <v>30.524160999999975</v>
      </c>
      <c r="BL153" s="35">
        <f t="shared" si="167"/>
        <v>7</v>
      </c>
      <c r="BM153" s="52">
        <f t="shared" si="187"/>
        <v>122.47583899999989</v>
      </c>
      <c r="BN153" s="52">
        <f t="shared" si="213"/>
        <v>121.2510809999999</v>
      </c>
      <c r="BO153" s="52">
        <f t="shared" si="168"/>
        <v>1.224758</v>
      </c>
      <c r="BP153" s="45"/>
      <c r="BQ153" s="45"/>
      <c r="BT153" s="35">
        <f>BU153+BY153+Tabelle21268201025262729[[#This Row],[w]]/2+Tabelle21268201025262729[[#This Row],[poweradd]]</f>
        <v>35.248918999999972</v>
      </c>
      <c r="BU153" s="150">
        <f t="shared" si="201"/>
        <v>30.524160999999975</v>
      </c>
      <c r="BV153" s="35">
        <f t="shared" si="169"/>
        <v>7</v>
      </c>
      <c r="BW153" s="52">
        <f t="shared" si="188"/>
        <v>122.47583899999989</v>
      </c>
      <c r="BX153" s="52">
        <f t="shared" si="214"/>
        <v>121.2510809999999</v>
      </c>
      <c r="BY153" s="52">
        <f t="shared" si="170"/>
        <v>1.224758</v>
      </c>
      <c r="BZ153" s="45"/>
      <c r="CA153" s="45"/>
      <c r="CD153" s="35">
        <f>CE153+CI153+Tabelle2126820102526272934[[#This Row],[w]]/2+Tabelle2126820102526272934[[#This Row],[poweradd]]</f>
        <v>8.0291350000000108</v>
      </c>
      <c r="CE153" s="150">
        <f t="shared" si="202"/>
        <v>4.0243790000000104</v>
      </c>
      <c r="CF153" s="35">
        <f t="shared" si="171"/>
        <v>6</v>
      </c>
      <c r="CG153" s="52">
        <f t="shared" si="189"/>
        <v>100.47562099999999</v>
      </c>
      <c r="CH153" s="52">
        <f t="shared" si="215"/>
        <v>99.470864999999989</v>
      </c>
      <c r="CI153" s="52">
        <f t="shared" si="172"/>
        <v>1.004756</v>
      </c>
      <c r="CJ153" s="45"/>
      <c r="CK153" s="45"/>
      <c r="CL153" s="38" t="s">
        <v>254</v>
      </c>
      <c r="CN153" s="35">
        <f>CO153+CS153+Tabelle21268201025262729341135[[#This Row],[w]]/2+Tabelle21268201025262729341135[[#This Row],[poweradd]]</f>
        <v>8.0291349999999966</v>
      </c>
      <c r="CO153" s="150">
        <f t="shared" si="203"/>
        <v>154.02437900000001</v>
      </c>
      <c r="CP153" s="35">
        <f t="shared" si="173"/>
        <v>6</v>
      </c>
      <c r="CQ153" s="52">
        <f t="shared" si="190"/>
        <v>100.47562099999999</v>
      </c>
      <c r="CR153" s="52">
        <f t="shared" si="216"/>
        <v>99.470864999999989</v>
      </c>
      <c r="CS153" s="52">
        <f t="shared" si="174"/>
        <v>1.004756</v>
      </c>
      <c r="CT153" s="45">
        <v>-150</v>
      </c>
      <c r="CU153" s="45"/>
      <c r="CV153" t="s">
        <v>165</v>
      </c>
      <c r="CX153" s="35">
        <f>CY153+DC153+Tabelle2126820102526272934113536[[#This Row],[w]]/2+Tabelle2126820102526272934113536[[#This Row],[poweradd]]</f>
        <v>8.0291349999999966</v>
      </c>
      <c r="CY153" s="150">
        <f t="shared" si="204"/>
        <v>154.02437900000001</v>
      </c>
      <c r="CZ153" s="35">
        <f t="shared" si="175"/>
        <v>6</v>
      </c>
      <c r="DA153" s="52">
        <f t="shared" si="191"/>
        <v>100.47562099999999</v>
      </c>
      <c r="DB153" s="52">
        <f t="shared" si="217"/>
        <v>99.470864999999989</v>
      </c>
      <c r="DC153" s="52">
        <f t="shared" si="176"/>
        <v>1.004756</v>
      </c>
      <c r="DD153" s="45">
        <v>-150</v>
      </c>
      <c r="DE153" s="45"/>
      <c r="DF153" t="s">
        <v>165</v>
      </c>
      <c r="DH153" s="35">
        <f>DI153+DM153+Tabelle21268201025262729341135363731[[#This Row],[w]]/2+Tabelle21268201025262729341135363731[[#This Row],[poweradd]]</f>
        <v>138.029135</v>
      </c>
      <c r="DI153" s="150">
        <f t="shared" si="205"/>
        <v>134.02437900000001</v>
      </c>
      <c r="DJ153" s="35">
        <f t="shared" si="177"/>
        <v>6</v>
      </c>
      <c r="DK153" s="52">
        <f t="shared" si="192"/>
        <v>100.47562099999999</v>
      </c>
      <c r="DL153" s="52">
        <f t="shared" si="218"/>
        <v>99.470864999999989</v>
      </c>
      <c r="DM153" s="52">
        <f t="shared" si="178"/>
        <v>1.004756</v>
      </c>
      <c r="DN153" s="45"/>
      <c r="DO153" s="45"/>
      <c r="DR153" s="35">
        <f>DS153+DW153+Tabelle212682010252627293411353637[[#This Row],[w]]/2+Tabelle212682010252627293411353637[[#This Row],[poweradd]]</f>
        <v>60.487558999999983</v>
      </c>
      <c r="DS153" s="150">
        <f t="shared" si="206"/>
        <v>56.042988999999984</v>
      </c>
      <c r="DT153" s="35">
        <f t="shared" si="179"/>
        <v>6</v>
      </c>
      <c r="DU153" s="52">
        <f t="shared" si="193"/>
        <v>144.45701099999997</v>
      </c>
      <c r="DV153" s="52">
        <f t="shared" si="219"/>
        <v>143.01244099999997</v>
      </c>
      <c r="DW153" s="52">
        <f t="shared" si="180"/>
        <v>1.4445699999999999</v>
      </c>
      <c r="DX153" s="45"/>
      <c r="DY153" s="45"/>
    </row>
    <row r="154" spans="1:130" x14ac:dyDescent="0.25">
      <c r="A154" s="55">
        <v>151</v>
      </c>
      <c r="B154" s="35">
        <f>C154+G154+Tabelle21268201025[[#This Row],[w]]/2+Tabelle21268201025[[#This Row],[poweradd]]</f>
        <v>24.277753999999984</v>
      </c>
      <c r="C154" s="150">
        <f t="shared" si="194"/>
        <v>19.517933999999983</v>
      </c>
      <c r="D154" s="35">
        <f t="shared" si="155"/>
        <v>6</v>
      </c>
      <c r="E154" s="52">
        <f t="shared" si="181"/>
        <v>175.98206599999992</v>
      </c>
      <c r="F154" s="52">
        <f t="shared" si="207"/>
        <v>174.22224599999993</v>
      </c>
      <c r="G154" s="52">
        <f t="shared" si="156"/>
        <v>1.7598199999999999</v>
      </c>
      <c r="H154" s="45"/>
      <c r="I154" s="45"/>
      <c r="L154" s="35">
        <f>M154+Q154+Tabelle212682010252632[[#This Row],[w]]/2+Tabelle212682010252632[[#This Row],[poweradd]]</f>
        <v>24.277753999999984</v>
      </c>
      <c r="M154" s="150">
        <f t="shared" si="195"/>
        <v>19.517933999999983</v>
      </c>
      <c r="N154" s="35">
        <f t="shared" si="157"/>
        <v>6</v>
      </c>
      <c r="O154" s="52">
        <f t="shared" si="182"/>
        <v>175.98206599999992</v>
      </c>
      <c r="P154" s="52">
        <f t="shared" si="208"/>
        <v>174.22224599999993</v>
      </c>
      <c r="Q154" s="52">
        <f t="shared" si="158"/>
        <v>1.7598199999999999</v>
      </c>
      <c r="R154" s="45"/>
      <c r="S154" s="45"/>
      <c r="V154" s="35">
        <f>W154+AA154+Tabelle2126820102526[[#This Row],[w]]/2+Tabelle2126820102526[[#This Row],[poweradd]]</f>
        <v>24.277753999999984</v>
      </c>
      <c r="W154" s="150">
        <f t="shared" si="196"/>
        <v>19.517933999999983</v>
      </c>
      <c r="X154" s="35">
        <f t="shared" si="159"/>
        <v>6</v>
      </c>
      <c r="Y154" s="52">
        <f t="shared" si="183"/>
        <v>175.98206599999992</v>
      </c>
      <c r="Z154" s="52">
        <f t="shared" si="209"/>
        <v>174.22224599999993</v>
      </c>
      <c r="AA154" s="52">
        <f t="shared" si="160"/>
        <v>1.7598199999999999</v>
      </c>
      <c r="AB154" s="45"/>
      <c r="AC154" s="45"/>
      <c r="AF154" s="35">
        <f>AG154+AK154+Tabelle212682010252630[[#This Row],[w]]/2+Tabelle212682010252630[[#This Row],[poweradd]]</f>
        <v>24.277753999999984</v>
      </c>
      <c r="AG154" s="150">
        <f t="shared" si="197"/>
        <v>19.517933999999983</v>
      </c>
      <c r="AH154" s="35">
        <f t="shared" si="161"/>
        <v>6</v>
      </c>
      <c r="AI154" s="52">
        <f t="shared" si="184"/>
        <v>175.98206599999992</v>
      </c>
      <c r="AJ154" s="52">
        <f t="shared" si="210"/>
        <v>174.22224599999993</v>
      </c>
      <c r="AK154" s="52">
        <f t="shared" si="162"/>
        <v>1.7598199999999999</v>
      </c>
      <c r="AL154" s="45"/>
      <c r="AM154" s="45"/>
      <c r="AP154" s="35">
        <f>AQ154+AU154+Tabelle212682010252627[[#This Row],[w]]/2+Tabelle212682010252627[[#This Row],[poweradd]]</f>
        <v>39.961428999999974</v>
      </c>
      <c r="AQ154" s="150">
        <f t="shared" si="198"/>
        <v>35.248918999999972</v>
      </c>
      <c r="AR154" s="35">
        <f t="shared" si="163"/>
        <v>7</v>
      </c>
      <c r="AS154" s="52">
        <f t="shared" si="185"/>
        <v>121.2510809999999</v>
      </c>
      <c r="AT154" s="52">
        <f t="shared" si="211"/>
        <v>120.03857099999991</v>
      </c>
      <c r="AU154" s="52">
        <f t="shared" si="164"/>
        <v>1.21251</v>
      </c>
      <c r="AV154" s="45"/>
      <c r="AW154" s="45"/>
      <c r="AZ154" s="35">
        <f>BA154+BE154+Tabelle2126820102526272933[[#This Row],[w]]/2+Tabelle2126820102526272933[[#This Row],[poweradd]]</f>
        <v>39.961428999999974</v>
      </c>
      <c r="BA154" s="150">
        <f t="shared" si="199"/>
        <v>35.248918999999972</v>
      </c>
      <c r="BB154" s="35">
        <f t="shared" si="165"/>
        <v>7</v>
      </c>
      <c r="BC154" s="52">
        <f t="shared" si="186"/>
        <v>121.2510809999999</v>
      </c>
      <c r="BD154" s="52">
        <f t="shared" si="212"/>
        <v>120.03857099999991</v>
      </c>
      <c r="BE154" s="52">
        <f t="shared" si="166"/>
        <v>1.21251</v>
      </c>
      <c r="BF154" s="45"/>
      <c r="BG154" s="45"/>
      <c r="BJ154" s="35">
        <f>BK154+BO154+Tabelle21268201025262728[[#This Row],[w]]/2+Tabelle21268201025262728[[#This Row],[poweradd]]</f>
        <v>39.961428999999974</v>
      </c>
      <c r="BK154" s="150">
        <f t="shared" si="200"/>
        <v>35.248918999999972</v>
      </c>
      <c r="BL154" s="35">
        <f t="shared" si="167"/>
        <v>7</v>
      </c>
      <c r="BM154" s="52">
        <f t="shared" si="187"/>
        <v>121.2510809999999</v>
      </c>
      <c r="BN154" s="52">
        <f t="shared" si="213"/>
        <v>120.03857099999991</v>
      </c>
      <c r="BO154" s="52">
        <f t="shared" si="168"/>
        <v>1.21251</v>
      </c>
      <c r="BP154" s="45"/>
      <c r="BQ154" s="45"/>
      <c r="BT154" s="35">
        <f>BU154+BY154+Tabelle21268201025262729[[#This Row],[w]]/2+Tabelle21268201025262729[[#This Row],[poweradd]]</f>
        <v>39.961428999999974</v>
      </c>
      <c r="BU154" s="150">
        <f t="shared" si="201"/>
        <v>35.248918999999972</v>
      </c>
      <c r="BV154" s="35">
        <f t="shared" si="169"/>
        <v>7</v>
      </c>
      <c r="BW154" s="52">
        <f t="shared" si="188"/>
        <v>121.2510809999999</v>
      </c>
      <c r="BX154" s="52">
        <f t="shared" si="214"/>
        <v>120.03857099999991</v>
      </c>
      <c r="BY154" s="52">
        <f t="shared" si="170"/>
        <v>1.21251</v>
      </c>
      <c r="BZ154" s="45"/>
      <c r="CA154" s="45"/>
      <c r="CD154" s="35">
        <f>CE154+CI154+Tabelle2126820102526272934[[#This Row],[w]]/2+Tabelle2126820102526272934[[#This Row],[poweradd]]</f>
        <v>12.02384300000001</v>
      </c>
      <c r="CE154" s="150">
        <f t="shared" si="202"/>
        <v>8.0291350000000108</v>
      </c>
      <c r="CF154" s="35">
        <f t="shared" si="171"/>
        <v>6</v>
      </c>
      <c r="CG154" s="52">
        <f t="shared" si="189"/>
        <v>99.470864999999989</v>
      </c>
      <c r="CH154" s="52">
        <f t="shared" si="215"/>
        <v>98.476156999999986</v>
      </c>
      <c r="CI154" s="52">
        <f t="shared" si="172"/>
        <v>0.99470800000000004</v>
      </c>
      <c r="CJ154" s="45"/>
      <c r="CK154" s="45"/>
      <c r="CN154" s="35">
        <f>CO154+CS154+Tabelle21268201025262729341135[[#This Row],[w]]/2+Tabelle21268201025262729341135[[#This Row],[poweradd]]</f>
        <v>12.023842999999996</v>
      </c>
      <c r="CO154" s="150">
        <f t="shared" si="203"/>
        <v>8.0291349999999966</v>
      </c>
      <c r="CP154" s="35">
        <f t="shared" si="173"/>
        <v>6</v>
      </c>
      <c r="CQ154" s="52">
        <f t="shared" si="190"/>
        <v>99.470864999999989</v>
      </c>
      <c r="CR154" s="52">
        <f t="shared" si="216"/>
        <v>98.476156999999986</v>
      </c>
      <c r="CS154" s="52">
        <f t="shared" si="174"/>
        <v>0.99470800000000004</v>
      </c>
      <c r="CT154" s="45"/>
      <c r="CU154" s="45"/>
      <c r="CV154" s="38" t="s">
        <v>254</v>
      </c>
      <c r="CX154" s="35">
        <f>CY154+DC154+Tabelle2126820102526272934113536[[#This Row],[w]]/2+Tabelle2126820102526272934113536[[#This Row],[poweradd]]</f>
        <v>12.023842999999996</v>
      </c>
      <c r="CY154" s="150">
        <f t="shared" si="204"/>
        <v>8.0291349999999966</v>
      </c>
      <c r="CZ154" s="35">
        <f t="shared" si="175"/>
        <v>6</v>
      </c>
      <c r="DA154" s="52">
        <f t="shared" si="191"/>
        <v>99.470864999999989</v>
      </c>
      <c r="DB154" s="52">
        <f t="shared" si="217"/>
        <v>98.476156999999986</v>
      </c>
      <c r="DC154" s="52">
        <f t="shared" si="176"/>
        <v>0.99470800000000004</v>
      </c>
      <c r="DD154" s="45"/>
      <c r="DE154" s="45"/>
      <c r="DF154" s="38" t="s">
        <v>254</v>
      </c>
      <c r="DH154" s="35">
        <f>DI154+DM154+Tabelle21268201025262729341135363731[[#This Row],[w]]/2+Tabelle21268201025262729341135363731[[#This Row],[poweradd]]</f>
        <v>142.023843</v>
      </c>
      <c r="DI154" s="150">
        <f t="shared" si="205"/>
        <v>138.029135</v>
      </c>
      <c r="DJ154" s="35">
        <f t="shared" si="177"/>
        <v>6</v>
      </c>
      <c r="DK154" s="52">
        <f t="shared" si="192"/>
        <v>99.470864999999989</v>
      </c>
      <c r="DL154" s="52">
        <f t="shared" si="218"/>
        <v>98.476156999999986</v>
      </c>
      <c r="DM154" s="52">
        <f t="shared" si="178"/>
        <v>0.99470800000000004</v>
      </c>
      <c r="DN154" s="45"/>
      <c r="DO154" s="45"/>
      <c r="DP154" s="38"/>
      <c r="DR154" s="35">
        <f>DS154+DW154+Tabelle212682010252627293411353637[[#This Row],[w]]/2+Tabelle212682010252627293411353637[[#This Row],[poweradd]]</f>
        <v>64.917682999999982</v>
      </c>
      <c r="DS154" s="150">
        <f t="shared" si="206"/>
        <v>60.487558999999983</v>
      </c>
      <c r="DT154" s="35">
        <f t="shared" si="179"/>
        <v>6</v>
      </c>
      <c r="DU154" s="52">
        <f t="shared" si="193"/>
        <v>143.01244099999997</v>
      </c>
      <c r="DV154" s="52">
        <f t="shared" si="219"/>
        <v>141.58231699999996</v>
      </c>
      <c r="DW154" s="52">
        <f t="shared" si="180"/>
        <v>1.430124</v>
      </c>
      <c r="DX154" s="45"/>
      <c r="DY154" s="45"/>
      <c r="DZ154" s="38"/>
    </row>
    <row r="155" spans="1:130" x14ac:dyDescent="0.25">
      <c r="A155" s="55">
        <v>152</v>
      </c>
      <c r="B155" s="35">
        <f>C155+G155+Tabelle21268201025[[#This Row],[w]]/2+Tabelle21268201025[[#This Row],[poweradd]]</f>
        <v>29.019975999999986</v>
      </c>
      <c r="C155" s="52">
        <f t="shared" si="194"/>
        <v>24.277753999999984</v>
      </c>
      <c r="D155" s="35">
        <f t="shared" si="155"/>
        <v>6</v>
      </c>
      <c r="E155" s="52">
        <f t="shared" si="181"/>
        <v>174.22224599999993</v>
      </c>
      <c r="F155" s="52">
        <f t="shared" si="207"/>
        <v>172.48002399999993</v>
      </c>
      <c r="G155" s="52">
        <f t="shared" si="156"/>
        <v>1.7422219999999999</v>
      </c>
      <c r="H155" s="45"/>
      <c r="I155" s="45"/>
      <c r="L155" s="35">
        <f>M155+Q155+Tabelle212682010252632[[#This Row],[w]]/2+Tabelle212682010252632[[#This Row],[poweradd]]</f>
        <v>29.019975999999986</v>
      </c>
      <c r="M155" s="52">
        <f t="shared" si="195"/>
        <v>24.277753999999984</v>
      </c>
      <c r="N155" s="35">
        <f t="shared" si="157"/>
        <v>6</v>
      </c>
      <c r="O155" s="52">
        <f t="shared" si="182"/>
        <v>174.22224599999993</v>
      </c>
      <c r="P155" s="52">
        <f t="shared" si="208"/>
        <v>172.48002399999993</v>
      </c>
      <c r="Q155" s="52">
        <f t="shared" si="158"/>
        <v>1.7422219999999999</v>
      </c>
      <c r="R155" s="45"/>
      <c r="S155" s="45"/>
      <c r="V155" s="35">
        <f>W155+AA155+Tabelle2126820102526[[#This Row],[w]]/2+Tabelle2126820102526[[#This Row],[poweradd]]</f>
        <v>29.019975999999986</v>
      </c>
      <c r="W155" s="52">
        <f t="shared" si="196"/>
        <v>24.277753999999984</v>
      </c>
      <c r="X155" s="35">
        <f t="shared" si="159"/>
        <v>6</v>
      </c>
      <c r="Y155" s="52">
        <f t="shared" si="183"/>
        <v>174.22224599999993</v>
      </c>
      <c r="Z155" s="52">
        <f t="shared" si="209"/>
        <v>172.48002399999993</v>
      </c>
      <c r="AA155" s="52">
        <f t="shared" si="160"/>
        <v>1.7422219999999999</v>
      </c>
      <c r="AB155" s="45"/>
      <c r="AC155" s="45"/>
      <c r="AF155" s="35">
        <f>AG155+AK155+Tabelle212682010252630[[#This Row],[w]]/2+Tabelle212682010252630[[#This Row],[poweradd]]</f>
        <v>29.019975999999986</v>
      </c>
      <c r="AG155" s="52">
        <f t="shared" si="197"/>
        <v>24.277753999999984</v>
      </c>
      <c r="AH155" s="35">
        <f t="shared" si="161"/>
        <v>6</v>
      </c>
      <c r="AI155" s="52">
        <f t="shared" si="184"/>
        <v>174.22224599999993</v>
      </c>
      <c r="AJ155" s="52">
        <f t="shared" si="210"/>
        <v>172.48002399999993</v>
      </c>
      <c r="AK155" s="52">
        <f t="shared" si="162"/>
        <v>1.7422219999999999</v>
      </c>
      <c r="AL155" s="45"/>
      <c r="AM155" s="45"/>
      <c r="AP155" s="35">
        <f>AQ155+AU155+Tabelle212682010252627[[#This Row],[w]]/2+Tabelle212682010252627[[#This Row],[poweradd]]</f>
        <v>44.661813999999971</v>
      </c>
      <c r="AQ155" s="52">
        <f t="shared" si="198"/>
        <v>39.961428999999974</v>
      </c>
      <c r="AR155" s="35">
        <f t="shared" si="163"/>
        <v>7</v>
      </c>
      <c r="AS155" s="52">
        <f t="shared" si="185"/>
        <v>120.03857099999991</v>
      </c>
      <c r="AT155" s="52">
        <f t="shared" si="211"/>
        <v>118.83818599999991</v>
      </c>
      <c r="AU155" s="52">
        <f t="shared" si="164"/>
        <v>1.200385</v>
      </c>
      <c r="AV155" s="45"/>
      <c r="AW155" s="45"/>
      <c r="AZ155" s="35">
        <f>BA155+BE155+Tabelle2126820102526272933[[#This Row],[w]]/2+Tabelle2126820102526272933[[#This Row],[poweradd]]</f>
        <v>44.661813999999971</v>
      </c>
      <c r="BA155" s="52">
        <f t="shared" si="199"/>
        <v>39.961428999999974</v>
      </c>
      <c r="BB155" s="35">
        <f t="shared" si="165"/>
        <v>7</v>
      </c>
      <c r="BC155" s="52">
        <f t="shared" si="186"/>
        <v>120.03857099999991</v>
      </c>
      <c r="BD155" s="52">
        <f t="shared" si="212"/>
        <v>118.83818599999991</v>
      </c>
      <c r="BE155" s="52">
        <f t="shared" si="166"/>
        <v>1.200385</v>
      </c>
      <c r="BF155" s="45"/>
      <c r="BG155" s="45"/>
      <c r="BJ155" s="35">
        <f>BK155+BO155+Tabelle21268201025262728[[#This Row],[w]]/2+Tabelle21268201025262728[[#This Row],[poweradd]]</f>
        <v>44.661813999999971</v>
      </c>
      <c r="BK155" s="52">
        <f t="shared" si="200"/>
        <v>39.961428999999974</v>
      </c>
      <c r="BL155" s="35">
        <f t="shared" si="167"/>
        <v>7</v>
      </c>
      <c r="BM155" s="52">
        <f t="shared" si="187"/>
        <v>120.03857099999991</v>
      </c>
      <c r="BN155" s="52">
        <f t="shared" si="213"/>
        <v>118.83818599999991</v>
      </c>
      <c r="BO155" s="52">
        <f t="shared" si="168"/>
        <v>1.200385</v>
      </c>
      <c r="BP155" s="45"/>
      <c r="BQ155" s="45"/>
      <c r="BT155" s="35">
        <f>BU155+BY155+Tabelle21268201025262729[[#This Row],[w]]/2+Tabelle21268201025262729[[#This Row],[poweradd]]</f>
        <v>44.661813999999971</v>
      </c>
      <c r="BU155" s="52">
        <f t="shared" si="201"/>
        <v>39.961428999999974</v>
      </c>
      <c r="BV155" s="35">
        <f t="shared" si="169"/>
        <v>7</v>
      </c>
      <c r="BW155" s="52">
        <f t="shared" si="188"/>
        <v>120.03857099999991</v>
      </c>
      <c r="BX155" s="52">
        <f t="shared" si="214"/>
        <v>118.83818599999991</v>
      </c>
      <c r="BY155" s="52">
        <f t="shared" si="170"/>
        <v>1.200385</v>
      </c>
      <c r="BZ155" s="45"/>
      <c r="CA155" s="45"/>
      <c r="CD155" s="35">
        <f>CE155+CI155+Tabelle2126820102526272934[[#This Row],[w]]/2+Tabelle2126820102526272934[[#This Row],[poweradd]]</f>
        <v>16.008604000000012</v>
      </c>
      <c r="CE155" s="52">
        <f t="shared" si="202"/>
        <v>12.02384300000001</v>
      </c>
      <c r="CF155" s="35">
        <f t="shared" si="171"/>
        <v>6</v>
      </c>
      <c r="CG155" s="52">
        <f t="shared" si="189"/>
        <v>98.476156999999986</v>
      </c>
      <c r="CH155" s="52">
        <f t="shared" si="215"/>
        <v>97.49139599999998</v>
      </c>
      <c r="CI155" s="52">
        <f t="shared" si="172"/>
        <v>0.984761</v>
      </c>
      <c r="CJ155" s="45"/>
      <c r="CK155" s="45"/>
      <c r="CN155" s="35">
        <f>CO155+CS155+Tabelle21268201025262729341135[[#This Row],[w]]/2+Tabelle21268201025262729341135[[#This Row],[poweradd]]</f>
        <v>16.008603999999998</v>
      </c>
      <c r="CO155" s="52">
        <f t="shared" si="203"/>
        <v>12.023842999999996</v>
      </c>
      <c r="CP155" s="35">
        <f t="shared" si="173"/>
        <v>6</v>
      </c>
      <c r="CQ155" s="52">
        <f t="shared" si="190"/>
        <v>98.476156999999986</v>
      </c>
      <c r="CR155" s="52">
        <f t="shared" si="216"/>
        <v>97.49139599999998</v>
      </c>
      <c r="CS155" s="52">
        <f t="shared" si="174"/>
        <v>0.984761</v>
      </c>
      <c r="CT155" s="45"/>
      <c r="CU155" s="45"/>
      <c r="CX155" s="35">
        <f>CY155+DC155+Tabelle2126820102526272934113536[[#This Row],[w]]/2+Tabelle2126820102526272934113536[[#This Row],[poweradd]]</f>
        <v>16.008603999999998</v>
      </c>
      <c r="CY155" s="52">
        <f t="shared" si="204"/>
        <v>12.023842999999996</v>
      </c>
      <c r="CZ155" s="35">
        <f t="shared" si="175"/>
        <v>6</v>
      </c>
      <c r="DA155" s="52">
        <f t="shared" si="191"/>
        <v>98.476156999999986</v>
      </c>
      <c r="DB155" s="52">
        <f t="shared" si="217"/>
        <v>97.49139599999998</v>
      </c>
      <c r="DC155" s="52">
        <f t="shared" si="176"/>
        <v>0.984761</v>
      </c>
      <c r="DD155" s="45"/>
      <c r="DE155" s="45"/>
      <c r="DH155" s="35">
        <f>DI155+DM155+Tabelle21268201025262729341135363731[[#This Row],[w]]/2+Tabelle21268201025262729341135363731[[#This Row],[poweradd]]</f>
        <v>146.00860399999999</v>
      </c>
      <c r="DI155" s="52">
        <f t="shared" si="205"/>
        <v>142.023843</v>
      </c>
      <c r="DJ155" s="35">
        <f t="shared" si="177"/>
        <v>6</v>
      </c>
      <c r="DK155" s="52">
        <f t="shared" si="192"/>
        <v>98.476156999999986</v>
      </c>
      <c r="DL155" s="52">
        <f t="shared" si="218"/>
        <v>97.49139599999998</v>
      </c>
      <c r="DM155" s="52">
        <f t="shared" si="178"/>
        <v>0.984761</v>
      </c>
      <c r="DN155" s="45"/>
      <c r="DO155" s="45"/>
      <c r="DR155" s="35">
        <f>DS155+DW155+Tabelle212682010252627293411353637[[#This Row],[w]]/2+Tabelle212682010252627293411353637[[#This Row],[poweradd]]</f>
        <v>69.333505999999986</v>
      </c>
      <c r="DS155" s="52">
        <f t="shared" si="206"/>
        <v>64.917682999999982</v>
      </c>
      <c r="DT155" s="35">
        <f t="shared" si="179"/>
        <v>6</v>
      </c>
      <c r="DU155" s="52">
        <f t="shared" si="193"/>
        <v>141.58231699999996</v>
      </c>
      <c r="DV155" s="52">
        <f t="shared" si="219"/>
        <v>140.16649399999997</v>
      </c>
      <c r="DW155" s="52">
        <f t="shared" si="180"/>
        <v>1.4158230000000001</v>
      </c>
      <c r="DX155" s="45"/>
      <c r="DY155" s="45"/>
    </row>
    <row r="156" spans="1:130" x14ac:dyDescent="0.25">
      <c r="A156" s="192">
        <v>153</v>
      </c>
      <c r="B156" s="35">
        <f>C156+G156+Tabelle21268201025[[#This Row],[w]]/2+Tabelle21268201025[[#This Row],[poweradd]]</f>
        <v>33.744775999999987</v>
      </c>
      <c r="C156" s="52">
        <f t="shared" si="194"/>
        <v>29.019975999999986</v>
      </c>
      <c r="D156" s="35">
        <f t="shared" si="155"/>
        <v>6</v>
      </c>
      <c r="E156" s="52">
        <f t="shared" si="181"/>
        <v>172.48002399999993</v>
      </c>
      <c r="F156" s="52">
        <f t="shared" si="207"/>
        <v>170.75522399999994</v>
      </c>
      <c r="G156" s="52">
        <f t="shared" si="156"/>
        <v>1.7248000000000001</v>
      </c>
      <c r="H156" s="45"/>
      <c r="I156" s="45"/>
      <c r="J156" s="94"/>
      <c r="L156" s="35">
        <f>M156+Q156+Tabelle212682010252632[[#This Row],[w]]/2+Tabelle212682010252632[[#This Row],[poweradd]]</f>
        <v>33.744775999999987</v>
      </c>
      <c r="M156" s="52">
        <f t="shared" si="195"/>
        <v>29.019975999999986</v>
      </c>
      <c r="N156" s="35">
        <f t="shared" si="157"/>
        <v>6</v>
      </c>
      <c r="O156" s="52">
        <f t="shared" si="182"/>
        <v>172.48002399999993</v>
      </c>
      <c r="P156" s="52">
        <f t="shared" si="208"/>
        <v>170.75522399999994</v>
      </c>
      <c r="Q156" s="52">
        <f t="shared" si="158"/>
        <v>1.7248000000000001</v>
      </c>
      <c r="R156" s="45"/>
      <c r="S156" s="45"/>
      <c r="T156" s="94"/>
      <c r="V156" s="35">
        <f>W156+AA156+Tabelle2126820102526[[#This Row],[w]]/2+Tabelle2126820102526[[#This Row],[poweradd]]</f>
        <v>33.744775999999987</v>
      </c>
      <c r="W156" s="52">
        <f t="shared" si="196"/>
        <v>29.019975999999986</v>
      </c>
      <c r="X156" s="35">
        <f t="shared" si="159"/>
        <v>6</v>
      </c>
      <c r="Y156" s="52">
        <f t="shared" si="183"/>
        <v>172.48002399999993</v>
      </c>
      <c r="Z156" s="52">
        <f t="shared" si="209"/>
        <v>170.75522399999994</v>
      </c>
      <c r="AA156" s="52">
        <f t="shared" si="160"/>
        <v>1.7248000000000001</v>
      </c>
      <c r="AB156" s="45"/>
      <c r="AC156" s="45"/>
      <c r="AD156" s="94"/>
      <c r="AF156" s="35">
        <f>AG156+AK156+Tabelle212682010252630[[#This Row],[w]]/2+Tabelle212682010252630[[#This Row],[poweradd]]</f>
        <v>33.744775999999987</v>
      </c>
      <c r="AG156" s="52">
        <f t="shared" si="197"/>
        <v>29.019975999999986</v>
      </c>
      <c r="AH156" s="35">
        <f t="shared" si="161"/>
        <v>6</v>
      </c>
      <c r="AI156" s="52">
        <f t="shared" si="184"/>
        <v>172.48002399999993</v>
      </c>
      <c r="AJ156" s="52">
        <f t="shared" si="210"/>
        <v>170.75522399999994</v>
      </c>
      <c r="AK156" s="52">
        <f t="shared" si="162"/>
        <v>1.7248000000000001</v>
      </c>
      <c r="AL156" s="45"/>
      <c r="AM156" s="45"/>
      <c r="AN156" s="94"/>
      <c r="AP156" s="35">
        <f>AQ156+AU156+Tabelle212682010252627[[#This Row],[w]]/2+Tabelle212682010252627[[#This Row],[poweradd]]</f>
        <v>49.350194999999971</v>
      </c>
      <c r="AQ156" s="52">
        <f t="shared" si="198"/>
        <v>44.661813999999971</v>
      </c>
      <c r="AR156" s="35">
        <f t="shared" si="163"/>
        <v>7</v>
      </c>
      <c r="AS156" s="52">
        <f t="shared" si="185"/>
        <v>118.83818599999991</v>
      </c>
      <c r="AT156" s="52">
        <f t="shared" si="211"/>
        <v>117.6498049999999</v>
      </c>
      <c r="AU156" s="52">
        <f t="shared" si="164"/>
        <v>1.1883809999999999</v>
      </c>
      <c r="AV156" s="45"/>
      <c r="AW156" s="45"/>
      <c r="AX156" s="94"/>
      <c r="AZ156" s="35">
        <f>BA156+BE156+Tabelle2126820102526272933[[#This Row],[w]]/2+Tabelle2126820102526272933[[#This Row],[poweradd]]</f>
        <v>49.350194999999971</v>
      </c>
      <c r="BA156" s="52">
        <f t="shared" si="199"/>
        <v>44.661813999999971</v>
      </c>
      <c r="BB156" s="35">
        <f t="shared" si="165"/>
        <v>7</v>
      </c>
      <c r="BC156" s="52">
        <f t="shared" si="186"/>
        <v>118.83818599999991</v>
      </c>
      <c r="BD156" s="52">
        <f t="shared" si="212"/>
        <v>117.6498049999999</v>
      </c>
      <c r="BE156" s="52">
        <f t="shared" si="166"/>
        <v>1.1883809999999999</v>
      </c>
      <c r="BF156" s="45"/>
      <c r="BG156" s="45"/>
      <c r="BH156" s="94"/>
      <c r="BJ156" s="35">
        <f>BK156+BO156+Tabelle21268201025262728[[#This Row],[w]]/2+Tabelle21268201025262728[[#This Row],[poweradd]]</f>
        <v>49.350194999999971</v>
      </c>
      <c r="BK156" s="52">
        <f t="shared" si="200"/>
        <v>44.661813999999971</v>
      </c>
      <c r="BL156" s="35">
        <f t="shared" si="167"/>
        <v>7</v>
      </c>
      <c r="BM156" s="52">
        <f t="shared" si="187"/>
        <v>118.83818599999991</v>
      </c>
      <c r="BN156" s="52">
        <f t="shared" si="213"/>
        <v>117.6498049999999</v>
      </c>
      <c r="BO156" s="52">
        <f t="shared" si="168"/>
        <v>1.1883809999999999</v>
      </c>
      <c r="BP156" s="45"/>
      <c r="BQ156" s="45"/>
      <c r="BR156" s="94"/>
      <c r="BT156" s="35">
        <f>BU156+BY156+Tabelle21268201025262729[[#This Row],[w]]/2+Tabelle21268201025262729[[#This Row],[poweradd]]</f>
        <v>49.350194999999971</v>
      </c>
      <c r="BU156" s="52">
        <f t="shared" si="201"/>
        <v>44.661813999999971</v>
      </c>
      <c r="BV156" s="35">
        <f t="shared" si="169"/>
        <v>7</v>
      </c>
      <c r="BW156" s="52">
        <f t="shared" si="188"/>
        <v>118.83818599999991</v>
      </c>
      <c r="BX156" s="52">
        <f t="shared" si="214"/>
        <v>117.6498049999999</v>
      </c>
      <c r="BY156" s="52">
        <f t="shared" si="170"/>
        <v>1.1883809999999999</v>
      </c>
      <c r="BZ156" s="45"/>
      <c r="CA156" s="45"/>
      <c r="CB156" s="94"/>
      <c r="CD156" s="35">
        <f>CE156+CI156+Tabelle2126820102526272934[[#This Row],[w]]/2+Tabelle2126820102526272934[[#This Row],[poweradd]]</f>
        <v>19.983517000000013</v>
      </c>
      <c r="CE156" s="52">
        <f t="shared" si="202"/>
        <v>16.008604000000012</v>
      </c>
      <c r="CF156" s="35">
        <f t="shared" si="171"/>
        <v>6</v>
      </c>
      <c r="CG156" s="52">
        <f t="shared" si="189"/>
        <v>97.49139599999998</v>
      </c>
      <c r="CH156" s="52">
        <f t="shared" si="215"/>
        <v>96.51648299999998</v>
      </c>
      <c r="CI156" s="52">
        <f t="shared" si="172"/>
        <v>0.97491300000000003</v>
      </c>
      <c r="CJ156" s="45"/>
      <c r="CK156" s="45"/>
      <c r="CL156" s="94"/>
      <c r="CN156" s="35">
        <f>CO156+CS156+Tabelle21268201025262729341135[[#This Row],[w]]/2+Tabelle21268201025262729341135[[#This Row],[poweradd]]</f>
        <v>19.983516999999999</v>
      </c>
      <c r="CO156" s="52">
        <f t="shared" si="203"/>
        <v>16.008603999999998</v>
      </c>
      <c r="CP156" s="35">
        <f t="shared" si="173"/>
        <v>6</v>
      </c>
      <c r="CQ156" s="52">
        <f t="shared" si="190"/>
        <v>97.49139599999998</v>
      </c>
      <c r="CR156" s="52">
        <f t="shared" si="216"/>
        <v>96.51648299999998</v>
      </c>
      <c r="CS156" s="52">
        <f t="shared" si="174"/>
        <v>0.97491300000000003</v>
      </c>
      <c r="CT156" s="45"/>
      <c r="CU156" s="45"/>
      <c r="CV156" s="94"/>
      <c r="CX156" s="35">
        <f>CY156+DC156+Tabelle2126820102526272934113536[[#This Row],[w]]/2+Tabelle2126820102526272934113536[[#This Row],[poweradd]]</f>
        <v>19.983516999999999</v>
      </c>
      <c r="CY156" s="52">
        <f t="shared" si="204"/>
        <v>16.008603999999998</v>
      </c>
      <c r="CZ156" s="35">
        <f t="shared" si="175"/>
        <v>6</v>
      </c>
      <c r="DA156" s="52">
        <f t="shared" si="191"/>
        <v>97.49139599999998</v>
      </c>
      <c r="DB156" s="52">
        <f t="shared" si="217"/>
        <v>96.51648299999998</v>
      </c>
      <c r="DC156" s="52">
        <f t="shared" si="176"/>
        <v>0.97491300000000003</v>
      </c>
      <c r="DD156" s="45"/>
      <c r="DE156" s="45"/>
      <c r="DF156" s="94"/>
      <c r="DH156" s="35">
        <f>DI156+DM156+Tabelle21268201025262729341135363731[[#This Row],[w]]/2+Tabelle21268201025262729341135363731[[#This Row],[poweradd]]</f>
        <v>149.98351699999998</v>
      </c>
      <c r="DI156" s="52">
        <f t="shared" si="205"/>
        <v>146.00860399999999</v>
      </c>
      <c r="DJ156" s="35">
        <f t="shared" si="177"/>
        <v>6</v>
      </c>
      <c r="DK156" s="52">
        <f t="shared" si="192"/>
        <v>97.49139599999998</v>
      </c>
      <c r="DL156" s="52">
        <f t="shared" si="218"/>
        <v>96.51648299999998</v>
      </c>
      <c r="DM156" s="52">
        <f t="shared" si="178"/>
        <v>0.97491300000000003</v>
      </c>
      <c r="DN156" s="45"/>
      <c r="DO156" s="45"/>
      <c r="DP156" s="94"/>
      <c r="DR156" s="35">
        <f>DS156+DW156+Tabelle212682010252627293411353637[[#This Row],[w]]/2+Tabelle212682010252627293411353637[[#This Row],[poweradd]]</f>
        <v>73.735169999999982</v>
      </c>
      <c r="DS156" s="52">
        <f t="shared" si="206"/>
        <v>69.333505999999986</v>
      </c>
      <c r="DT156" s="35">
        <f t="shared" si="179"/>
        <v>6</v>
      </c>
      <c r="DU156" s="52">
        <f t="shared" si="193"/>
        <v>140.16649399999997</v>
      </c>
      <c r="DV156" s="52">
        <f t="shared" si="219"/>
        <v>138.76482999999996</v>
      </c>
      <c r="DW156" s="52">
        <f t="shared" si="180"/>
        <v>1.401664</v>
      </c>
      <c r="DX156" s="45"/>
      <c r="DY156" s="45"/>
      <c r="DZ156" s="94"/>
    </row>
    <row r="157" spans="1:130" x14ac:dyDescent="0.25">
      <c r="A157" s="55">
        <v>154</v>
      </c>
      <c r="B157" s="35">
        <f>C157+G157+Tabelle21268201025[[#This Row],[w]]/2+Tabelle21268201025[[#This Row],[poweradd]]</f>
        <v>38.452327999999987</v>
      </c>
      <c r="C157" s="150">
        <f t="shared" si="194"/>
        <v>33.744775999999987</v>
      </c>
      <c r="D157" s="35">
        <f t="shared" si="155"/>
        <v>6</v>
      </c>
      <c r="E157" s="52">
        <f t="shared" si="181"/>
        <v>170.75522399999994</v>
      </c>
      <c r="F157" s="52">
        <f t="shared" si="207"/>
        <v>169.04767199999995</v>
      </c>
      <c r="G157" s="52">
        <f t="shared" si="156"/>
        <v>1.707552</v>
      </c>
      <c r="H157" s="45"/>
      <c r="I157" s="45"/>
      <c r="L157" s="35">
        <f>M157+Q157+Tabelle212682010252632[[#This Row],[w]]/2+Tabelle212682010252632[[#This Row],[poweradd]]</f>
        <v>38.452327999999987</v>
      </c>
      <c r="M157" s="150">
        <f t="shared" si="195"/>
        <v>33.744775999999987</v>
      </c>
      <c r="N157" s="35">
        <f t="shared" si="157"/>
        <v>6</v>
      </c>
      <c r="O157" s="52">
        <f t="shared" si="182"/>
        <v>170.75522399999994</v>
      </c>
      <c r="P157" s="52">
        <f t="shared" si="208"/>
        <v>169.04767199999995</v>
      </c>
      <c r="Q157" s="52">
        <f t="shared" si="158"/>
        <v>1.707552</v>
      </c>
      <c r="R157" s="45"/>
      <c r="S157" s="45"/>
      <c r="V157" s="35">
        <f>W157+AA157+Tabelle2126820102526[[#This Row],[w]]/2+Tabelle2126820102526[[#This Row],[poweradd]]</f>
        <v>38.452327999999987</v>
      </c>
      <c r="W157" s="150">
        <f t="shared" si="196"/>
        <v>33.744775999999987</v>
      </c>
      <c r="X157" s="35">
        <f t="shared" si="159"/>
        <v>6</v>
      </c>
      <c r="Y157" s="52">
        <f t="shared" si="183"/>
        <v>170.75522399999994</v>
      </c>
      <c r="Z157" s="52">
        <f t="shared" si="209"/>
        <v>169.04767199999995</v>
      </c>
      <c r="AA157" s="52">
        <f t="shared" si="160"/>
        <v>1.707552</v>
      </c>
      <c r="AB157" s="45"/>
      <c r="AC157" s="45"/>
      <c r="AF157" s="35">
        <f>AG157+AK157+Tabelle212682010252630[[#This Row],[w]]/2+Tabelle212682010252630[[#This Row],[poweradd]]</f>
        <v>38.452327999999987</v>
      </c>
      <c r="AG157" s="150">
        <f t="shared" si="197"/>
        <v>33.744775999999987</v>
      </c>
      <c r="AH157" s="35">
        <f t="shared" si="161"/>
        <v>6</v>
      </c>
      <c r="AI157" s="52">
        <f t="shared" si="184"/>
        <v>170.75522399999994</v>
      </c>
      <c r="AJ157" s="52">
        <f t="shared" si="210"/>
        <v>169.04767199999995</v>
      </c>
      <c r="AK157" s="52">
        <f t="shared" si="162"/>
        <v>1.707552</v>
      </c>
      <c r="AL157" s="45"/>
      <c r="AM157" s="45"/>
      <c r="AP157" s="35">
        <f>AQ157+AU157+Tabelle212682010252627[[#This Row],[w]]/2+Tabelle212682010252627[[#This Row],[poweradd]]</f>
        <v>54.026692999999973</v>
      </c>
      <c r="AQ157" s="150">
        <f t="shared" si="198"/>
        <v>49.350194999999971</v>
      </c>
      <c r="AR157" s="35">
        <f t="shared" si="163"/>
        <v>7</v>
      </c>
      <c r="AS157" s="52">
        <f t="shared" si="185"/>
        <v>117.6498049999999</v>
      </c>
      <c r="AT157" s="52">
        <f t="shared" si="211"/>
        <v>116.47330699999991</v>
      </c>
      <c r="AU157" s="52">
        <f t="shared" si="164"/>
        <v>1.176498</v>
      </c>
      <c r="AV157" s="45"/>
      <c r="AW157" s="45"/>
      <c r="AZ157" s="35">
        <f>BA157+BE157+Tabelle2126820102526272933[[#This Row],[w]]/2+Tabelle2126820102526272933[[#This Row],[poweradd]]</f>
        <v>54.026692999999973</v>
      </c>
      <c r="BA157" s="150">
        <f t="shared" si="199"/>
        <v>49.350194999999971</v>
      </c>
      <c r="BB157" s="35">
        <f t="shared" si="165"/>
        <v>7</v>
      </c>
      <c r="BC157" s="52">
        <f t="shared" si="186"/>
        <v>117.6498049999999</v>
      </c>
      <c r="BD157" s="52">
        <f t="shared" si="212"/>
        <v>116.47330699999991</v>
      </c>
      <c r="BE157" s="52">
        <f t="shared" si="166"/>
        <v>1.176498</v>
      </c>
      <c r="BF157" s="45"/>
      <c r="BG157" s="45"/>
      <c r="BJ157" s="35">
        <f>BK157+BO157+Tabelle21268201025262728[[#This Row],[w]]/2+Tabelle21268201025262728[[#This Row],[poweradd]]</f>
        <v>54.026692999999973</v>
      </c>
      <c r="BK157" s="150">
        <f t="shared" si="200"/>
        <v>49.350194999999971</v>
      </c>
      <c r="BL157" s="35">
        <f t="shared" si="167"/>
        <v>7</v>
      </c>
      <c r="BM157" s="52">
        <f t="shared" si="187"/>
        <v>117.6498049999999</v>
      </c>
      <c r="BN157" s="52">
        <f t="shared" si="213"/>
        <v>116.47330699999991</v>
      </c>
      <c r="BO157" s="52">
        <f t="shared" si="168"/>
        <v>1.176498</v>
      </c>
      <c r="BP157" s="45"/>
      <c r="BQ157" s="45"/>
      <c r="BT157" s="35">
        <f>BU157+BY157+Tabelle21268201025262729[[#This Row],[w]]/2+Tabelle21268201025262729[[#This Row],[poweradd]]</f>
        <v>54.026692999999973</v>
      </c>
      <c r="BU157" s="150">
        <f t="shared" si="201"/>
        <v>49.350194999999971</v>
      </c>
      <c r="BV157" s="35">
        <f t="shared" si="169"/>
        <v>7</v>
      </c>
      <c r="BW157" s="52">
        <f t="shared" si="188"/>
        <v>117.6498049999999</v>
      </c>
      <c r="BX157" s="52">
        <f t="shared" si="214"/>
        <v>116.47330699999991</v>
      </c>
      <c r="BY157" s="52">
        <f t="shared" si="170"/>
        <v>1.176498</v>
      </c>
      <c r="BZ157" s="45"/>
      <c r="CA157" s="45"/>
      <c r="CD157" s="35">
        <f>CE157+CI157+Tabelle2126820102526272934[[#This Row],[w]]/2+Tabelle2126820102526272934[[#This Row],[poweradd]]</f>
        <v>23.948681000000015</v>
      </c>
      <c r="CE157" s="150">
        <f t="shared" si="202"/>
        <v>19.983517000000013</v>
      </c>
      <c r="CF157" s="35">
        <f t="shared" si="171"/>
        <v>6</v>
      </c>
      <c r="CG157" s="52">
        <f t="shared" si="189"/>
        <v>96.51648299999998</v>
      </c>
      <c r="CH157" s="52">
        <f t="shared" si="215"/>
        <v>95.551318999999978</v>
      </c>
      <c r="CI157" s="52">
        <f t="shared" si="172"/>
        <v>0.96516400000000002</v>
      </c>
      <c r="CJ157" s="45"/>
      <c r="CK157" s="45"/>
      <c r="CN157" s="35">
        <f>CO157+CS157+Tabelle21268201025262729341135[[#This Row],[w]]/2+Tabelle21268201025262729341135[[#This Row],[poweradd]]</f>
        <v>23.948681000000001</v>
      </c>
      <c r="CO157" s="150">
        <f t="shared" si="203"/>
        <v>19.983516999999999</v>
      </c>
      <c r="CP157" s="35">
        <f t="shared" si="173"/>
        <v>6</v>
      </c>
      <c r="CQ157" s="52">
        <f t="shared" si="190"/>
        <v>96.51648299999998</v>
      </c>
      <c r="CR157" s="52">
        <f t="shared" si="216"/>
        <v>95.551318999999978</v>
      </c>
      <c r="CS157" s="52">
        <f t="shared" si="174"/>
        <v>0.96516400000000002</v>
      </c>
      <c r="CT157" s="45"/>
      <c r="CU157" s="45"/>
      <c r="CX157" s="35">
        <f>CY157+DC157+Tabelle2126820102526272934113536[[#This Row],[w]]/2+Tabelle2126820102526272934113536[[#This Row],[poweradd]]</f>
        <v>23.948681000000001</v>
      </c>
      <c r="CY157" s="150">
        <f t="shared" si="204"/>
        <v>19.983516999999999</v>
      </c>
      <c r="CZ157" s="35">
        <f t="shared" si="175"/>
        <v>6</v>
      </c>
      <c r="DA157" s="52">
        <f t="shared" si="191"/>
        <v>96.51648299999998</v>
      </c>
      <c r="DB157" s="52">
        <f t="shared" si="217"/>
        <v>95.551318999999978</v>
      </c>
      <c r="DC157" s="52">
        <f t="shared" si="176"/>
        <v>0.96516400000000002</v>
      </c>
      <c r="DD157" s="45"/>
      <c r="DE157" s="45"/>
      <c r="DH157" s="35">
        <f>DI157+DM157+Tabelle21268201025262729341135363731[[#This Row],[w]]/2+Tabelle21268201025262729341135363731[[#This Row],[poweradd]]</f>
        <v>3.948680999999965</v>
      </c>
      <c r="DI157" s="150">
        <f t="shared" si="205"/>
        <v>149.98351699999998</v>
      </c>
      <c r="DJ157" s="35">
        <f t="shared" si="177"/>
        <v>6</v>
      </c>
      <c r="DK157" s="52">
        <f t="shared" si="192"/>
        <v>96.51648299999998</v>
      </c>
      <c r="DL157" s="52">
        <f t="shared" si="218"/>
        <v>95.551318999999978</v>
      </c>
      <c r="DM157" s="52">
        <f t="shared" si="178"/>
        <v>0.96516400000000002</v>
      </c>
      <c r="DN157" s="45">
        <v>-150</v>
      </c>
      <c r="DO157" s="45"/>
      <c r="DP157" t="s">
        <v>165</v>
      </c>
      <c r="DR157" s="35">
        <f>DS157+DW157+Tabelle212682010252627293411353637[[#This Row],[w]]/2+Tabelle212682010252627293411353637[[#This Row],[poweradd]]</f>
        <v>78.122817999999981</v>
      </c>
      <c r="DS157" s="150">
        <f t="shared" si="206"/>
        <v>73.735169999999982</v>
      </c>
      <c r="DT157" s="35">
        <f t="shared" si="179"/>
        <v>6</v>
      </c>
      <c r="DU157" s="52">
        <f t="shared" si="193"/>
        <v>138.76482999999996</v>
      </c>
      <c r="DV157" s="52">
        <f t="shared" si="219"/>
        <v>137.37718199999995</v>
      </c>
      <c r="DW157" s="52">
        <f t="shared" si="180"/>
        <v>1.387648</v>
      </c>
      <c r="DX157" s="45"/>
      <c r="DY157" s="45"/>
    </row>
    <row r="158" spans="1:130" x14ac:dyDescent="0.25">
      <c r="A158" s="55">
        <v>155</v>
      </c>
      <c r="B158" s="35">
        <f>C158+G158+Tabelle21268201025[[#This Row],[w]]/2+Tabelle21268201025[[#This Row],[poweradd]]</f>
        <v>43.142803999999984</v>
      </c>
      <c r="C158" s="150">
        <f t="shared" si="194"/>
        <v>38.452327999999987</v>
      </c>
      <c r="D158" s="35">
        <f t="shared" si="155"/>
        <v>6</v>
      </c>
      <c r="E158" s="52">
        <f t="shared" si="181"/>
        <v>169.04767199999995</v>
      </c>
      <c r="F158" s="52">
        <f t="shared" si="207"/>
        <v>167.35719599999996</v>
      </c>
      <c r="G158" s="52">
        <f t="shared" si="156"/>
        <v>1.6904760000000001</v>
      </c>
      <c r="H158" s="45"/>
      <c r="I158" s="45"/>
      <c r="L158" s="35">
        <f>M158+Q158+Tabelle212682010252632[[#This Row],[w]]/2+Tabelle212682010252632[[#This Row],[poweradd]]</f>
        <v>43.142803999999984</v>
      </c>
      <c r="M158" s="150">
        <f t="shared" si="195"/>
        <v>38.452327999999987</v>
      </c>
      <c r="N158" s="35">
        <f t="shared" si="157"/>
        <v>6</v>
      </c>
      <c r="O158" s="52">
        <f t="shared" si="182"/>
        <v>169.04767199999995</v>
      </c>
      <c r="P158" s="52">
        <f t="shared" si="208"/>
        <v>167.35719599999996</v>
      </c>
      <c r="Q158" s="52">
        <f t="shared" si="158"/>
        <v>1.6904760000000001</v>
      </c>
      <c r="R158" s="45"/>
      <c r="S158" s="45"/>
      <c r="V158" s="35">
        <f>W158+AA158+Tabelle2126820102526[[#This Row],[w]]/2+Tabelle2126820102526[[#This Row],[poweradd]]</f>
        <v>43.142803999999984</v>
      </c>
      <c r="W158" s="150">
        <f t="shared" si="196"/>
        <v>38.452327999999987</v>
      </c>
      <c r="X158" s="35">
        <f t="shared" si="159"/>
        <v>6</v>
      </c>
      <c r="Y158" s="52">
        <f t="shared" si="183"/>
        <v>169.04767199999995</v>
      </c>
      <c r="Z158" s="52">
        <f t="shared" si="209"/>
        <v>167.35719599999996</v>
      </c>
      <c r="AA158" s="52">
        <f t="shared" si="160"/>
        <v>1.6904760000000001</v>
      </c>
      <c r="AB158" s="45"/>
      <c r="AC158" s="45"/>
      <c r="AF158" s="35">
        <f>AG158+AK158+Tabelle212682010252630[[#This Row],[w]]/2+Tabelle212682010252630[[#This Row],[poweradd]]</f>
        <v>43.142803999999984</v>
      </c>
      <c r="AG158" s="150">
        <f t="shared" si="197"/>
        <v>38.452327999999987</v>
      </c>
      <c r="AH158" s="35">
        <f t="shared" si="161"/>
        <v>6</v>
      </c>
      <c r="AI158" s="52">
        <f t="shared" si="184"/>
        <v>169.04767199999995</v>
      </c>
      <c r="AJ158" s="52">
        <f t="shared" si="210"/>
        <v>167.35719599999996</v>
      </c>
      <c r="AK158" s="52">
        <f t="shared" si="162"/>
        <v>1.6904760000000001</v>
      </c>
      <c r="AL158" s="45"/>
      <c r="AM158" s="45"/>
      <c r="AP158" s="35">
        <f>AQ158+AU158+Tabelle212682010252627[[#This Row],[w]]/2+Tabelle212682010252627[[#This Row],[poweradd]]</f>
        <v>58.691425999999971</v>
      </c>
      <c r="AQ158" s="150">
        <f t="shared" si="198"/>
        <v>54.026692999999973</v>
      </c>
      <c r="AR158" s="35">
        <f t="shared" si="163"/>
        <v>7</v>
      </c>
      <c r="AS158" s="52">
        <f t="shared" si="185"/>
        <v>116.47330699999991</v>
      </c>
      <c r="AT158" s="52">
        <f t="shared" si="211"/>
        <v>115.30857399999991</v>
      </c>
      <c r="AU158" s="52">
        <f t="shared" si="164"/>
        <v>1.164733</v>
      </c>
      <c r="AV158" s="45"/>
      <c r="AW158" s="45"/>
      <c r="AZ158" s="35">
        <f>BA158+BE158+Tabelle2126820102526272933[[#This Row],[w]]/2+Tabelle2126820102526272933[[#This Row],[poweradd]]</f>
        <v>58.691425999999971</v>
      </c>
      <c r="BA158" s="150">
        <f t="shared" si="199"/>
        <v>54.026692999999973</v>
      </c>
      <c r="BB158" s="35">
        <f t="shared" si="165"/>
        <v>7</v>
      </c>
      <c r="BC158" s="52">
        <f t="shared" si="186"/>
        <v>116.47330699999991</v>
      </c>
      <c r="BD158" s="52">
        <f t="shared" si="212"/>
        <v>115.30857399999991</v>
      </c>
      <c r="BE158" s="52">
        <f t="shared" si="166"/>
        <v>1.164733</v>
      </c>
      <c r="BF158" s="45"/>
      <c r="BG158" s="45"/>
      <c r="BJ158" s="35">
        <f>BK158+BO158+Tabelle21268201025262728[[#This Row],[w]]/2+Tabelle21268201025262728[[#This Row],[poweradd]]</f>
        <v>58.691425999999971</v>
      </c>
      <c r="BK158" s="150">
        <f t="shared" si="200"/>
        <v>54.026692999999973</v>
      </c>
      <c r="BL158" s="35">
        <f t="shared" si="167"/>
        <v>7</v>
      </c>
      <c r="BM158" s="52">
        <f t="shared" si="187"/>
        <v>116.47330699999991</v>
      </c>
      <c r="BN158" s="52">
        <f t="shared" si="213"/>
        <v>115.30857399999991</v>
      </c>
      <c r="BO158" s="52">
        <f t="shared" si="168"/>
        <v>1.164733</v>
      </c>
      <c r="BP158" s="45"/>
      <c r="BQ158" s="45"/>
      <c r="BT158" s="35">
        <f>BU158+BY158+Tabelle21268201025262729[[#This Row],[w]]/2+Tabelle21268201025262729[[#This Row],[poweradd]]</f>
        <v>58.691425999999971</v>
      </c>
      <c r="BU158" s="150">
        <f t="shared" si="201"/>
        <v>54.026692999999973</v>
      </c>
      <c r="BV158" s="35">
        <f t="shared" si="169"/>
        <v>7</v>
      </c>
      <c r="BW158" s="52">
        <f t="shared" si="188"/>
        <v>116.47330699999991</v>
      </c>
      <c r="BX158" s="52">
        <f t="shared" si="214"/>
        <v>115.30857399999991</v>
      </c>
      <c r="BY158" s="52">
        <f t="shared" si="170"/>
        <v>1.164733</v>
      </c>
      <c r="BZ158" s="45"/>
      <c r="CA158" s="45"/>
      <c r="CD158" s="35">
        <f>CE158+CI158+Tabelle2126820102526272934[[#This Row],[w]]/2+Tabelle2126820102526272934[[#This Row],[poweradd]]</f>
        <v>27.904194000000015</v>
      </c>
      <c r="CE158" s="150">
        <f t="shared" si="202"/>
        <v>23.948681000000015</v>
      </c>
      <c r="CF158" s="35">
        <f t="shared" si="171"/>
        <v>6</v>
      </c>
      <c r="CG158" s="52">
        <f t="shared" si="189"/>
        <v>95.551318999999978</v>
      </c>
      <c r="CH158" s="52">
        <f t="shared" si="215"/>
        <v>94.595805999999982</v>
      </c>
      <c r="CI158" s="52">
        <f t="shared" si="172"/>
        <v>0.95551299999999995</v>
      </c>
      <c r="CJ158" s="45"/>
      <c r="CK158" s="45"/>
      <c r="CN158" s="35">
        <f>CO158+CS158+Tabelle21268201025262729341135[[#This Row],[w]]/2+Tabelle21268201025262729341135[[#This Row],[poweradd]]</f>
        <v>27.904194</v>
      </c>
      <c r="CO158" s="150">
        <f t="shared" si="203"/>
        <v>23.948681000000001</v>
      </c>
      <c r="CP158" s="35">
        <f t="shared" si="173"/>
        <v>6</v>
      </c>
      <c r="CQ158" s="52">
        <f t="shared" si="190"/>
        <v>95.551318999999978</v>
      </c>
      <c r="CR158" s="52">
        <f t="shared" si="216"/>
        <v>94.595805999999982</v>
      </c>
      <c r="CS158" s="52">
        <f t="shared" si="174"/>
        <v>0.95551299999999995</v>
      </c>
      <c r="CT158" s="45"/>
      <c r="CU158" s="45"/>
      <c r="CX158" s="35">
        <f>CY158+DC158+Tabelle2126820102526272934113536[[#This Row],[w]]/2+Tabelle2126820102526272934113536[[#This Row],[poweradd]]</f>
        <v>27.904194</v>
      </c>
      <c r="CY158" s="150">
        <f t="shared" si="204"/>
        <v>23.948681000000001</v>
      </c>
      <c r="CZ158" s="35">
        <f t="shared" si="175"/>
        <v>6</v>
      </c>
      <c r="DA158" s="52">
        <f t="shared" si="191"/>
        <v>95.551318999999978</v>
      </c>
      <c r="DB158" s="52">
        <f t="shared" si="217"/>
        <v>94.595805999999982</v>
      </c>
      <c r="DC158" s="52">
        <f t="shared" si="176"/>
        <v>0.95551299999999995</v>
      </c>
      <c r="DD158" s="45"/>
      <c r="DE158" s="45"/>
      <c r="DH158" s="35">
        <f>DI158+DM158+Tabelle21268201025262729341135363731[[#This Row],[w]]/2+Tabelle21268201025262729341135363731[[#This Row],[poweradd]]</f>
        <v>7.9041939999999649</v>
      </c>
      <c r="DI158" s="150">
        <f t="shared" si="205"/>
        <v>3.948680999999965</v>
      </c>
      <c r="DJ158" s="35">
        <f t="shared" si="177"/>
        <v>6</v>
      </c>
      <c r="DK158" s="52">
        <f t="shared" si="192"/>
        <v>95.551318999999978</v>
      </c>
      <c r="DL158" s="52">
        <f t="shared" si="218"/>
        <v>94.595805999999982</v>
      </c>
      <c r="DM158" s="52">
        <f t="shared" si="178"/>
        <v>0.95551299999999995</v>
      </c>
      <c r="DN158" s="45"/>
      <c r="DO158" s="45">
        <f>20*0.9</f>
        <v>18</v>
      </c>
      <c r="DP158" s="38" t="s">
        <v>257</v>
      </c>
      <c r="DR158" s="35">
        <f>DS158+DW158+Tabelle212682010252627293411353637[[#This Row],[w]]/2+Tabelle212682010252627293411353637[[#This Row],[poweradd]]</f>
        <v>82.496588999999986</v>
      </c>
      <c r="DS158" s="150">
        <f t="shared" si="206"/>
        <v>78.122817999999981</v>
      </c>
      <c r="DT158" s="35">
        <f t="shared" si="179"/>
        <v>6</v>
      </c>
      <c r="DU158" s="52">
        <f t="shared" si="193"/>
        <v>137.37718199999995</v>
      </c>
      <c r="DV158" s="52">
        <f t="shared" si="219"/>
        <v>136.00341099999994</v>
      </c>
      <c r="DW158" s="52">
        <f t="shared" si="180"/>
        <v>1.3737710000000001</v>
      </c>
      <c r="DX158" s="45"/>
      <c r="DY158" s="45"/>
      <c r="DZ158" s="38"/>
    </row>
    <row r="159" spans="1:130" x14ac:dyDescent="0.25">
      <c r="A159" s="55">
        <v>156</v>
      </c>
      <c r="B159" s="35">
        <f>C159+G159+Tabelle21268201025[[#This Row],[w]]/2+Tabelle21268201025[[#This Row],[poweradd]]</f>
        <v>47.816374999999987</v>
      </c>
      <c r="C159" s="150">
        <f t="shared" si="194"/>
        <v>43.142803999999984</v>
      </c>
      <c r="D159" s="35">
        <f t="shared" si="155"/>
        <v>6</v>
      </c>
      <c r="E159" s="52">
        <f t="shared" si="181"/>
        <v>167.35719599999996</v>
      </c>
      <c r="F159" s="52">
        <f t="shared" si="207"/>
        <v>165.68362499999995</v>
      </c>
      <c r="G159" s="52">
        <f t="shared" si="156"/>
        <v>1.6735709999999999</v>
      </c>
      <c r="H159" s="45"/>
      <c r="I159" s="45"/>
      <c r="L159" s="35">
        <f>M159+Q159+Tabelle212682010252632[[#This Row],[w]]/2+Tabelle212682010252632[[#This Row],[poweradd]]</f>
        <v>47.816374999999987</v>
      </c>
      <c r="M159" s="150">
        <f t="shared" si="195"/>
        <v>43.142803999999984</v>
      </c>
      <c r="N159" s="35">
        <f t="shared" si="157"/>
        <v>6</v>
      </c>
      <c r="O159" s="52">
        <f t="shared" si="182"/>
        <v>167.35719599999996</v>
      </c>
      <c r="P159" s="52">
        <f t="shared" si="208"/>
        <v>165.68362499999995</v>
      </c>
      <c r="Q159" s="52">
        <f t="shared" si="158"/>
        <v>1.6735709999999999</v>
      </c>
      <c r="R159" s="45"/>
      <c r="S159" s="45"/>
      <c r="V159" s="35">
        <f>W159+AA159+Tabelle2126820102526[[#This Row],[w]]/2+Tabelle2126820102526[[#This Row],[poweradd]]</f>
        <v>47.816374999999987</v>
      </c>
      <c r="W159" s="150">
        <f t="shared" si="196"/>
        <v>43.142803999999984</v>
      </c>
      <c r="X159" s="35">
        <f t="shared" si="159"/>
        <v>6</v>
      </c>
      <c r="Y159" s="52">
        <f t="shared" si="183"/>
        <v>167.35719599999996</v>
      </c>
      <c r="Z159" s="52">
        <f t="shared" si="209"/>
        <v>165.68362499999995</v>
      </c>
      <c r="AA159" s="52">
        <f t="shared" si="160"/>
        <v>1.6735709999999999</v>
      </c>
      <c r="AB159" s="45"/>
      <c r="AC159" s="45"/>
      <c r="AF159" s="35">
        <f>AG159+AK159+Tabelle212682010252630[[#This Row],[w]]/2+Tabelle212682010252630[[#This Row],[poweradd]]</f>
        <v>47.816374999999987</v>
      </c>
      <c r="AG159" s="150">
        <f t="shared" si="197"/>
        <v>43.142803999999984</v>
      </c>
      <c r="AH159" s="35">
        <f t="shared" si="161"/>
        <v>6</v>
      </c>
      <c r="AI159" s="52">
        <f t="shared" si="184"/>
        <v>167.35719599999996</v>
      </c>
      <c r="AJ159" s="52">
        <f t="shared" si="210"/>
        <v>165.68362499999995</v>
      </c>
      <c r="AK159" s="52">
        <f t="shared" si="162"/>
        <v>1.6735709999999999</v>
      </c>
      <c r="AL159" s="45"/>
      <c r="AM159" s="45"/>
      <c r="AP159" s="35">
        <f>AQ159+AU159+Tabelle212682010252627[[#This Row],[w]]/2+Tabelle212682010252627[[#This Row],[poweradd]]</f>
        <v>63.344510999999969</v>
      </c>
      <c r="AQ159" s="150">
        <f t="shared" si="198"/>
        <v>58.691425999999971</v>
      </c>
      <c r="AR159" s="35">
        <f t="shared" si="163"/>
        <v>7</v>
      </c>
      <c r="AS159" s="52">
        <f t="shared" si="185"/>
        <v>115.30857399999991</v>
      </c>
      <c r="AT159" s="52">
        <f t="shared" si="211"/>
        <v>114.1554889999999</v>
      </c>
      <c r="AU159" s="52">
        <f t="shared" si="164"/>
        <v>1.1530849999999999</v>
      </c>
      <c r="AV159" s="45"/>
      <c r="AW159" s="45"/>
      <c r="AZ159" s="35">
        <f>BA159+BE159+Tabelle2126820102526272933[[#This Row],[w]]/2+Tabelle2126820102526272933[[#This Row],[poweradd]]</f>
        <v>63.344510999999969</v>
      </c>
      <c r="BA159" s="150">
        <f t="shared" si="199"/>
        <v>58.691425999999971</v>
      </c>
      <c r="BB159" s="35">
        <f t="shared" si="165"/>
        <v>7</v>
      </c>
      <c r="BC159" s="52">
        <f t="shared" si="186"/>
        <v>115.30857399999991</v>
      </c>
      <c r="BD159" s="52">
        <f t="shared" si="212"/>
        <v>114.1554889999999</v>
      </c>
      <c r="BE159" s="52">
        <f t="shared" si="166"/>
        <v>1.1530849999999999</v>
      </c>
      <c r="BF159" s="45"/>
      <c r="BG159" s="45"/>
      <c r="BJ159" s="35">
        <f>BK159+BO159+Tabelle21268201025262728[[#This Row],[w]]/2+Tabelle21268201025262728[[#This Row],[poweradd]]</f>
        <v>63.344510999999969</v>
      </c>
      <c r="BK159" s="150">
        <f t="shared" si="200"/>
        <v>58.691425999999971</v>
      </c>
      <c r="BL159" s="35">
        <f t="shared" si="167"/>
        <v>7</v>
      </c>
      <c r="BM159" s="52">
        <f t="shared" si="187"/>
        <v>115.30857399999991</v>
      </c>
      <c r="BN159" s="52">
        <f t="shared" si="213"/>
        <v>114.1554889999999</v>
      </c>
      <c r="BO159" s="52">
        <f t="shared" si="168"/>
        <v>1.1530849999999999</v>
      </c>
      <c r="BP159" s="45"/>
      <c r="BQ159" s="45"/>
      <c r="BT159" s="35">
        <f>BU159+BY159+Tabelle21268201025262729[[#This Row],[w]]/2+Tabelle21268201025262729[[#This Row],[poweradd]]</f>
        <v>63.344510999999969</v>
      </c>
      <c r="BU159" s="150">
        <f t="shared" si="201"/>
        <v>58.691425999999971</v>
      </c>
      <c r="BV159" s="35">
        <f t="shared" si="169"/>
        <v>7</v>
      </c>
      <c r="BW159" s="52">
        <f t="shared" si="188"/>
        <v>115.30857399999991</v>
      </c>
      <c r="BX159" s="52">
        <f t="shared" si="214"/>
        <v>114.1554889999999</v>
      </c>
      <c r="BY159" s="52">
        <f t="shared" si="170"/>
        <v>1.1530849999999999</v>
      </c>
      <c r="BZ159" s="45"/>
      <c r="CA159" s="45"/>
      <c r="CD159" s="35">
        <f>CE159+CI159+Tabelle2126820102526272934[[#This Row],[w]]/2+Tabelle2126820102526272934[[#This Row],[poweradd]]</f>
        <v>31.850152000000016</v>
      </c>
      <c r="CE159" s="150">
        <f t="shared" si="202"/>
        <v>27.904194000000015</v>
      </c>
      <c r="CF159" s="35">
        <f t="shared" si="171"/>
        <v>6</v>
      </c>
      <c r="CG159" s="52">
        <f t="shared" si="189"/>
        <v>94.595805999999982</v>
      </c>
      <c r="CH159" s="52">
        <f t="shared" si="215"/>
        <v>93.649847999999977</v>
      </c>
      <c r="CI159" s="52">
        <f t="shared" si="172"/>
        <v>0.94595799999999997</v>
      </c>
      <c r="CJ159" s="45"/>
      <c r="CK159" s="45"/>
      <c r="CN159" s="35">
        <f>CO159+CS159+Tabelle21268201025262729341135[[#This Row],[w]]/2+Tabelle21268201025262729341135[[#This Row],[poweradd]]</f>
        <v>31.850152000000001</v>
      </c>
      <c r="CO159" s="150">
        <f t="shared" si="203"/>
        <v>27.904194</v>
      </c>
      <c r="CP159" s="35">
        <f t="shared" si="173"/>
        <v>6</v>
      </c>
      <c r="CQ159" s="52">
        <f t="shared" si="190"/>
        <v>94.595805999999982</v>
      </c>
      <c r="CR159" s="52">
        <f t="shared" si="216"/>
        <v>93.649847999999977</v>
      </c>
      <c r="CS159" s="52">
        <f t="shared" si="174"/>
        <v>0.94595799999999997</v>
      </c>
      <c r="CT159" s="45"/>
      <c r="CU159" s="45"/>
      <c r="CX159" s="35">
        <f>CY159+DC159+Tabelle2126820102526272934113536[[#This Row],[w]]/2+Tabelle2126820102526272934113536[[#This Row],[poweradd]]</f>
        <v>31.850152000000001</v>
      </c>
      <c r="CY159" s="150">
        <f t="shared" si="204"/>
        <v>27.904194</v>
      </c>
      <c r="CZ159" s="35">
        <f t="shared" si="175"/>
        <v>6</v>
      </c>
      <c r="DA159" s="52">
        <f t="shared" si="191"/>
        <v>94.595805999999982</v>
      </c>
      <c r="DB159" s="52">
        <f t="shared" si="217"/>
        <v>93.649847999999977</v>
      </c>
      <c r="DC159" s="52">
        <f t="shared" si="176"/>
        <v>0.94595799999999997</v>
      </c>
      <c r="DD159" s="45"/>
      <c r="DE159" s="45"/>
      <c r="DH159" s="35">
        <f>DI159+DM159+Tabelle21268201025262729341135363731[[#This Row],[w]]/2+Tabelle21268201025262729341135363731[[#This Row],[poweradd]]</f>
        <v>12.030151999999966</v>
      </c>
      <c r="DI159" s="150">
        <f t="shared" si="205"/>
        <v>7.9041939999999649</v>
      </c>
      <c r="DJ159" s="35">
        <f t="shared" si="177"/>
        <v>6</v>
      </c>
      <c r="DK159" s="52">
        <f t="shared" si="192"/>
        <v>112.59580599999998</v>
      </c>
      <c r="DL159" s="52">
        <f t="shared" si="218"/>
        <v>111.46984799999998</v>
      </c>
      <c r="DM159" s="52">
        <f t="shared" si="178"/>
        <v>1.125958</v>
      </c>
      <c r="DN159" s="45"/>
      <c r="DO159" s="45"/>
      <c r="DR159" s="35">
        <f>DS159+DW159+Tabelle212682010252627293411353637[[#This Row],[w]]/2+Tabelle212682010252627293411353637[[#This Row],[poweradd]]</f>
        <v>86.856622999999985</v>
      </c>
      <c r="DS159" s="150">
        <f t="shared" si="206"/>
        <v>82.496588999999986</v>
      </c>
      <c r="DT159" s="35">
        <f t="shared" si="179"/>
        <v>6</v>
      </c>
      <c r="DU159" s="52">
        <f t="shared" si="193"/>
        <v>136.00341099999994</v>
      </c>
      <c r="DV159" s="52">
        <f t="shared" si="219"/>
        <v>134.64337699999993</v>
      </c>
      <c r="DW159" s="52">
        <f t="shared" si="180"/>
        <v>1.360034</v>
      </c>
      <c r="DX159" s="45"/>
      <c r="DY159" s="45"/>
    </row>
    <row r="160" spans="1:130" x14ac:dyDescent="0.25">
      <c r="A160" s="55">
        <v>157</v>
      </c>
      <c r="B160" s="35">
        <f>C160+G160+Tabelle21268201025[[#This Row],[w]]/2+Tabelle21268201025[[#This Row],[poweradd]]</f>
        <v>52.473210999999985</v>
      </c>
      <c r="C160" s="150">
        <f t="shared" si="194"/>
        <v>47.816374999999987</v>
      </c>
      <c r="D160" s="35">
        <f t="shared" si="155"/>
        <v>6</v>
      </c>
      <c r="E160" s="52">
        <f t="shared" si="181"/>
        <v>165.68362499999995</v>
      </c>
      <c r="F160" s="52">
        <f t="shared" si="207"/>
        <v>164.02678899999995</v>
      </c>
      <c r="G160" s="52">
        <f t="shared" si="156"/>
        <v>1.656836</v>
      </c>
      <c r="H160" s="45"/>
      <c r="I160" s="45"/>
      <c r="L160" s="35">
        <f>M160+Q160+Tabelle212682010252632[[#This Row],[w]]/2+Tabelle212682010252632[[#This Row],[poweradd]]</f>
        <v>52.473210999999985</v>
      </c>
      <c r="M160" s="150">
        <f t="shared" si="195"/>
        <v>47.816374999999987</v>
      </c>
      <c r="N160" s="35">
        <f t="shared" si="157"/>
        <v>6</v>
      </c>
      <c r="O160" s="52">
        <f t="shared" si="182"/>
        <v>165.68362499999995</v>
      </c>
      <c r="P160" s="52">
        <f t="shared" si="208"/>
        <v>164.02678899999995</v>
      </c>
      <c r="Q160" s="52">
        <f t="shared" si="158"/>
        <v>1.656836</v>
      </c>
      <c r="R160" s="45"/>
      <c r="S160" s="45"/>
      <c r="V160" s="35">
        <f>W160+AA160+Tabelle2126820102526[[#This Row],[w]]/2+Tabelle2126820102526[[#This Row],[poweradd]]</f>
        <v>52.473210999999985</v>
      </c>
      <c r="W160" s="150">
        <f t="shared" si="196"/>
        <v>47.816374999999987</v>
      </c>
      <c r="X160" s="35">
        <f t="shared" si="159"/>
        <v>6</v>
      </c>
      <c r="Y160" s="52">
        <f t="shared" si="183"/>
        <v>165.68362499999995</v>
      </c>
      <c r="Z160" s="52">
        <f t="shared" si="209"/>
        <v>164.02678899999995</v>
      </c>
      <c r="AA160" s="52">
        <f t="shared" si="160"/>
        <v>1.656836</v>
      </c>
      <c r="AB160" s="45"/>
      <c r="AC160" s="45"/>
      <c r="AF160" s="35">
        <f>AG160+AK160+Tabelle212682010252630[[#This Row],[w]]/2+Tabelle212682010252630[[#This Row],[poweradd]]</f>
        <v>52.473210999999985</v>
      </c>
      <c r="AG160" s="150">
        <f t="shared" si="197"/>
        <v>47.816374999999987</v>
      </c>
      <c r="AH160" s="35">
        <f t="shared" si="161"/>
        <v>6</v>
      </c>
      <c r="AI160" s="52">
        <f t="shared" si="184"/>
        <v>165.68362499999995</v>
      </c>
      <c r="AJ160" s="52">
        <f t="shared" si="210"/>
        <v>164.02678899999995</v>
      </c>
      <c r="AK160" s="52">
        <f t="shared" si="162"/>
        <v>1.656836</v>
      </c>
      <c r="AL160" s="45"/>
      <c r="AM160" s="45"/>
      <c r="AP160" s="35">
        <f>AQ160+AU160+Tabelle212682010252627[[#This Row],[w]]/2+Tabelle212682010252627[[#This Row],[poweradd]]</f>
        <v>67.986064999999968</v>
      </c>
      <c r="AQ160" s="150">
        <f t="shared" si="198"/>
        <v>63.344510999999969</v>
      </c>
      <c r="AR160" s="35">
        <f t="shared" si="163"/>
        <v>7</v>
      </c>
      <c r="AS160" s="52">
        <f t="shared" si="185"/>
        <v>114.1554889999999</v>
      </c>
      <c r="AT160" s="52">
        <f t="shared" si="211"/>
        <v>113.0139349999999</v>
      </c>
      <c r="AU160" s="52">
        <f t="shared" si="164"/>
        <v>1.141554</v>
      </c>
      <c r="AV160" s="45"/>
      <c r="AW160" s="45"/>
      <c r="AZ160" s="35">
        <f>BA160+BE160+Tabelle2126820102526272933[[#This Row],[w]]/2+Tabelle2126820102526272933[[#This Row],[poweradd]]</f>
        <v>67.986064999999968</v>
      </c>
      <c r="BA160" s="150">
        <f t="shared" si="199"/>
        <v>63.344510999999969</v>
      </c>
      <c r="BB160" s="35">
        <f t="shared" si="165"/>
        <v>7</v>
      </c>
      <c r="BC160" s="52">
        <f t="shared" si="186"/>
        <v>114.1554889999999</v>
      </c>
      <c r="BD160" s="52">
        <f t="shared" si="212"/>
        <v>113.0139349999999</v>
      </c>
      <c r="BE160" s="52">
        <f t="shared" si="166"/>
        <v>1.141554</v>
      </c>
      <c r="BF160" s="45"/>
      <c r="BG160" s="45"/>
      <c r="BJ160" s="35">
        <f>BK160+BO160+Tabelle21268201025262728[[#This Row],[w]]/2+Tabelle21268201025262728[[#This Row],[poweradd]]</f>
        <v>67.986064999999968</v>
      </c>
      <c r="BK160" s="150">
        <f t="shared" si="200"/>
        <v>63.344510999999969</v>
      </c>
      <c r="BL160" s="35">
        <f t="shared" si="167"/>
        <v>7</v>
      </c>
      <c r="BM160" s="52">
        <f t="shared" si="187"/>
        <v>114.1554889999999</v>
      </c>
      <c r="BN160" s="52">
        <f t="shared" si="213"/>
        <v>113.0139349999999</v>
      </c>
      <c r="BO160" s="52">
        <f t="shared" si="168"/>
        <v>1.141554</v>
      </c>
      <c r="BP160" s="45"/>
      <c r="BQ160" s="45"/>
      <c r="BT160" s="35">
        <f>BU160+BY160+Tabelle21268201025262729[[#This Row],[w]]/2+Tabelle21268201025262729[[#This Row],[poweradd]]</f>
        <v>67.986064999999968</v>
      </c>
      <c r="BU160" s="150">
        <f t="shared" si="201"/>
        <v>63.344510999999969</v>
      </c>
      <c r="BV160" s="35">
        <f t="shared" si="169"/>
        <v>7</v>
      </c>
      <c r="BW160" s="52">
        <f t="shared" si="188"/>
        <v>114.1554889999999</v>
      </c>
      <c r="BX160" s="52">
        <f t="shared" si="214"/>
        <v>113.0139349999999</v>
      </c>
      <c r="BY160" s="52">
        <f t="shared" si="170"/>
        <v>1.141554</v>
      </c>
      <c r="BZ160" s="45"/>
      <c r="CA160" s="45"/>
      <c r="CD160" s="35">
        <f>CE160+CI160+Tabelle2126820102526272934[[#This Row],[w]]/2+Tabelle2126820102526272934[[#This Row],[poweradd]]</f>
        <v>35.786650000000016</v>
      </c>
      <c r="CE160" s="150">
        <f t="shared" si="202"/>
        <v>31.850152000000016</v>
      </c>
      <c r="CF160" s="35">
        <f t="shared" si="171"/>
        <v>6</v>
      </c>
      <c r="CG160" s="52">
        <f t="shared" si="189"/>
        <v>93.649847999999977</v>
      </c>
      <c r="CH160" s="52">
        <f t="shared" si="215"/>
        <v>92.713349999999977</v>
      </c>
      <c r="CI160" s="52">
        <f t="shared" si="172"/>
        <v>0.93649800000000005</v>
      </c>
      <c r="CJ160" s="45"/>
      <c r="CK160" s="45"/>
      <c r="CN160" s="35">
        <f>CO160+CS160+Tabelle21268201025262729341135[[#This Row],[w]]/2+Tabelle21268201025262729341135[[#This Row],[poweradd]]</f>
        <v>35.786650000000002</v>
      </c>
      <c r="CO160" s="150">
        <f t="shared" si="203"/>
        <v>31.850152000000001</v>
      </c>
      <c r="CP160" s="35">
        <f t="shared" si="173"/>
        <v>6</v>
      </c>
      <c r="CQ160" s="52">
        <f t="shared" si="190"/>
        <v>93.649847999999977</v>
      </c>
      <c r="CR160" s="52">
        <f t="shared" si="216"/>
        <v>92.713349999999977</v>
      </c>
      <c r="CS160" s="52">
        <f t="shared" si="174"/>
        <v>0.93649800000000005</v>
      </c>
      <c r="CT160" s="45"/>
      <c r="CU160" s="45"/>
      <c r="CX160" s="35">
        <f>CY160+DC160+Tabelle2126820102526272934113536[[#This Row],[w]]/2+Tabelle2126820102526272934113536[[#This Row],[poweradd]]</f>
        <v>35.786650000000002</v>
      </c>
      <c r="CY160" s="150">
        <f t="shared" si="204"/>
        <v>31.850152000000001</v>
      </c>
      <c r="CZ160" s="35">
        <f t="shared" si="175"/>
        <v>6</v>
      </c>
      <c r="DA160" s="52">
        <f t="shared" si="191"/>
        <v>93.649847999999977</v>
      </c>
      <c r="DB160" s="52">
        <f t="shared" si="217"/>
        <v>92.713349999999977</v>
      </c>
      <c r="DC160" s="52">
        <f t="shared" si="176"/>
        <v>0.93649800000000005</v>
      </c>
      <c r="DD160" s="45"/>
      <c r="DE160" s="45"/>
      <c r="DH160" s="35">
        <f>DI160+DM160+Tabelle21268201025262729341135363731[[#This Row],[w]]/2+Tabelle21268201025262729341135363731[[#This Row],[poweradd]]</f>
        <v>16.144849999999966</v>
      </c>
      <c r="DI160" s="150">
        <f t="shared" si="205"/>
        <v>12.030151999999966</v>
      </c>
      <c r="DJ160" s="35">
        <f t="shared" si="177"/>
        <v>6</v>
      </c>
      <c r="DK160" s="52">
        <f t="shared" si="192"/>
        <v>111.46984799999998</v>
      </c>
      <c r="DL160" s="52">
        <f t="shared" si="218"/>
        <v>110.35514999999998</v>
      </c>
      <c r="DM160" s="52">
        <f t="shared" si="178"/>
        <v>1.114698</v>
      </c>
      <c r="DN160" s="45"/>
      <c r="DO160" s="45"/>
      <c r="DR160" s="35">
        <f>DS160+DW160+Tabelle212682010252627293411353637[[#This Row],[w]]/2+Tabelle212682010252627293411353637[[#This Row],[poweradd]]</f>
        <v>91.203055999999989</v>
      </c>
      <c r="DS160" s="150">
        <f t="shared" si="206"/>
        <v>86.856622999999985</v>
      </c>
      <c r="DT160" s="35">
        <f t="shared" si="179"/>
        <v>6</v>
      </c>
      <c r="DU160" s="52">
        <f t="shared" si="193"/>
        <v>134.64337699999993</v>
      </c>
      <c r="DV160" s="52">
        <f t="shared" si="219"/>
        <v>133.29694399999994</v>
      </c>
      <c r="DW160" s="52">
        <f t="shared" si="180"/>
        <v>1.346433</v>
      </c>
      <c r="DX160" s="45"/>
      <c r="DY160" s="45"/>
    </row>
    <row r="161" spans="1:130" x14ac:dyDescent="0.25">
      <c r="A161" s="55">
        <v>158</v>
      </c>
      <c r="B161" s="35">
        <f>C161+G161+Tabelle21268201025[[#This Row],[w]]/2+Tabelle21268201025[[#This Row],[poweradd]]</f>
        <v>57.113477999999986</v>
      </c>
      <c r="C161" s="150">
        <f t="shared" si="194"/>
        <v>52.473210999999985</v>
      </c>
      <c r="D161" s="35">
        <f t="shared" si="155"/>
        <v>6</v>
      </c>
      <c r="E161" s="52">
        <f t="shared" si="181"/>
        <v>164.02678899999995</v>
      </c>
      <c r="F161" s="52">
        <f t="shared" si="207"/>
        <v>162.38652199999996</v>
      </c>
      <c r="G161" s="52">
        <f t="shared" si="156"/>
        <v>1.6402669999999999</v>
      </c>
      <c r="H161" s="43"/>
      <c r="I161" s="43"/>
      <c r="J161" s="38"/>
      <c r="L161" s="35">
        <f>M161+Q161+Tabelle212682010252632[[#This Row],[w]]/2+Tabelle212682010252632[[#This Row],[poweradd]]</f>
        <v>57.113477999999986</v>
      </c>
      <c r="M161" s="150">
        <f t="shared" si="195"/>
        <v>52.473210999999985</v>
      </c>
      <c r="N161" s="35">
        <f t="shared" si="157"/>
        <v>6</v>
      </c>
      <c r="O161" s="52">
        <f t="shared" si="182"/>
        <v>164.02678899999995</v>
      </c>
      <c r="P161" s="52">
        <f t="shared" si="208"/>
        <v>162.38652199999996</v>
      </c>
      <c r="Q161" s="52">
        <f t="shared" si="158"/>
        <v>1.6402669999999999</v>
      </c>
      <c r="R161" s="43"/>
      <c r="S161" s="43"/>
      <c r="T161" s="38"/>
      <c r="V161" s="35">
        <f>W161+AA161+Tabelle2126820102526[[#This Row],[w]]/2+Tabelle2126820102526[[#This Row],[poweradd]]</f>
        <v>57.113477999999986</v>
      </c>
      <c r="W161" s="150">
        <f t="shared" si="196"/>
        <v>52.473210999999985</v>
      </c>
      <c r="X161" s="35">
        <f t="shared" si="159"/>
        <v>6</v>
      </c>
      <c r="Y161" s="52">
        <f t="shared" si="183"/>
        <v>164.02678899999995</v>
      </c>
      <c r="Z161" s="52">
        <f t="shared" si="209"/>
        <v>162.38652199999996</v>
      </c>
      <c r="AA161" s="52">
        <f t="shared" si="160"/>
        <v>1.6402669999999999</v>
      </c>
      <c r="AB161" s="43"/>
      <c r="AC161" s="43"/>
      <c r="AD161" s="38"/>
      <c r="AF161" s="35">
        <f>AG161+AK161+Tabelle212682010252630[[#This Row],[w]]/2+Tabelle212682010252630[[#This Row],[poweradd]]</f>
        <v>57.113477999999986</v>
      </c>
      <c r="AG161" s="150">
        <f t="shared" si="197"/>
        <v>52.473210999999985</v>
      </c>
      <c r="AH161" s="35">
        <f t="shared" si="161"/>
        <v>6</v>
      </c>
      <c r="AI161" s="52">
        <f t="shared" si="184"/>
        <v>164.02678899999995</v>
      </c>
      <c r="AJ161" s="52">
        <f t="shared" si="210"/>
        <v>162.38652199999996</v>
      </c>
      <c r="AK161" s="52">
        <f t="shared" si="162"/>
        <v>1.6402669999999999</v>
      </c>
      <c r="AL161" s="43"/>
      <c r="AM161" s="43"/>
      <c r="AN161" s="38"/>
      <c r="AP161" s="35">
        <f>AQ161+AU161+Tabelle212682010252627[[#This Row],[w]]/2+Tabelle212682010252627[[#This Row],[poweradd]]</f>
        <v>2.6162039999999678</v>
      </c>
      <c r="AQ161" s="150">
        <f t="shared" si="198"/>
        <v>67.986064999999968</v>
      </c>
      <c r="AR161" s="35">
        <f t="shared" si="163"/>
        <v>7</v>
      </c>
      <c r="AS161" s="52">
        <f t="shared" si="185"/>
        <v>113.0139349999999</v>
      </c>
      <c r="AT161" s="52">
        <f t="shared" si="211"/>
        <v>111.8837959999999</v>
      </c>
      <c r="AU161" s="52">
        <f t="shared" si="164"/>
        <v>1.130139</v>
      </c>
      <c r="AV161" s="17">
        <v>-70</v>
      </c>
      <c r="AW161" s="17">
        <f>70*0.9</f>
        <v>63</v>
      </c>
      <c r="AX161" s="17" t="s">
        <v>209</v>
      </c>
      <c r="AZ161" s="35">
        <f>BA161+BE161+Tabelle2126820102526272933[[#This Row],[w]]/2+Tabelle2126820102526272933[[#This Row],[poweradd]]</f>
        <v>2.6162039999999678</v>
      </c>
      <c r="BA161" s="150">
        <f t="shared" si="199"/>
        <v>67.986064999999968</v>
      </c>
      <c r="BB161" s="35">
        <f t="shared" si="165"/>
        <v>7</v>
      </c>
      <c r="BC161" s="52">
        <f t="shared" si="186"/>
        <v>113.0139349999999</v>
      </c>
      <c r="BD161" s="52">
        <f t="shared" si="212"/>
        <v>111.8837959999999</v>
      </c>
      <c r="BE161" s="52">
        <f t="shared" si="166"/>
        <v>1.130139</v>
      </c>
      <c r="BF161" s="17">
        <v>-70</v>
      </c>
      <c r="BG161" s="17">
        <f>70*0.9</f>
        <v>63</v>
      </c>
      <c r="BH161" s="17" t="s">
        <v>209</v>
      </c>
      <c r="BJ161" s="35">
        <f>BK161+BO161+Tabelle21268201025262728[[#This Row],[w]]/2+Tabelle21268201025262728[[#This Row],[poweradd]]</f>
        <v>2.6162039999999678</v>
      </c>
      <c r="BK161" s="150">
        <f t="shared" si="200"/>
        <v>67.986064999999968</v>
      </c>
      <c r="BL161" s="35">
        <f t="shared" si="167"/>
        <v>7</v>
      </c>
      <c r="BM161" s="52">
        <f t="shared" si="187"/>
        <v>113.0139349999999</v>
      </c>
      <c r="BN161" s="52">
        <f t="shared" si="213"/>
        <v>111.8837959999999</v>
      </c>
      <c r="BO161" s="52">
        <f t="shared" si="168"/>
        <v>1.130139</v>
      </c>
      <c r="BP161" s="17">
        <v>-70</v>
      </c>
      <c r="BQ161" s="17">
        <f>70*0.9</f>
        <v>63</v>
      </c>
      <c r="BR161" s="17" t="s">
        <v>209</v>
      </c>
      <c r="BT161" s="35">
        <f>BU161+BY161+Tabelle21268201025262729[[#This Row],[w]]/2+Tabelle21268201025262729[[#This Row],[poweradd]]</f>
        <v>2.6162039999999678</v>
      </c>
      <c r="BU161" s="150">
        <f t="shared" si="201"/>
        <v>67.986064999999968</v>
      </c>
      <c r="BV161" s="35">
        <f t="shared" si="169"/>
        <v>7</v>
      </c>
      <c r="BW161" s="52">
        <f t="shared" si="188"/>
        <v>113.0139349999999</v>
      </c>
      <c r="BX161" s="52">
        <f t="shared" si="214"/>
        <v>111.8837959999999</v>
      </c>
      <c r="BY161" s="52">
        <f t="shared" si="170"/>
        <v>1.130139</v>
      </c>
      <c r="BZ161" s="17">
        <v>-70</v>
      </c>
      <c r="CA161" s="17">
        <f>70*0.9</f>
        <v>63</v>
      </c>
      <c r="CB161" s="17" t="s">
        <v>209</v>
      </c>
      <c r="CD161" s="35">
        <f>CE161+CI161+Tabelle2126820102526272934[[#This Row],[w]]/2+Tabelle2126820102526272934[[#This Row],[poweradd]]</f>
        <v>39.713783000000014</v>
      </c>
      <c r="CE161" s="150">
        <f t="shared" si="202"/>
        <v>35.786650000000016</v>
      </c>
      <c r="CF161" s="35">
        <f t="shared" si="171"/>
        <v>6</v>
      </c>
      <c r="CG161" s="52">
        <f t="shared" si="189"/>
        <v>92.713349999999977</v>
      </c>
      <c r="CH161" s="52">
        <f t="shared" si="215"/>
        <v>91.786216999999979</v>
      </c>
      <c r="CI161" s="52">
        <f t="shared" si="172"/>
        <v>0.92713299999999998</v>
      </c>
      <c r="CJ161" s="17"/>
      <c r="CK161" s="17"/>
      <c r="CL161" s="17"/>
      <c r="CN161" s="35">
        <f>CO161+CS161+Tabelle21268201025262729341135[[#This Row],[w]]/2+Tabelle21268201025262729341135[[#This Row],[poweradd]]</f>
        <v>39.713782999999999</v>
      </c>
      <c r="CO161" s="150">
        <f t="shared" si="203"/>
        <v>35.786650000000002</v>
      </c>
      <c r="CP161" s="35">
        <f t="shared" si="173"/>
        <v>6</v>
      </c>
      <c r="CQ161" s="52">
        <f t="shared" si="190"/>
        <v>92.713349999999977</v>
      </c>
      <c r="CR161" s="52">
        <f t="shared" si="216"/>
        <v>91.786216999999979</v>
      </c>
      <c r="CS161" s="52">
        <f t="shared" si="174"/>
        <v>0.92713299999999998</v>
      </c>
      <c r="CT161" s="45"/>
      <c r="CU161" s="45"/>
      <c r="CX161" s="35">
        <f>CY161+DC161+Tabelle2126820102526272934113536[[#This Row],[w]]/2+Tabelle2126820102526272934113536[[#This Row],[poweradd]]</f>
        <v>39.713782999999999</v>
      </c>
      <c r="CY161" s="150">
        <f t="shared" si="204"/>
        <v>35.786650000000002</v>
      </c>
      <c r="CZ161" s="35">
        <f t="shared" si="175"/>
        <v>6</v>
      </c>
      <c r="DA161" s="52">
        <f t="shared" si="191"/>
        <v>92.713349999999977</v>
      </c>
      <c r="DB161" s="52">
        <f t="shared" si="217"/>
        <v>91.786216999999979</v>
      </c>
      <c r="DC161" s="52">
        <f t="shared" si="176"/>
        <v>0.92713299999999998</v>
      </c>
      <c r="DD161" s="45"/>
      <c r="DE161" s="45"/>
      <c r="DH161" s="35">
        <f>DI161+DM161+Tabelle21268201025262729341135363731[[#This Row],[w]]/2+Tabelle21268201025262729341135363731[[#This Row],[poweradd]]</f>
        <v>20.248400999999966</v>
      </c>
      <c r="DI161" s="150">
        <f t="shared" si="205"/>
        <v>16.144849999999966</v>
      </c>
      <c r="DJ161" s="35">
        <f t="shared" si="177"/>
        <v>6</v>
      </c>
      <c r="DK161" s="52">
        <f t="shared" si="192"/>
        <v>110.35514999999998</v>
      </c>
      <c r="DL161" s="52">
        <f t="shared" si="218"/>
        <v>109.25159899999998</v>
      </c>
      <c r="DM161" s="52">
        <f t="shared" si="178"/>
        <v>1.1035509999999999</v>
      </c>
      <c r="DN161" s="45"/>
      <c r="DO161" s="45"/>
      <c r="DR161" s="35">
        <f>DS161+DW161+Tabelle212682010252627293411353637[[#This Row],[w]]/2+Tabelle212682010252627293411353637[[#This Row],[poweradd]]</f>
        <v>95.536024999999995</v>
      </c>
      <c r="DS161" s="150">
        <f t="shared" si="206"/>
        <v>91.203055999999989</v>
      </c>
      <c r="DT161" s="35">
        <f t="shared" si="179"/>
        <v>6</v>
      </c>
      <c r="DU161" s="52">
        <f t="shared" si="193"/>
        <v>133.29694399999994</v>
      </c>
      <c r="DV161" s="52">
        <f t="shared" si="219"/>
        <v>131.96397499999995</v>
      </c>
      <c r="DW161" s="52">
        <f t="shared" si="180"/>
        <v>1.3329690000000001</v>
      </c>
      <c r="DX161" s="45"/>
      <c r="DY161" s="45"/>
    </row>
    <row r="162" spans="1:130" x14ac:dyDescent="0.25">
      <c r="A162" s="55">
        <v>159</v>
      </c>
      <c r="B162" s="35">
        <f>C162+G162+Tabelle21268201025[[#This Row],[w]]/2+Tabelle21268201025[[#This Row],[poweradd]]</f>
        <v>61.737342999999989</v>
      </c>
      <c r="C162" s="52">
        <f t="shared" si="194"/>
        <v>57.113477999999986</v>
      </c>
      <c r="D162" s="35">
        <f t="shared" si="155"/>
        <v>6</v>
      </c>
      <c r="E162" s="52">
        <f t="shared" si="181"/>
        <v>162.38652199999996</v>
      </c>
      <c r="F162" s="52">
        <f t="shared" si="207"/>
        <v>160.76265699999996</v>
      </c>
      <c r="G162" s="52">
        <f t="shared" si="156"/>
        <v>1.6238649999999999</v>
      </c>
      <c r="H162" s="45"/>
      <c r="I162" s="45"/>
      <c r="L162" s="35">
        <f>M162+Q162+Tabelle212682010252632[[#This Row],[w]]/2+Tabelle212682010252632[[#This Row],[poweradd]]</f>
        <v>61.737342999999989</v>
      </c>
      <c r="M162" s="52">
        <f t="shared" si="195"/>
        <v>57.113477999999986</v>
      </c>
      <c r="N162" s="35">
        <f t="shared" si="157"/>
        <v>6</v>
      </c>
      <c r="O162" s="52">
        <f t="shared" si="182"/>
        <v>162.38652199999996</v>
      </c>
      <c r="P162" s="52">
        <f t="shared" si="208"/>
        <v>160.76265699999996</v>
      </c>
      <c r="Q162" s="52">
        <f t="shared" si="158"/>
        <v>1.6238649999999999</v>
      </c>
      <c r="R162" s="45"/>
      <c r="S162" s="45"/>
      <c r="V162" s="35">
        <f>W162+AA162+Tabelle2126820102526[[#This Row],[w]]/2+Tabelle2126820102526[[#This Row],[poweradd]]</f>
        <v>61.737342999999989</v>
      </c>
      <c r="W162" s="52">
        <f t="shared" si="196"/>
        <v>57.113477999999986</v>
      </c>
      <c r="X162" s="35">
        <f t="shared" si="159"/>
        <v>6</v>
      </c>
      <c r="Y162" s="52">
        <f t="shared" si="183"/>
        <v>162.38652199999996</v>
      </c>
      <c r="Z162" s="52">
        <f t="shared" si="209"/>
        <v>160.76265699999996</v>
      </c>
      <c r="AA162" s="52">
        <f t="shared" si="160"/>
        <v>1.6238649999999999</v>
      </c>
      <c r="AB162" s="45"/>
      <c r="AC162" s="45"/>
      <c r="AF162" s="35">
        <f>AG162+AK162+Tabelle212682010252630[[#This Row],[w]]/2+Tabelle212682010252630[[#This Row],[poweradd]]</f>
        <v>61.737342999999989</v>
      </c>
      <c r="AG162" s="52">
        <f t="shared" si="197"/>
        <v>57.113477999999986</v>
      </c>
      <c r="AH162" s="35">
        <f t="shared" si="161"/>
        <v>6</v>
      </c>
      <c r="AI162" s="52">
        <f t="shared" si="184"/>
        <v>162.38652199999996</v>
      </c>
      <c r="AJ162" s="52">
        <f t="shared" si="210"/>
        <v>160.76265699999996</v>
      </c>
      <c r="AK162" s="52">
        <f t="shared" si="162"/>
        <v>1.6238649999999999</v>
      </c>
      <c r="AL162" s="45"/>
      <c r="AM162" s="45"/>
      <c r="AP162" s="35">
        <f>AQ162+AU162+Tabelle212682010252627[[#This Row],[w]]/2+Tabelle212682010252627[[#This Row],[poweradd]]</f>
        <v>7.8650409999999678</v>
      </c>
      <c r="AQ162" s="52">
        <f t="shared" si="198"/>
        <v>2.6162039999999678</v>
      </c>
      <c r="AR162" s="35">
        <f t="shared" si="163"/>
        <v>7</v>
      </c>
      <c r="AS162" s="52">
        <f t="shared" si="185"/>
        <v>174.8837959999999</v>
      </c>
      <c r="AT162" s="52">
        <f t="shared" si="211"/>
        <v>173.1349589999999</v>
      </c>
      <c r="AU162" s="52">
        <f t="shared" si="164"/>
        <v>1.748837</v>
      </c>
      <c r="AV162" s="45"/>
      <c r="AW162" s="45"/>
      <c r="AX162" s="47" t="s">
        <v>218</v>
      </c>
      <c r="AZ162" s="35">
        <f>BA162+BE162+Tabelle2126820102526272933[[#This Row],[w]]/2+Tabelle2126820102526272933[[#This Row],[poweradd]]</f>
        <v>7.8650409999999678</v>
      </c>
      <c r="BA162" s="52">
        <f t="shared" si="199"/>
        <v>2.6162039999999678</v>
      </c>
      <c r="BB162" s="35">
        <f t="shared" si="165"/>
        <v>7</v>
      </c>
      <c r="BC162" s="52">
        <f t="shared" si="186"/>
        <v>174.8837959999999</v>
      </c>
      <c r="BD162" s="52">
        <f t="shared" si="212"/>
        <v>173.1349589999999</v>
      </c>
      <c r="BE162" s="52">
        <f t="shared" si="166"/>
        <v>1.748837</v>
      </c>
      <c r="BF162" s="45"/>
      <c r="BG162" s="45"/>
      <c r="BH162" s="47" t="s">
        <v>218</v>
      </c>
      <c r="BJ162" s="35">
        <f>BK162+BO162+Tabelle21268201025262728[[#This Row],[w]]/2+Tabelle21268201025262728[[#This Row],[poweradd]]</f>
        <v>7.8650409999999678</v>
      </c>
      <c r="BK162" s="52">
        <f t="shared" si="200"/>
        <v>2.6162039999999678</v>
      </c>
      <c r="BL162" s="35">
        <f t="shared" si="167"/>
        <v>7</v>
      </c>
      <c r="BM162" s="52">
        <f t="shared" si="187"/>
        <v>174.8837959999999</v>
      </c>
      <c r="BN162" s="52">
        <f t="shared" si="213"/>
        <v>173.1349589999999</v>
      </c>
      <c r="BO162" s="52">
        <f t="shared" si="168"/>
        <v>1.748837</v>
      </c>
      <c r="BP162" s="45"/>
      <c r="BQ162" s="45"/>
      <c r="BR162" s="47" t="s">
        <v>218</v>
      </c>
      <c r="BT162" s="35">
        <f>BU162+BY162+Tabelle21268201025262729[[#This Row],[w]]/2+Tabelle21268201025262729[[#This Row],[poweradd]]</f>
        <v>7.8650409999999678</v>
      </c>
      <c r="BU162" s="52">
        <f t="shared" si="201"/>
        <v>2.6162039999999678</v>
      </c>
      <c r="BV162" s="35">
        <f t="shared" si="169"/>
        <v>7</v>
      </c>
      <c r="BW162" s="52">
        <f t="shared" si="188"/>
        <v>174.8837959999999</v>
      </c>
      <c r="BX162" s="52">
        <f t="shared" si="214"/>
        <v>173.1349589999999</v>
      </c>
      <c r="BY162" s="52">
        <f t="shared" si="170"/>
        <v>1.748837</v>
      </c>
      <c r="BZ162" s="45"/>
      <c r="CA162" s="45"/>
      <c r="CB162" s="47" t="s">
        <v>218</v>
      </c>
      <c r="CD162" s="35">
        <f>CE162+CI162+Tabelle2126820102526272934[[#This Row],[w]]/2+Tabelle2126820102526272934[[#This Row],[poweradd]]</f>
        <v>43.631645000000013</v>
      </c>
      <c r="CE162" s="52">
        <f t="shared" si="202"/>
        <v>39.713783000000014</v>
      </c>
      <c r="CF162" s="35">
        <f t="shared" si="171"/>
        <v>6</v>
      </c>
      <c r="CG162" s="52">
        <f t="shared" si="189"/>
        <v>91.786216999999979</v>
      </c>
      <c r="CH162" s="52">
        <f t="shared" si="215"/>
        <v>90.86835499999998</v>
      </c>
      <c r="CI162" s="52">
        <f t="shared" si="172"/>
        <v>0.91786199999999996</v>
      </c>
      <c r="CJ162" s="45"/>
      <c r="CK162" s="45"/>
      <c r="CL162" s="47"/>
      <c r="CN162" s="35">
        <f>CO162+CS162+Tabelle21268201025262729341135[[#This Row],[w]]/2+Tabelle21268201025262729341135[[#This Row],[poweradd]]</f>
        <v>43.631644999999999</v>
      </c>
      <c r="CO162" s="52">
        <f t="shared" si="203"/>
        <v>39.713782999999999</v>
      </c>
      <c r="CP162" s="35">
        <f t="shared" si="173"/>
        <v>6</v>
      </c>
      <c r="CQ162" s="52">
        <f t="shared" si="190"/>
        <v>91.786216999999979</v>
      </c>
      <c r="CR162" s="52">
        <f t="shared" si="216"/>
        <v>90.86835499999998</v>
      </c>
      <c r="CS162" s="52">
        <f t="shared" si="174"/>
        <v>0.91786199999999996</v>
      </c>
      <c r="CT162" s="45"/>
      <c r="CU162" s="45"/>
      <c r="CV162" s="38"/>
      <c r="CX162" s="35">
        <f>CY162+DC162+Tabelle2126820102526272934113536[[#This Row],[w]]/2+Tabelle2126820102526272934113536[[#This Row],[poweradd]]</f>
        <v>43.631644999999999</v>
      </c>
      <c r="CY162" s="52">
        <f t="shared" si="204"/>
        <v>39.713782999999999</v>
      </c>
      <c r="CZ162" s="35">
        <f t="shared" si="175"/>
        <v>6</v>
      </c>
      <c r="DA162" s="52">
        <f t="shared" si="191"/>
        <v>91.786216999999979</v>
      </c>
      <c r="DB162" s="52">
        <f t="shared" si="217"/>
        <v>90.86835499999998</v>
      </c>
      <c r="DC162" s="52">
        <f t="shared" si="176"/>
        <v>0.91786199999999996</v>
      </c>
      <c r="DD162" s="45"/>
      <c r="DE162" s="45"/>
      <c r="DF162" s="38"/>
      <c r="DH162" s="35">
        <f>DI162+DM162+Tabelle21268201025262729341135363731[[#This Row],[w]]/2+Tabelle21268201025262729341135363731[[#This Row],[poweradd]]</f>
        <v>24.340915999999964</v>
      </c>
      <c r="DI162" s="52">
        <f t="shared" si="205"/>
        <v>20.248400999999966</v>
      </c>
      <c r="DJ162" s="35">
        <f t="shared" si="177"/>
        <v>6</v>
      </c>
      <c r="DK162" s="52">
        <f t="shared" si="192"/>
        <v>109.25159899999998</v>
      </c>
      <c r="DL162" s="52">
        <f t="shared" si="218"/>
        <v>108.15908399999998</v>
      </c>
      <c r="DM162" s="52">
        <f t="shared" si="178"/>
        <v>1.0925149999999999</v>
      </c>
      <c r="DN162" s="45"/>
      <c r="DO162" s="45"/>
      <c r="DP162" s="38"/>
      <c r="DR162" s="35">
        <f>DS162+DW162+Tabelle212682010252627293411353637[[#This Row],[w]]/2+Tabelle212682010252627293411353637[[#This Row],[poweradd]]</f>
        <v>99.85566399999999</v>
      </c>
      <c r="DS162" s="52">
        <f t="shared" si="206"/>
        <v>95.536024999999995</v>
      </c>
      <c r="DT162" s="35">
        <f t="shared" si="179"/>
        <v>6</v>
      </c>
      <c r="DU162" s="52">
        <f t="shared" si="193"/>
        <v>131.96397499999995</v>
      </c>
      <c r="DV162" s="52">
        <f t="shared" si="219"/>
        <v>130.64433599999995</v>
      </c>
      <c r="DW162" s="52">
        <f t="shared" si="180"/>
        <v>1.319639</v>
      </c>
      <c r="DX162" s="45"/>
      <c r="DY162" s="45"/>
      <c r="DZ162" s="47"/>
    </row>
    <row r="163" spans="1:130" x14ac:dyDescent="0.25">
      <c r="A163" s="55">
        <v>160</v>
      </c>
      <c r="B163" s="35">
        <f>C163+G163+Tabelle21268201025[[#This Row],[w]]/2+Tabelle21268201025[[#This Row],[poweradd]]</f>
        <v>66.344968999999992</v>
      </c>
      <c r="C163" s="52">
        <f t="shared" si="194"/>
        <v>61.737342999999989</v>
      </c>
      <c r="D163" s="35">
        <f t="shared" si="155"/>
        <v>6</v>
      </c>
      <c r="E163" s="52">
        <f t="shared" si="181"/>
        <v>160.76265699999996</v>
      </c>
      <c r="F163" s="52">
        <f t="shared" si="207"/>
        <v>159.15503099999995</v>
      </c>
      <c r="G163" s="52">
        <f t="shared" si="156"/>
        <v>1.607626</v>
      </c>
      <c r="H163" s="45"/>
      <c r="I163" s="45"/>
      <c r="L163" s="35">
        <f>M163+Q163+Tabelle212682010252632[[#This Row],[w]]/2+Tabelle212682010252632[[#This Row],[poweradd]]</f>
        <v>66.344968999999992</v>
      </c>
      <c r="M163" s="52">
        <f t="shared" si="195"/>
        <v>61.737342999999989</v>
      </c>
      <c r="N163" s="35">
        <f t="shared" si="157"/>
        <v>6</v>
      </c>
      <c r="O163" s="52">
        <f t="shared" si="182"/>
        <v>160.76265699999996</v>
      </c>
      <c r="P163" s="52">
        <f t="shared" si="208"/>
        <v>159.15503099999995</v>
      </c>
      <c r="Q163" s="52">
        <f t="shared" si="158"/>
        <v>1.607626</v>
      </c>
      <c r="R163" s="45"/>
      <c r="S163" s="45"/>
      <c r="V163" s="35">
        <f>W163+AA163+Tabelle2126820102526[[#This Row],[w]]/2+Tabelle2126820102526[[#This Row],[poweradd]]</f>
        <v>66.344968999999992</v>
      </c>
      <c r="W163" s="52">
        <f t="shared" si="196"/>
        <v>61.737342999999989</v>
      </c>
      <c r="X163" s="35">
        <f t="shared" si="159"/>
        <v>6</v>
      </c>
      <c r="Y163" s="52">
        <f t="shared" si="183"/>
        <v>160.76265699999996</v>
      </c>
      <c r="Z163" s="52">
        <f t="shared" si="209"/>
        <v>159.15503099999995</v>
      </c>
      <c r="AA163" s="52">
        <f t="shared" si="160"/>
        <v>1.607626</v>
      </c>
      <c r="AB163" s="45"/>
      <c r="AC163" s="45"/>
      <c r="AF163" s="35">
        <f>AG163+AK163+Tabelle212682010252630[[#This Row],[w]]/2+Tabelle212682010252630[[#This Row],[poweradd]]</f>
        <v>66.344968999999992</v>
      </c>
      <c r="AG163" s="52">
        <f t="shared" si="197"/>
        <v>61.737342999999989</v>
      </c>
      <c r="AH163" s="35">
        <f t="shared" si="161"/>
        <v>6</v>
      </c>
      <c r="AI163" s="52">
        <f t="shared" si="184"/>
        <v>160.76265699999996</v>
      </c>
      <c r="AJ163" s="52">
        <f t="shared" si="210"/>
        <v>159.15503099999995</v>
      </c>
      <c r="AK163" s="52">
        <f t="shared" si="162"/>
        <v>1.607626</v>
      </c>
      <c r="AL163" s="45"/>
      <c r="AM163" s="45"/>
      <c r="AP163" s="35">
        <f>AQ163+AU163+Tabelle212682010252627[[#This Row],[w]]/2+Tabelle212682010252627[[#This Row],[poweradd]]</f>
        <v>13.096389999999968</v>
      </c>
      <c r="AQ163" s="52">
        <f t="shared" si="198"/>
        <v>7.8650409999999678</v>
      </c>
      <c r="AR163" s="35">
        <f t="shared" si="163"/>
        <v>7</v>
      </c>
      <c r="AS163" s="52">
        <f t="shared" si="185"/>
        <v>173.1349589999999</v>
      </c>
      <c r="AT163" s="52">
        <f t="shared" si="211"/>
        <v>171.4036099999999</v>
      </c>
      <c r="AU163" s="52">
        <f t="shared" si="164"/>
        <v>1.731349</v>
      </c>
      <c r="AV163" s="45"/>
      <c r="AW163" s="45"/>
      <c r="AZ163" s="35">
        <f>BA163+BE163+Tabelle2126820102526272933[[#This Row],[w]]/2+Tabelle2126820102526272933[[#This Row],[poweradd]]</f>
        <v>13.096389999999968</v>
      </c>
      <c r="BA163" s="52">
        <f t="shared" si="199"/>
        <v>7.8650409999999678</v>
      </c>
      <c r="BB163" s="35">
        <f t="shared" si="165"/>
        <v>7</v>
      </c>
      <c r="BC163" s="52">
        <f t="shared" si="186"/>
        <v>173.1349589999999</v>
      </c>
      <c r="BD163" s="52">
        <f t="shared" si="212"/>
        <v>171.4036099999999</v>
      </c>
      <c r="BE163" s="52">
        <f t="shared" si="166"/>
        <v>1.731349</v>
      </c>
      <c r="BF163" s="45"/>
      <c r="BG163" s="45"/>
      <c r="BJ163" s="35">
        <f>BK163+BO163+Tabelle21268201025262728[[#This Row],[w]]/2+Tabelle21268201025262728[[#This Row],[poweradd]]</f>
        <v>13.096389999999968</v>
      </c>
      <c r="BK163" s="52">
        <f t="shared" si="200"/>
        <v>7.8650409999999678</v>
      </c>
      <c r="BL163" s="35">
        <f t="shared" si="167"/>
        <v>7</v>
      </c>
      <c r="BM163" s="52">
        <f t="shared" si="187"/>
        <v>173.1349589999999</v>
      </c>
      <c r="BN163" s="52">
        <f t="shared" si="213"/>
        <v>171.4036099999999</v>
      </c>
      <c r="BO163" s="52">
        <f t="shared" si="168"/>
        <v>1.731349</v>
      </c>
      <c r="BP163" s="45"/>
      <c r="BQ163" s="45"/>
      <c r="BT163" s="35">
        <f>BU163+BY163+Tabelle21268201025262729[[#This Row],[w]]/2+Tabelle21268201025262729[[#This Row],[poweradd]]</f>
        <v>13.096389999999968</v>
      </c>
      <c r="BU163" s="52">
        <f t="shared" si="201"/>
        <v>7.8650409999999678</v>
      </c>
      <c r="BV163" s="35">
        <f t="shared" si="169"/>
        <v>7</v>
      </c>
      <c r="BW163" s="52">
        <f t="shared" si="188"/>
        <v>173.1349589999999</v>
      </c>
      <c r="BX163" s="52">
        <f t="shared" si="214"/>
        <v>171.4036099999999</v>
      </c>
      <c r="BY163" s="52">
        <f t="shared" si="170"/>
        <v>1.731349</v>
      </c>
      <c r="BZ163" s="45"/>
      <c r="CA163" s="45"/>
      <c r="CD163" s="35">
        <f>CE163+CI163+Tabelle2126820102526272934[[#This Row],[w]]/2+Tabelle2126820102526272934[[#This Row],[poweradd]]</f>
        <v>47.540328000000017</v>
      </c>
      <c r="CE163" s="52">
        <f t="shared" si="202"/>
        <v>43.631645000000013</v>
      </c>
      <c r="CF163" s="35">
        <f t="shared" si="171"/>
        <v>6</v>
      </c>
      <c r="CG163" s="52">
        <f t="shared" si="189"/>
        <v>90.86835499999998</v>
      </c>
      <c r="CH163" s="52">
        <f t="shared" si="215"/>
        <v>89.959671999999983</v>
      </c>
      <c r="CI163" s="52">
        <f t="shared" si="172"/>
        <v>0.90868300000000002</v>
      </c>
      <c r="CJ163" s="45"/>
      <c r="CK163" s="45"/>
      <c r="CN163" s="35">
        <f>CO163+CS163+Tabelle21268201025262729341135[[#This Row],[w]]/2+Tabelle21268201025262729341135[[#This Row],[poweradd]]</f>
        <v>47.540328000000002</v>
      </c>
      <c r="CO163" s="52">
        <f t="shared" si="203"/>
        <v>43.631644999999999</v>
      </c>
      <c r="CP163" s="35">
        <f t="shared" si="173"/>
        <v>6</v>
      </c>
      <c r="CQ163" s="52">
        <f t="shared" si="190"/>
        <v>90.86835499999998</v>
      </c>
      <c r="CR163" s="52">
        <f t="shared" si="216"/>
        <v>89.959671999999983</v>
      </c>
      <c r="CS163" s="52">
        <f t="shared" si="174"/>
        <v>0.90868300000000002</v>
      </c>
      <c r="CT163" s="45"/>
      <c r="CU163" s="45"/>
      <c r="CX163" s="35">
        <f>CY163+DC163+Tabelle2126820102526272934113536[[#This Row],[w]]/2+Tabelle2126820102526272934113536[[#This Row],[poweradd]]</f>
        <v>47.540328000000002</v>
      </c>
      <c r="CY163" s="52">
        <f t="shared" si="204"/>
        <v>43.631644999999999</v>
      </c>
      <c r="CZ163" s="35">
        <f t="shared" si="175"/>
        <v>6</v>
      </c>
      <c r="DA163" s="52">
        <f t="shared" si="191"/>
        <v>90.86835499999998</v>
      </c>
      <c r="DB163" s="52">
        <f t="shared" si="217"/>
        <v>89.959671999999983</v>
      </c>
      <c r="DC163" s="52">
        <f t="shared" si="176"/>
        <v>0.90868300000000002</v>
      </c>
      <c r="DD163" s="45"/>
      <c r="DE163" s="45"/>
      <c r="DH163" s="35">
        <f>DI163+DM163+Tabelle21268201025262729341135363731[[#This Row],[w]]/2+Tabelle21268201025262729341135363731[[#This Row],[poweradd]]</f>
        <v>28.422505999999963</v>
      </c>
      <c r="DI163" s="52">
        <f t="shared" si="205"/>
        <v>24.340915999999964</v>
      </c>
      <c r="DJ163" s="35">
        <f t="shared" si="177"/>
        <v>6</v>
      </c>
      <c r="DK163" s="52">
        <f t="shared" si="192"/>
        <v>108.15908399999998</v>
      </c>
      <c r="DL163" s="52">
        <f t="shared" si="218"/>
        <v>107.07749399999997</v>
      </c>
      <c r="DM163" s="52">
        <f t="shared" si="178"/>
        <v>1.0815900000000001</v>
      </c>
      <c r="DN163" s="45"/>
      <c r="DO163" s="45"/>
      <c r="DR163" s="35">
        <f>DS163+DW163+Tabelle212682010252627293411353637[[#This Row],[w]]/2+Tabelle212682010252627293411353637[[#This Row],[poweradd]]</f>
        <v>104.16210699999999</v>
      </c>
      <c r="DS163" s="52">
        <f t="shared" si="206"/>
        <v>99.85566399999999</v>
      </c>
      <c r="DT163" s="35">
        <f t="shared" si="179"/>
        <v>6</v>
      </c>
      <c r="DU163" s="52">
        <f t="shared" si="193"/>
        <v>130.64433599999995</v>
      </c>
      <c r="DV163" s="52">
        <f t="shared" si="219"/>
        <v>129.33789299999995</v>
      </c>
      <c r="DW163" s="52">
        <f t="shared" si="180"/>
        <v>1.306443</v>
      </c>
      <c r="DX163" s="45"/>
      <c r="DY163" s="45"/>
    </row>
    <row r="164" spans="1:130" x14ac:dyDescent="0.25">
      <c r="A164" s="55">
        <v>161</v>
      </c>
      <c r="B164" s="35">
        <f>C164+G164+Tabelle21268201025[[#This Row],[w]]/2+Tabelle21268201025[[#This Row],[poweradd]]</f>
        <v>70.93651899999999</v>
      </c>
      <c r="C164" s="150">
        <f t="shared" si="194"/>
        <v>66.344968999999992</v>
      </c>
      <c r="D164" s="35">
        <f t="shared" si="155"/>
        <v>6</v>
      </c>
      <c r="E164" s="52">
        <f t="shared" si="181"/>
        <v>159.15503099999995</v>
      </c>
      <c r="F164" s="52">
        <f t="shared" si="207"/>
        <v>157.56348099999994</v>
      </c>
      <c r="G164" s="52">
        <f t="shared" si="156"/>
        <v>1.59155</v>
      </c>
      <c r="H164" s="45"/>
      <c r="I164" s="45"/>
      <c r="L164" s="35">
        <f>M164+Q164+Tabelle212682010252632[[#This Row],[w]]/2+Tabelle212682010252632[[#This Row],[poweradd]]</f>
        <v>70.93651899999999</v>
      </c>
      <c r="M164" s="150">
        <f t="shared" si="195"/>
        <v>66.344968999999992</v>
      </c>
      <c r="N164" s="35">
        <f t="shared" si="157"/>
        <v>6</v>
      </c>
      <c r="O164" s="52">
        <f t="shared" si="182"/>
        <v>159.15503099999995</v>
      </c>
      <c r="P164" s="52">
        <f t="shared" si="208"/>
        <v>157.56348099999994</v>
      </c>
      <c r="Q164" s="52">
        <f t="shared" si="158"/>
        <v>1.59155</v>
      </c>
      <c r="R164" s="45"/>
      <c r="S164" s="45"/>
      <c r="V164" s="35">
        <f>W164+AA164+Tabelle2126820102526[[#This Row],[w]]/2+Tabelle2126820102526[[#This Row],[poweradd]]</f>
        <v>70.93651899999999</v>
      </c>
      <c r="W164" s="150">
        <f t="shared" si="196"/>
        <v>66.344968999999992</v>
      </c>
      <c r="X164" s="35">
        <f t="shared" si="159"/>
        <v>6</v>
      </c>
      <c r="Y164" s="52">
        <f t="shared" si="183"/>
        <v>159.15503099999995</v>
      </c>
      <c r="Z164" s="52">
        <f t="shared" si="209"/>
        <v>157.56348099999994</v>
      </c>
      <c r="AA164" s="52">
        <f t="shared" si="160"/>
        <v>1.59155</v>
      </c>
      <c r="AB164" s="45"/>
      <c r="AC164" s="45"/>
      <c r="AF164" s="35">
        <f>AG164+AK164+Tabelle212682010252630[[#This Row],[w]]/2+Tabelle212682010252630[[#This Row],[poweradd]]</f>
        <v>70.93651899999999</v>
      </c>
      <c r="AG164" s="150">
        <f t="shared" si="197"/>
        <v>66.344968999999992</v>
      </c>
      <c r="AH164" s="35">
        <f t="shared" si="161"/>
        <v>6</v>
      </c>
      <c r="AI164" s="52">
        <f t="shared" si="184"/>
        <v>159.15503099999995</v>
      </c>
      <c r="AJ164" s="52">
        <f t="shared" si="210"/>
        <v>157.56348099999994</v>
      </c>
      <c r="AK164" s="52">
        <f t="shared" si="162"/>
        <v>1.59155</v>
      </c>
      <c r="AL164" s="45"/>
      <c r="AM164" s="45"/>
      <c r="AP164" s="35">
        <f>AQ164+AU164+Tabelle212682010252627[[#This Row],[w]]/2+Tabelle212682010252627[[#This Row],[poweradd]]</f>
        <v>18.310425999999968</v>
      </c>
      <c r="AQ164" s="150">
        <f t="shared" si="198"/>
        <v>13.096389999999968</v>
      </c>
      <c r="AR164" s="35">
        <f t="shared" si="163"/>
        <v>7</v>
      </c>
      <c r="AS164" s="52">
        <f t="shared" si="185"/>
        <v>171.4036099999999</v>
      </c>
      <c r="AT164" s="52">
        <f t="shared" si="211"/>
        <v>169.68957399999991</v>
      </c>
      <c r="AU164" s="52">
        <f t="shared" si="164"/>
        <v>1.7140359999999999</v>
      </c>
      <c r="AV164" s="45"/>
      <c r="AW164" s="45"/>
      <c r="AZ164" s="35">
        <f>BA164+BE164+Tabelle2126820102526272933[[#This Row],[w]]/2+Tabelle2126820102526272933[[#This Row],[poweradd]]</f>
        <v>18.310425999999968</v>
      </c>
      <c r="BA164" s="150">
        <f t="shared" si="199"/>
        <v>13.096389999999968</v>
      </c>
      <c r="BB164" s="35">
        <f t="shared" si="165"/>
        <v>7</v>
      </c>
      <c r="BC164" s="52">
        <f t="shared" si="186"/>
        <v>171.4036099999999</v>
      </c>
      <c r="BD164" s="52">
        <f t="shared" si="212"/>
        <v>169.68957399999991</v>
      </c>
      <c r="BE164" s="52">
        <f t="shared" si="166"/>
        <v>1.7140359999999999</v>
      </c>
      <c r="BF164" s="45"/>
      <c r="BG164" s="45"/>
      <c r="BJ164" s="35">
        <f>BK164+BO164+Tabelle21268201025262728[[#This Row],[w]]/2+Tabelle21268201025262728[[#This Row],[poweradd]]</f>
        <v>18.310425999999968</v>
      </c>
      <c r="BK164" s="150">
        <f t="shared" si="200"/>
        <v>13.096389999999968</v>
      </c>
      <c r="BL164" s="35">
        <f t="shared" si="167"/>
        <v>7</v>
      </c>
      <c r="BM164" s="52">
        <f t="shared" si="187"/>
        <v>171.4036099999999</v>
      </c>
      <c r="BN164" s="52">
        <f t="shared" si="213"/>
        <v>169.68957399999991</v>
      </c>
      <c r="BO164" s="52">
        <f t="shared" si="168"/>
        <v>1.7140359999999999</v>
      </c>
      <c r="BP164" s="45"/>
      <c r="BQ164" s="45"/>
      <c r="BT164" s="35">
        <f>BU164+BY164+Tabelle21268201025262729[[#This Row],[w]]/2+Tabelle21268201025262729[[#This Row],[poweradd]]</f>
        <v>18.310425999999968</v>
      </c>
      <c r="BU164" s="150">
        <f t="shared" si="201"/>
        <v>13.096389999999968</v>
      </c>
      <c r="BV164" s="35">
        <f t="shared" si="169"/>
        <v>7</v>
      </c>
      <c r="BW164" s="52">
        <f t="shared" si="188"/>
        <v>171.4036099999999</v>
      </c>
      <c r="BX164" s="52">
        <f t="shared" si="214"/>
        <v>169.68957399999991</v>
      </c>
      <c r="BY164" s="52">
        <f t="shared" si="170"/>
        <v>1.7140359999999999</v>
      </c>
      <c r="BZ164" s="45"/>
      <c r="CA164" s="45"/>
      <c r="CD164" s="35">
        <f>CE164+CI164+Tabelle2126820102526272934[[#This Row],[w]]/2+Tabelle2126820102526272934[[#This Row],[poweradd]]</f>
        <v>1.4399240000000191</v>
      </c>
      <c r="CE164" s="150">
        <f t="shared" si="202"/>
        <v>47.540328000000017</v>
      </c>
      <c r="CF164" s="35">
        <f t="shared" si="171"/>
        <v>6</v>
      </c>
      <c r="CG164" s="52">
        <f t="shared" si="189"/>
        <v>89.959671999999983</v>
      </c>
      <c r="CH164" s="52">
        <f t="shared" si="215"/>
        <v>89.060075999999981</v>
      </c>
      <c r="CI164" s="52">
        <f t="shared" si="172"/>
        <v>0.89959599999999995</v>
      </c>
      <c r="CJ164" s="45">
        <v>-50</v>
      </c>
      <c r="CK164" s="45"/>
      <c r="CL164" t="s">
        <v>173</v>
      </c>
      <c r="CN164" s="35">
        <f>CO164+CS164+Tabelle21268201025262729341135[[#This Row],[w]]/2+Tabelle21268201025262729341135[[#This Row],[poweradd]]</f>
        <v>1.4399240000000049</v>
      </c>
      <c r="CO164" s="150">
        <f t="shared" si="203"/>
        <v>47.540328000000002</v>
      </c>
      <c r="CP164" s="35">
        <f t="shared" si="173"/>
        <v>6</v>
      </c>
      <c r="CQ164" s="52">
        <f t="shared" si="190"/>
        <v>89.959671999999983</v>
      </c>
      <c r="CR164" s="52">
        <f t="shared" si="216"/>
        <v>89.060075999999981</v>
      </c>
      <c r="CS164" s="52">
        <f t="shared" si="174"/>
        <v>0.89959599999999995</v>
      </c>
      <c r="CT164" s="45">
        <v>-50</v>
      </c>
      <c r="CU164" s="45"/>
      <c r="CV164" t="s">
        <v>173</v>
      </c>
      <c r="CX164" s="35">
        <f>CY164+DC164+Tabelle2126820102526272934113536[[#This Row],[w]]/2+Tabelle2126820102526272934113536[[#This Row],[poweradd]]</f>
        <v>1.4399240000000049</v>
      </c>
      <c r="CY164" s="150">
        <f t="shared" si="204"/>
        <v>47.540328000000002</v>
      </c>
      <c r="CZ164" s="35">
        <f t="shared" si="175"/>
        <v>6</v>
      </c>
      <c r="DA164" s="52">
        <f t="shared" si="191"/>
        <v>89.959671999999983</v>
      </c>
      <c r="DB164" s="52">
        <f t="shared" si="217"/>
        <v>89.060075999999981</v>
      </c>
      <c r="DC164" s="52">
        <f t="shared" si="176"/>
        <v>0.89959599999999995</v>
      </c>
      <c r="DD164" s="45">
        <v>-50</v>
      </c>
      <c r="DE164" s="45"/>
      <c r="DF164" t="s">
        <v>173</v>
      </c>
      <c r="DH164" s="35">
        <f>DI164+DM164+Tabelle21268201025262729341135363731[[#This Row],[w]]/2+Tabelle21268201025262729341135363731[[#This Row],[poweradd]]</f>
        <v>32.493279999999963</v>
      </c>
      <c r="DI164" s="150">
        <f t="shared" si="205"/>
        <v>28.422505999999963</v>
      </c>
      <c r="DJ164" s="35">
        <f t="shared" si="177"/>
        <v>6</v>
      </c>
      <c r="DK164" s="52">
        <f t="shared" si="192"/>
        <v>107.07749399999997</v>
      </c>
      <c r="DL164" s="52">
        <f t="shared" si="218"/>
        <v>106.00671999999997</v>
      </c>
      <c r="DM164" s="52">
        <f t="shared" si="178"/>
        <v>1.0707739999999999</v>
      </c>
      <c r="DN164" s="45"/>
      <c r="DO164" s="45"/>
      <c r="DR164" s="35">
        <f>DS164+DW164+Tabelle212682010252627293411353637[[#This Row],[w]]/2+Tabelle212682010252627293411353637[[#This Row],[poweradd]]</f>
        <v>108.455485</v>
      </c>
      <c r="DS164" s="150">
        <f t="shared" si="206"/>
        <v>104.16210699999999</v>
      </c>
      <c r="DT164" s="35">
        <f t="shared" si="179"/>
        <v>6</v>
      </c>
      <c r="DU164" s="52">
        <f t="shared" si="193"/>
        <v>129.33789299999995</v>
      </c>
      <c r="DV164" s="52">
        <f t="shared" si="219"/>
        <v>128.04451499999996</v>
      </c>
      <c r="DW164" s="52">
        <f t="shared" si="180"/>
        <v>1.2933779999999999</v>
      </c>
      <c r="DX164" s="45"/>
      <c r="DY164" s="45"/>
    </row>
    <row r="165" spans="1:130" x14ac:dyDescent="0.25">
      <c r="A165" s="55">
        <v>162</v>
      </c>
      <c r="B165" s="35">
        <f>C165+G165+Tabelle21268201025[[#This Row],[w]]/2+Tabelle21268201025[[#This Row],[poweradd]]</f>
        <v>75.512152999999984</v>
      </c>
      <c r="C165" s="150">
        <f t="shared" si="194"/>
        <v>70.93651899999999</v>
      </c>
      <c r="D165" s="35">
        <f t="shared" si="155"/>
        <v>6</v>
      </c>
      <c r="E165" s="52">
        <f t="shared" si="181"/>
        <v>157.56348099999994</v>
      </c>
      <c r="F165" s="52">
        <f t="shared" si="207"/>
        <v>155.98784699999993</v>
      </c>
      <c r="G165" s="52">
        <f t="shared" si="156"/>
        <v>1.575634</v>
      </c>
      <c r="H165" s="45"/>
      <c r="I165" s="45"/>
      <c r="L165" s="35">
        <f>M165+Q165+Tabelle212682010252632[[#This Row],[w]]/2+Tabelle212682010252632[[#This Row],[poweradd]]</f>
        <v>75.512152999999984</v>
      </c>
      <c r="M165" s="150">
        <f t="shared" si="195"/>
        <v>70.93651899999999</v>
      </c>
      <c r="N165" s="35">
        <f t="shared" si="157"/>
        <v>6</v>
      </c>
      <c r="O165" s="52">
        <f t="shared" si="182"/>
        <v>157.56348099999994</v>
      </c>
      <c r="P165" s="52">
        <f t="shared" si="208"/>
        <v>155.98784699999993</v>
      </c>
      <c r="Q165" s="52">
        <f t="shared" si="158"/>
        <v>1.575634</v>
      </c>
      <c r="R165" s="45"/>
      <c r="S165" s="45"/>
      <c r="V165" s="35">
        <f>W165+AA165+Tabelle2126820102526[[#This Row],[w]]/2+Tabelle2126820102526[[#This Row],[poweradd]]</f>
        <v>75.512152999999984</v>
      </c>
      <c r="W165" s="150">
        <f t="shared" si="196"/>
        <v>70.93651899999999</v>
      </c>
      <c r="X165" s="35">
        <f t="shared" si="159"/>
        <v>6</v>
      </c>
      <c r="Y165" s="52">
        <f t="shared" si="183"/>
        <v>157.56348099999994</v>
      </c>
      <c r="Z165" s="52">
        <f t="shared" si="209"/>
        <v>155.98784699999993</v>
      </c>
      <c r="AA165" s="52">
        <f t="shared" si="160"/>
        <v>1.575634</v>
      </c>
      <c r="AB165" s="45"/>
      <c r="AC165" s="45"/>
      <c r="AF165" s="35">
        <f>AG165+AK165+Tabelle212682010252630[[#This Row],[w]]/2+Tabelle212682010252630[[#This Row],[poweradd]]</f>
        <v>75.512152999999984</v>
      </c>
      <c r="AG165" s="150">
        <f t="shared" si="197"/>
        <v>70.93651899999999</v>
      </c>
      <c r="AH165" s="35">
        <f t="shared" si="161"/>
        <v>6</v>
      </c>
      <c r="AI165" s="52">
        <f t="shared" si="184"/>
        <v>157.56348099999994</v>
      </c>
      <c r="AJ165" s="52">
        <f t="shared" si="210"/>
        <v>155.98784699999993</v>
      </c>
      <c r="AK165" s="52">
        <f t="shared" si="162"/>
        <v>1.575634</v>
      </c>
      <c r="AL165" s="45"/>
      <c r="AM165" s="45"/>
      <c r="AP165" s="35">
        <f>AQ165+AU165+Tabelle212682010252627[[#This Row],[w]]/2+Tabelle212682010252627[[#This Row],[poweradd]]</f>
        <v>23.507320999999969</v>
      </c>
      <c r="AQ165" s="150">
        <f t="shared" si="198"/>
        <v>18.310425999999968</v>
      </c>
      <c r="AR165" s="35">
        <f t="shared" si="163"/>
        <v>7</v>
      </c>
      <c r="AS165" s="52">
        <f t="shared" si="185"/>
        <v>169.68957399999991</v>
      </c>
      <c r="AT165" s="52">
        <f t="shared" si="211"/>
        <v>167.9926789999999</v>
      </c>
      <c r="AU165" s="52">
        <f t="shared" si="164"/>
        <v>1.696895</v>
      </c>
      <c r="AV165" s="45"/>
      <c r="AW165" s="45"/>
      <c r="AZ165" s="35">
        <f>BA165+BE165+Tabelle2126820102526272933[[#This Row],[w]]/2+Tabelle2126820102526272933[[#This Row],[poweradd]]</f>
        <v>23.507320999999969</v>
      </c>
      <c r="BA165" s="150">
        <f t="shared" si="199"/>
        <v>18.310425999999968</v>
      </c>
      <c r="BB165" s="35">
        <f t="shared" si="165"/>
        <v>7</v>
      </c>
      <c r="BC165" s="52">
        <f t="shared" si="186"/>
        <v>169.68957399999991</v>
      </c>
      <c r="BD165" s="52">
        <f t="shared" si="212"/>
        <v>167.9926789999999</v>
      </c>
      <c r="BE165" s="52">
        <f t="shared" si="166"/>
        <v>1.696895</v>
      </c>
      <c r="BF165" s="45"/>
      <c r="BG165" s="45"/>
      <c r="BJ165" s="35">
        <f>BK165+BO165+Tabelle21268201025262728[[#This Row],[w]]/2+Tabelle21268201025262728[[#This Row],[poweradd]]</f>
        <v>23.507320999999969</v>
      </c>
      <c r="BK165" s="150">
        <f t="shared" si="200"/>
        <v>18.310425999999968</v>
      </c>
      <c r="BL165" s="35">
        <f t="shared" si="167"/>
        <v>7</v>
      </c>
      <c r="BM165" s="52">
        <f t="shared" si="187"/>
        <v>169.68957399999991</v>
      </c>
      <c r="BN165" s="52">
        <f t="shared" si="213"/>
        <v>167.9926789999999</v>
      </c>
      <c r="BO165" s="52">
        <f t="shared" si="168"/>
        <v>1.696895</v>
      </c>
      <c r="BP165" s="45"/>
      <c r="BQ165" s="45"/>
      <c r="BT165" s="35">
        <f>BU165+BY165+Tabelle21268201025262729[[#This Row],[w]]/2+Tabelle21268201025262729[[#This Row],[poweradd]]</f>
        <v>23.507320999999969</v>
      </c>
      <c r="BU165" s="150">
        <f t="shared" si="201"/>
        <v>18.310425999999968</v>
      </c>
      <c r="BV165" s="35">
        <f t="shared" si="169"/>
        <v>7</v>
      </c>
      <c r="BW165" s="52">
        <f t="shared" si="188"/>
        <v>169.68957399999991</v>
      </c>
      <c r="BX165" s="52">
        <f t="shared" si="214"/>
        <v>167.9926789999999</v>
      </c>
      <c r="BY165" s="52">
        <f t="shared" si="170"/>
        <v>1.696895</v>
      </c>
      <c r="BZ165" s="45"/>
      <c r="CA165" s="45"/>
      <c r="CD165" s="35">
        <f>CE165+CI165+Tabelle2126820102526272934[[#This Row],[w]]/2+Tabelle2126820102526272934[[#This Row],[poweradd]]</f>
        <v>5.3305240000000191</v>
      </c>
      <c r="CE165" s="150">
        <f t="shared" si="202"/>
        <v>1.4399240000000191</v>
      </c>
      <c r="CF165" s="35">
        <f t="shared" si="171"/>
        <v>6</v>
      </c>
      <c r="CG165" s="52">
        <f t="shared" si="189"/>
        <v>89.060075999999981</v>
      </c>
      <c r="CH165" s="52">
        <f t="shared" si="215"/>
        <v>88.169475999999975</v>
      </c>
      <c r="CI165" s="52">
        <f t="shared" si="172"/>
        <v>0.89059999999999995</v>
      </c>
      <c r="CJ165" s="45"/>
      <c r="CK165" s="45">
        <f>50*0.9</f>
        <v>45</v>
      </c>
      <c r="CL165" s="47" t="s">
        <v>247</v>
      </c>
      <c r="CN165" s="35">
        <f>CO165+CS165+Tabelle21268201025262729341135[[#This Row],[w]]/2+Tabelle21268201025262729341135[[#This Row],[poweradd]]</f>
        <v>5.3305240000000049</v>
      </c>
      <c r="CO165" s="150">
        <f t="shared" si="203"/>
        <v>1.4399240000000049</v>
      </c>
      <c r="CP165" s="35">
        <f t="shared" si="173"/>
        <v>6</v>
      </c>
      <c r="CQ165" s="52">
        <f t="shared" si="190"/>
        <v>89.060075999999981</v>
      </c>
      <c r="CR165" s="52">
        <f t="shared" si="216"/>
        <v>88.169475999999975</v>
      </c>
      <c r="CS165" s="52">
        <f t="shared" si="174"/>
        <v>0.89059999999999995</v>
      </c>
      <c r="CT165" s="45"/>
      <c r="CU165" s="45">
        <f>50*0.9</f>
        <v>45</v>
      </c>
      <c r="CV165" s="47" t="s">
        <v>247</v>
      </c>
      <c r="CX165" s="35">
        <f>CY165+DC165+Tabelle2126820102526272934113536[[#This Row],[w]]/2+Tabelle2126820102526272934113536[[#This Row],[poweradd]]</f>
        <v>5.3305240000000049</v>
      </c>
      <c r="CY165" s="150">
        <f t="shared" si="204"/>
        <v>1.4399240000000049</v>
      </c>
      <c r="CZ165" s="35">
        <f t="shared" si="175"/>
        <v>6</v>
      </c>
      <c r="DA165" s="52">
        <f t="shared" si="191"/>
        <v>89.060075999999981</v>
      </c>
      <c r="DB165" s="52">
        <f t="shared" si="217"/>
        <v>88.169475999999975</v>
      </c>
      <c r="DC165" s="52">
        <f t="shared" si="176"/>
        <v>0.89059999999999995</v>
      </c>
      <c r="DD165" s="45"/>
      <c r="DE165" s="45">
        <f>50*0.9</f>
        <v>45</v>
      </c>
      <c r="DF165" s="47" t="s">
        <v>247</v>
      </c>
      <c r="DH165" s="35">
        <f>DI165+DM165+Tabelle21268201025262729341135363731[[#This Row],[w]]/2+Tabelle21268201025262729341135363731[[#This Row],[poweradd]]</f>
        <v>36.55334699999996</v>
      </c>
      <c r="DI165" s="150">
        <f t="shared" si="205"/>
        <v>32.493279999999963</v>
      </c>
      <c r="DJ165" s="35">
        <f t="shared" si="177"/>
        <v>6</v>
      </c>
      <c r="DK165" s="52">
        <f t="shared" si="192"/>
        <v>106.00671999999997</v>
      </c>
      <c r="DL165" s="52">
        <f t="shared" si="218"/>
        <v>104.94665299999997</v>
      </c>
      <c r="DM165" s="52">
        <f t="shared" si="178"/>
        <v>1.0600670000000001</v>
      </c>
      <c r="DN165" s="45"/>
      <c r="DO165" s="45"/>
      <c r="DP165" s="47"/>
      <c r="DR165" s="35">
        <f>DS165+DW165+Tabelle212682010252627293411353637[[#This Row],[w]]/2+Tabelle212682010252627293411353637[[#This Row],[poweradd]]</f>
        <v>112.73593</v>
      </c>
      <c r="DS165" s="150">
        <f t="shared" si="206"/>
        <v>108.455485</v>
      </c>
      <c r="DT165" s="35">
        <f t="shared" si="179"/>
        <v>6</v>
      </c>
      <c r="DU165" s="52">
        <f t="shared" si="193"/>
        <v>128.04451499999996</v>
      </c>
      <c r="DV165" s="52">
        <f t="shared" si="219"/>
        <v>126.76406999999996</v>
      </c>
      <c r="DW165" s="52">
        <f t="shared" si="180"/>
        <v>1.2804450000000001</v>
      </c>
      <c r="DX165" s="45"/>
      <c r="DY165" s="45"/>
    </row>
    <row r="166" spans="1:130" x14ac:dyDescent="0.25">
      <c r="A166" s="55">
        <v>163</v>
      </c>
      <c r="B166" s="35">
        <f>C166+G166+Tabelle21268201025[[#This Row],[w]]/2+Tabelle21268201025[[#This Row],[poweradd]]</f>
        <v>80.072030999999981</v>
      </c>
      <c r="C166" s="150">
        <f t="shared" si="194"/>
        <v>75.512152999999984</v>
      </c>
      <c r="D166" s="35">
        <f t="shared" si="155"/>
        <v>6</v>
      </c>
      <c r="E166" s="52">
        <f t="shared" si="181"/>
        <v>155.98784699999993</v>
      </c>
      <c r="F166" s="52">
        <f t="shared" si="207"/>
        <v>154.42796899999993</v>
      </c>
      <c r="G166" s="52">
        <f t="shared" si="156"/>
        <v>1.5598780000000001</v>
      </c>
      <c r="H166" s="45"/>
      <c r="I166" s="45"/>
      <c r="L166" s="35">
        <f>M166+Q166+Tabelle212682010252632[[#This Row],[w]]/2+Tabelle212682010252632[[#This Row],[poweradd]]</f>
        <v>80.072030999999981</v>
      </c>
      <c r="M166" s="150">
        <f t="shared" si="195"/>
        <v>75.512152999999984</v>
      </c>
      <c r="N166" s="35">
        <f t="shared" si="157"/>
        <v>6</v>
      </c>
      <c r="O166" s="52">
        <f t="shared" si="182"/>
        <v>155.98784699999993</v>
      </c>
      <c r="P166" s="52">
        <f t="shared" si="208"/>
        <v>154.42796899999993</v>
      </c>
      <c r="Q166" s="52">
        <f t="shared" si="158"/>
        <v>1.5598780000000001</v>
      </c>
      <c r="R166" s="45"/>
      <c r="S166" s="45"/>
      <c r="V166" s="35">
        <f>W166+AA166+Tabelle2126820102526[[#This Row],[w]]/2+Tabelle2126820102526[[#This Row],[poweradd]]</f>
        <v>80.072030999999981</v>
      </c>
      <c r="W166" s="150">
        <f t="shared" si="196"/>
        <v>75.512152999999984</v>
      </c>
      <c r="X166" s="35">
        <f t="shared" si="159"/>
        <v>6</v>
      </c>
      <c r="Y166" s="52">
        <f t="shared" si="183"/>
        <v>155.98784699999993</v>
      </c>
      <c r="Z166" s="52">
        <f t="shared" si="209"/>
        <v>154.42796899999993</v>
      </c>
      <c r="AA166" s="52">
        <f t="shared" si="160"/>
        <v>1.5598780000000001</v>
      </c>
      <c r="AB166" s="45"/>
      <c r="AC166" s="45"/>
      <c r="AF166" s="35">
        <f>AG166+AK166+Tabelle212682010252630[[#This Row],[w]]/2+Tabelle212682010252630[[#This Row],[poweradd]]</f>
        <v>80.072030999999981</v>
      </c>
      <c r="AG166" s="150">
        <f t="shared" si="197"/>
        <v>75.512152999999984</v>
      </c>
      <c r="AH166" s="35">
        <f t="shared" si="161"/>
        <v>6</v>
      </c>
      <c r="AI166" s="52">
        <f t="shared" si="184"/>
        <v>155.98784699999993</v>
      </c>
      <c r="AJ166" s="52">
        <f t="shared" si="210"/>
        <v>154.42796899999993</v>
      </c>
      <c r="AK166" s="52">
        <f t="shared" si="162"/>
        <v>1.5598780000000001</v>
      </c>
      <c r="AL166" s="45"/>
      <c r="AM166" s="45"/>
      <c r="AP166" s="35">
        <f>AQ166+AU166+Tabelle212682010252627[[#This Row],[w]]/2+Tabelle212682010252627[[#This Row],[poweradd]]</f>
        <v>28.687246999999971</v>
      </c>
      <c r="AQ166" s="150">
        <f t="shared" si="198"/>
        <v>23.507320999999969</v>
      </c>
      <c r="AR166" s="35">
        <f t="shared" si="163"/>
        <v>7</v>
      </c>
      <c r="AS166" s="52">
        <f t="shared" si="185"/>
        <v>167.9926789999999</v>
      </c>
      <c r="AT166" s="52">
        <f t="shared" si="211"/>
        <v>166.3127529999999</v>
      </c>
      <c r="AU166" s="52">
        <f t="shared" si="164"/>
        <v>1.679926</v>
      </c>
      <c r="AV166" s="17"/>
      <c r="AW166" s="17"/>
      <c r="AX166" s="17"/>
      <c r="AZ166" s="35">
        <f>BA166+BE166+Tabelle2126820102526272933[[#This Row],[w]]/2+Tabelle2126820102526272933[[#This Row],[poweradd]]</f>
        <v>28.687246999999971</v>
      </c>
      <c r="BA166" s="150">
        <f t="shared" si="199"/>
        <v>23.507320999999969</v>
      </c>
      <c r="BB166" s="35">
        <f t="shared" si="165"/>
        <v>7</v>
      </c>
      <c r="BC166" s="52">
        <f t="shared" si="186"/>
        <v>167.9926789999999</v>
      </c>
      <c r="BD166" s="52">
        <f t="shared" si="212"/>
        <v>166.3127529999999</v>
      </c>
      <c r="BE166" s="52">
        <f t="shared" si="166"/>
        <v>1.679926</v>
      </c>
      <c r="BF166" s="17"/>
      <c r="BG166" s="17"/>
      <c r="BH166" s="17"/>
      <c r="BJ166" s="35">
        <f>BK166+BO166+Tabelle21268201025262728[[#This Row],[w]]/2+Tabelle21268201025262728[[#This Row],[poweradd]]</f>
        <v>28.687246999999971</v>
      </c>
      <c r="BK166" s="150">
        <f t="shared" si="200"/>
        <v>23.507320999999969</v>
      </c>
      <c r="BL166" s="35">
        <f t="shared" si="167"/>
        <v>7</v>
      </c>
      <c r="BM166" s="52">
        <f t="shared" si="187"/>
        <v>167.9926789999999</v>
      </c>
      <c r="BN166" s="52">
        <f t="shared" si="213"/>
        <v>166.3127529999999</v>
      </c>
      <c r="BO166" s="52">
        <f t="shared" si="168"/>
        <v>1.679926</v>
      </c>
      <c r="BP166" s="17"/>
      <c r="BQ166" s="17"/>
      <c r="BR166" s="17"/>
      <c r="BT166" s="35">
        <f>BU166+BY166+Tabelle21268201025262729[[#This Row],[w]]/2+Tabelle21268201025262729[[#This Row],[poweradd]]</f>
        <v>28.687246999999971</v>
      </c>
      <c r="BU166" s="150">
        <f t="shared" si="201"/>
        <v>23.507320999999969</v>
      </c>
      <c r="BV166" s="35">
        <f t="shared" si="169"/>
        <v>7</v>
      </c>
      <c r="BW166" s="52">
        <f t="shared" si="188"/>
        <v>167.9926789999999</v>
      </c>
      <c r="BX166" s="52">
        <f t="shared" si="214"/>
        <v>166.3127529999999</v>
      </c>
      <c r="BY166" s="52">
        <f t="shared" si="170"/>
        <v>1.679926</v>
      </c>
      <c r="BZ166" s="17"/>
      <c r="CA166" s="17"/>
      <c r="CB166" s="17"/>
      <c r="CD166" s="35">
        <f>CE166+CI166+Tabelle2126820102526272934[[#This Row],[w]]/2+Tabelle2126820102526272934[[#This Row],[poweradd]]</f>
        <v>9.6622180000000188</v>
      </c>
      <c r="CE166" s="150">
        <f t="shared" si="202"/>
        <v>5.3305240000000191</v>
      </c>
      <c r="CF166" s="35">
        <f t="shared" si="171"/>
        <v>6</v>
      </c>
      <c r="CG166" s="52">
        <f t="shared" si="189"/>
        <v>133.16947599999997</v>
      </c>
      <c r="CH166" s="52">
        <f t="shared" si="215"/>
        <v>131.83778199999998</v>
      </c>
      <c r="CI166" s="52">
        <f t="shared" si="172"/>
        <v>1.3316939999999999</v>
      </c>
      <c r="CJ166" s="45"/>
      <c r="CK166" s="45"/>
      <c r="CN166" s="35">
        <f>CO166+CS166+Tabelle21268201025262729341135[[#This Row],[w]]/2+Tabelle21268201025262729341135[[#This Row],[poweradd]]</f>
        <v>9.6622180000000046</v>
      </c>
      <c r="CO166" s="150">
        <f t="shared" si="203"/>
        <v>5.3305240000000049</v>
      </c>
      <c r="CP166" s="35">
        <f t="shared" si="173"/>
        <v>6</v>
      </c>
      <c r="CQ166" s="52">
        <f t="shared" si="190"/>
        <v>133.16947599999997</v>
      </c>
      <c r="CR166" s="52">
        <f t="shared" si="216"/>
        <v>131.83778199999998</v>
      </c>
      <c r="CS166" s="52">
        <f t="shared" si="174"/>
        <v>1.3316939999999999</v>
      </c>
      <c r="CT166" s="45"/>
      <c r="CU166" s="45"/>
      <c r="CX166" s="35">
        <f>CY166+DC166+Tabelle2126820102526272934113536[[#This Row],[w]]/2+Tabelle2126820102526272934113536[[#This Row],[poweradd]]</f>
        <v>9.6622180000000046</v>
      </c>
      <c r="CY166" s="150">
        <f t="shared" si="204"/>
        <v>5.3305240000000049</v>
      </c>
      <c r="CZ166" s="35">
        <f t="shared" si="175"/>
        <v>6</v>
      </c>
      <c r="DA166" s="52">
        <f t="shared" si="191"/>
        <v>133.16947599999997</v>
      </c>
      <c r="DB166" s="52">
        <f t="shared" si="217"/>
        <v>131.83778199999998</v>
      </c>
      <c r="DC166" s="52">
        <f t="shared" si="176"/>
        <v>1.3316939999999999</v>
      </c>
      <c r="DD166" s="45"/>
      <c r="DE166" s="45"/>
      <c r="DH166" s="35">
        <f>DI166+DM166+Tabelle21268201025262729341135363731[[#This Row],[w]]/2+Tabelle21268201025262729341135363731[[#This Row],[poweradd]]</f>
        <v>40.602812999999962</v>
      </c>
      <c r="DI166" s="150">
        <f t="shared" si="205"/>
        <v>36.55334699999996</v>
      </c>
      <c r="DJ166" s="35">
        <f t="shared" si="177"/>
        <v>6</v>
      </c>
      <c r="DK166" s="52">
        <f t="shared" si="192"/>
        <v>104.94665299999997</v>
      </c>
      <c r="DL166" s="52">
        <f t="shared" si="218"/>
        <v>103.89718699999997</v>
      </c>
      <c r="DM166" s="52">
        <f t="shared" si="178"/>
        <v>1.049466</v>
      </c>
      <c r="DN166" s="45"/>
      <c r="DO166" s="45"/>
      <c r="DR166" s="35">
        <f>DS166+DW166+Tabelle212682010252627293411353637[[#This Row],[w]]/2+Tabelle212682010252627293411353637[[#This Row],[poweradd]]</f>
        <v>117.00357</v>
      </c>
      <c r="DS166" s="150">
        <f t="shared" si="206"/>
        <v>112.73593</v>
      </c>
      <c r="DT166" s="35">
        <f t="shared" si="179"/>
        <v>6</v>
      </c>
      <c r="DU166" s="52">
        <f t="shared" si="193"/>
        <v>126.76406999999996</v>
      </c>
      <c r="DV166" s="52">
        <f t="shared" si="219"/>
        <v>125.49642999999996</v>
      </c>
      <c r="DW166" s="52">
        <f t="shared" si="180"/>
        <v>1.2676400000000001</v>
      </c>
      <c r="DX166" s="45"/>
      <c r="DY166" s="45"/>
      <c r="DZ166" s="38"/>
    </row>
    <row r="167" spans="1:130" x14ac:dyDescent="0.25">
      <c r="A167" s="55">
        <v>164</v>
      </c>
      <c r="B167" s="35">
        <f>C167+G167+Tabelle21268201025[[#This Row],[w]]/2+Tabelle21268201025[[#This Row],[poweradd]]</f>
        <v>84.616309999999984</v>
      </c>
      <c r="C167" s="150">
        <f t="shared" si="194"/>
        <v>80.072030999999981</v>
      </c>
      <c r="D167" s="35">
        <f t="shared" si="155"/>
        <v>6</v>
      </c>
      <c r="E167" s="52">
        <f t="shared" si="181"/>
        <v>154.42796899999993</v>
      </c>
      <c r="F167" s="52">
        <f t="shared" si="207"/>
        <v>152.88368999999994</v>
      </c>
      <c r="G167" s="52">
        <f t="shared" si="156"/>
        <v>1.544279</v>
      </c>
      <c r="H167" s="45"/>
      <c r="I167" s="45"/>
      <c r="L167" s="35">
        <f>M167+Q167+Tabelle212682010252632[[#This Row],[w]]/2+Tabelle212682010252632[[#This Row],[poweradd]]</f>
        <v>84.616309999999984</v>
      </c>
      <c r="M167" s="150">
        <f t="shared" si="195"/>
        <v>80.072030999999981</v>
      </c>
      <c r="N167" s="35">
        <f t="shared" si="157"/>
        <v>6</v>
      </c>
      <c r="O167" s="52">
        <f t="shared" si="182"/>
        <v>154.42796899999993</v>
      </c>
      <c r="P167" s="52">
        <f t="shared" si="208"/>
        <v>152.88368999999994</v>
      </c>
      <c r="Q167" s="52">
        <f t="shared" si="158"/>
        <v>1.544279</v>
      </c>
      <c r="R167" s="45"/>
      <c r="S167" s="45"/>
      <c r="V167" s="35">
        <f>W167+AA167+Tabelle2126820102526[[#This Row],[w]]/2+Tabelle2126820102526[[#This Row],[poweradd]]</f>
        <v>84.616309999999984</v>
      </c>
      <c r="W167" s="150">
        <f t="shared" si="196"/>
        <v>80.072030999999981</v>
      </c>
      <c r="X167" s="35">
        <f t="shared" si="159"/>
        <v>6</v>
      </c>
      <c r="Y167" s="52">
        <f t="shared" si="183"/>
        <v>154.42796899999993</v>
      </c>
      <c r="Z167" s="52">
        <f t="shared" si="209"/>
        <v>152.88368999999994</v>
      </c>
      <c r="AA167" s="52">
        <f t="shared" si="160"/>
        <v>1.544279</v>
      </c>
      <c r="AB167" s="45"/>
      <c r="AC167" s="45"/>
      <c r="AF167" s="35">
        <f>AG167+AK167+Tabelle212682010252630[[#This Row],[w]]/2+Tabelle212682010252630[[#This Row],[poweradd]]</f>
        <v>84.616309999999984</v>
      </c>
      <c r="AG167" s="150">
        <f t="shared" si="197"/>
        <v>80.072030999999981</v>
      </c>
      <c r="AH167" s="35">
        <f t="shared" si="161"/>
        <v>6</v>
      </c>
      <c r="AI167" s="52">
        <f t="shared" si="184"/>
        <v>154.42796899999993</v>
      </c>
      <c r="AJ167" s="52">
        <f t="shared" si="210"/>
        <v>152.88368999999994</v>
      </c>
      <c r="AK167" s="52">
        <f t="shared" si="162"/>
        <v>1.544279</v>
      </c>
      <c r="AL167" s="45"/>
      <c r="AM167" s="45"/>
      <c r="AP167" s="35">
        <f>AQ167+AU167+Tabelle212682010252627[[#This Row],[w]]/2+Tabelle212682010252627[[#This Row],[poweradd]]</f>
        <v>33.850373999999974</v>
      </c>
      <c r="AQ167" s="150">
        <f t="shared" si="198"/>
        <v>28.687246999999971</v>
      </c>
      <c r="AR167" s="35">
        <f t="shared" si="163"/>
        <v>7</v>
      </c>
      <c r="AS167" s="52">
        <f t="shared" si="185"/>
        <v>166.3127529999999</v>
      </c>
      <c r="AT167" s="52">
        <f t="shared" si="211"/>
        <v>164.6496259999999</v>
      </c>
      <c r="AU167" s="52">
        <f t="shared" si="164"/>
        <v>1.663127</v>
      </c>
      <c r="AV167" s="45"/>
      <c r="AW167" s="45"/>
      <c r="AX167" s="47"/>
      <c r="AZ167" s="35">
        <f>BA167+BE167+Tabelle2126820102526272933[[#This Row],[w]]/2+Tabelle2126820102526272933[[#This Row],[poweradd]]</f>
        <v>33.850373999999974</v>
      </c>
      <c r="BA167" s="150">
        <f t="shared" si="199"/>
        <v>28.687246999999971</v>
      </c>
      <c r="BB167" s="35">
        <f t="shared" si="165"/>
        <v>7</v>
      </c>
      <c r="BC167" s="52">
        <f t="shared" si="186"/>
        <v>166.3127529999999</v>
      </c>
      <c r="BD167" s="52">
        <f t="shared" si="212"/>
        <v>164.6496259999999</v>
      </c>
      <c r="BE167" s="52">
        <f t="shared" si="166"/>
        <v>1.663127</v>
      </c>
      <c r="BF167" s="45"/>
      <c r="BG167" s="45"/>
      <c r="BH167" s="47"/>
      <c r="BJ167" s="35">
        <f>BK167+BO167+Tabelle21268201025262728[[#This Row],[w]]/2+Tabelle21268201025262728[[#This Row],[poweradd]]</f>
        <v>33.850373999999974</v>
      </c>
      <c r="BK167" s="150">
        <f t="shared" si="200"/>
        <v>28.687246999999971</v>
      </c>
      <c r="BL167" s="35">
        <f t="shared" si="167"/>
        <v>7</v>
      </c>
      <c r="BM167" s="52">
        <f t="shared" si="187"/>
        <v>166.3127529999999</v>
      </c>
      <c r="BN167" s="52">
        <f t="shared" si="213"/>
        <v>164.6496259999999</v>
      </c>
      <c r="BO167" s="52">
        <f t="shared" si="168"/>
        <v>1.663127</v>
      </c>
      <c r="BP167" s="45"/>
      <c r="BQ167" s="45"/>
      <c r="BR167" s="47"/>
      <c r="BT167" s="35">
        <f>BU167+BY167+Tabelle21268201025262729[[#This Row],[w]]/2+Tabelle21268201025262729[[#This Row],[poweradd]]</f>
        <v>33.850373999999974</v>
      </c>
      <c r="BU167" s="150">
        <f t="shared" si="201"/>
        <v>28.687246999999971</v>
      </c>
      <c r="BV167" s="35">
        <f t="shared" si="169"/>
        <v>7</v>
      </c>
      <c r="BW167" s="52">
        <f t="shared" si="188"/>
        <v>166.3127529999999</v>
      </c>
      <c r="BX167" s="52">
        <f t="shared" si="214"/>
        <v>164.6496259999999</v>
      </c>
      <c r="BY167" s="52">
        <f t="shared" si="170"/>
        <v>1.663127</v>
      </c>
      <c r="BZ167" s="45"/>
      <c r="CA167" s="45"/>
      <c r="CB167" s="47"/>
      <c r="CD167" s="35">
        <f>CE167+CI167+Tabelle2126820102526272934[[#This Row],[w]]/2+Tabelle2126820102526272934[[#This Row],[poweradd]]</f>
        <v>13.980595000000019</v>
      </c>
      <c r="CE167" s="150">
        <f t="shared" si="202"/>
        <v>9.6622180000000188</v>
      </c>
      <c r="CF167" s="35">
        <f t="shared" si="171"/>
        <v>6</v>
      </c>
      <c r="CG167" s="52">
        <f t="shared" si="189"/>
        <v>131.83778199999998</v>
      </c>
      <c r="CH167" s="52">
        <f t="shared" si="215"/>
        <v>130.51940499999998</v>
      </c>
      <c r="CI167" s="52">
        <f t="shared" si="172"/>
        <v>1.3183769999999999</v>
      </c>
      <c r="CJ167" s="43"/>
      <c r="CK167" s="43"/>
      <c r="CL167" s="38"/>
      <c r="CN167" s="35">
        <f>CO167+CS167+Tabelle21268201025262729341135[[#This Row],[w]]/2+Tabelle21268201025262729341135[[#This Row],[poweradd]]</f>
        <v>13.980595000000005</v>
      </c>
      <c r="CO167" s="150">
        <f t="shared" si="203"/>
        <v>9.6622180000000046</v>
      </c>
      <c r="CP167" s="35">
        <f t="shared" si="173"/>
        <v>6</v>
      </c>
      <c r="CQ167" s="52">
        <f t="shared" si="190"/>
        <v>131.83778199999998</v>
      </c>
      <c r="CR167" s="52">
        <f t="shared" si="216"/>
        <v>130.51940499999998</v>
      </c>
      <c r="CS167" s="52">
        <f t="shared" si="174"/>
        <v>1.3183769999999999</v>
      </c>
      <c r="CT167" s="43"/>
      <c r="CU167" s="43"/>
      <c r="CV167" s="38"/>
      <c r="CX167" s="35">
        <f>CY167+DC167+Tabelle2126820102526272934113536[[#This Row],[w]]/2+Tabelle2126820102526272934113536[[#This Row],[poweradd]]</f>
        <v>13.980595000000005</v>
      </c>
      <c r="CY167" s="150">
        <f t="shared" si="204"/>
        <v>9.6622180000000046</v>
      </c>
      <c r="CZ167" s="35">
        <f t="shared" si="175"/>
        <v>6</v>
      </c>
      <c r="DA167" s="52">
        <f t="shared" si="191"/>
        <v>131.83778199999998</v>
      </c>
      <c r="DB167" s="52">
        <f t="shared" si="217"/>
        <v>130.51940499999998</v>
      </c>
      <c r="DC167" s="52">
        <f t="shared" si="176"/>
        <v>1.3183769999999999</v>
      </c>
      <c r="DD167" s="43"/>
      <c r="DE167" s="43"/>
      <c r="DF167" s="38"/>
      <c r="DH167" s="35">
        <f>DI167+DM167+Tabelle21268201025262729341135363731[[#This Row],[w]]/2+Tabelle21268201025262729341135363731[[#This Row],[poweradd]]</f>
        <v>44.641783999999959</v>
      </c>
      <c r="DI167" s="150">
        <f t="shared" si="205"/>
        <v>40.602812999999962</v>
      </c>
      <c r="DJ167" s="35">
        <f t="shared" si="177"/>
        <v>6</v>
      </c>
      <c r="DK167" s="52">
        <f t="shared" si="192"/>
        <v>103.89718699999997</v>
      </c>
      <c r="DL167" s="52">
        <f t="shared" si="218"/>
        <v>102.85821599999997</v>
      </c>
      <c r="DM167" s="52">
        <f t="shared" si="178"/>
        <v>1.0389710000000001</v>
      </c>
      <c r="DN167" s="43"/>
      <c r="DO167" s="43"/>
      <c r="DP167" s="38"/>
      <c r="DR167" s="35">
        <f>DS167+DW167+Tabelle212682010252627293411353637[[#This Row],[w]]/2+Tabelle212682010252627293411353637[[#This Row],[poweradd]]</f>
        <v>121.258534</v>
      </c>
      <c r="DS167" s="150">
        <f t="shared" si="206"/>
        <v>117.00357</v>
      </c>
      <c r="DT167" s="35">
        <f t="shared" si="179"/>
        <v>6</v>
      </c>
      <c r="DU167" s="52">
        <f t="shared" si="193"/>
        <v>125.49642999999996</v>
      </c>
      <c r="DV167" s="52">
        <f t="shared" si="219"/>
        <v>124.24146599999996</v>
      </c>
      <c r="DW167" s="52">
        <f t="shared" si="180"/>
        <v>1.254964</v>
      </c>
      <c r="DX167" s="43"/>
      <c r="DY167" s="43"/>
      <c r="DZ167" s="38"/>
    </row>
    <row r="168" spans="1:130" x14ac:dyDescent="0.25">
      <c r="A168" s="55">
        <v>165</v>
      </c>
      <c r="B168" s="35">
        <f>C168+G168+Tabelle21268201025[[#This Row],[w]]/2+Tabelle21268201025[[#This Row],[poweradd]]</f>
        <v>89.145145999999983</v>
      </c>
      <c r="C168" s="150">
        <f t="shared" si="194"/>
        <v>84.616309999999984</v>
      </c>
      <c r="D168" s="35">
        <f t="shared" si="155"/>
        <v>6</v>
      </c>
      <c r="E168" s="52">
        <f t="shared" si="181"/>
        <v>152.88368999999994</v>
      </c>
      <c r="F168" s="52">
        <f t="shared" si="207"/>
        <v>151.35485399999993</v>
      </c>
      <c r="G168" s="52">
        <f t="shared" si="156"/>
        <v>1.5288360000000001</v>
      </c>
      <c r="H168" s="45"/>
      <c r="I168" s="45"/>
      <c r="L168" s="35">
        <f>M168+Q168+Tabelle212682010252632[[#This Row],[w]]/2+Tabelle212682010252632[[#This Row],[poweradd]]</f>
        <v>89.145145999999983</v>
      </c>
      <c r="M168" s="150">
        <f t="shared" si="195"/>
        <v>84.616309999999984</v>
      </c>
      <c r="N168" s="35">
        <f t="shared" si="157"/>
        <v>6</v>
      </c>
      <c r="O168" s="52">
        <f t="shared" si="182"/>
        <v>152.88368999999994</v>
      </c>
      <c r="P168" s="52">
        <f t="shared" si="208"/>
        <v>151.35485399999993</v>
      </c>
      <c r="Q168" s="52">
        <f t="shared" si="158"/>
        <v>1.5288360000000001</v>
      </c>
      <c r="R168" s="45"/>
      <c r="S168" s="45"/>
      <c r="V168" s="35">
        <f>W168+AA168+Tabelle2126820102526[[#This Row],[w]]/2+Tabelle2126820102526[[#This Row],[poweradd]]</f>
        <v>89.145145999999983</v>
      </c>
      <c r="W168" s="150">
        <f t="shared" si="196"/>
        <v>84.616309999999984</v>
      </c>
      <c r="X168" s="35">
        <f t="shared" si="159"/>
        <v>6</v>
      </c>
      <c r="Y168" s="52">
        <f t="shared" si="183"/>
        <v>152.88368999999994</v>
      </c>
      <c r="Z168" s="52">
        <f t="shared" si="209"/>
        <v>151.35485399999993</v>
      </c>
      <c r="AA168" s="52">
        <f t="shared" si="160"/>
        <v>1.5288360000000001</v>
      </c>
      <c r="AB168" s="45"/>
      <c r="AC168" s="45"/>
      <c r="AF168" s="35">
        <f>AG168+AK168+Tabelle212682010252630[[#This Row],[w]]/2+Tabelle212682010252630[[#This Row],[poweradd]]</f>
        <v>89.145145999999983</v>
      </c>
      <c r="AG168" s="150">
        <f t="shared" si="197"/>
        <v>84.616309999999984</v>
      </c>
      <c r="AH168" s="35">
        <f t="shared" si="161"/>
        <v>6</v>
      </c>
      <c r="AI168" s="52">
        <f t="shared" si="184"/>
        <v>152.88368999999994</v>
      </c>
      <c r="AJ168" s="52">
        <f t="shared" si="210"/>
        <v>151.35485399999993</v>
      </c>
      <c r="AK168" s="52">
        <f t="shared" si="162"/>
        <v>1.5288360000000001</v>
      </c>
      <c r="AL168" s="45"/>
      <c r="AM168" s="45"/>
      <c r="AP168" s="35">
        <f>AQ168+AU168+Tabelle212682010252627[[#This Row],[w]]/2+Tabelle212682010252627[[#This Row],[poweradd]]</f>
        <v>38.996869999999973</v>
      </c>
      <c r="AQ168" s="150">
        <f t="shared" si="198"/>
        <v>33.850373999999974</v>
      </c>
      <c r="AR168" s="35">
        <f t="shared" si="163"/>
        <v>7</v>
      </c>
      <c r="AS168" s="52">
        <f t="shared" si="185"/>
        <v>164.6496259999999</v>
      </c>
      <c r="AT168" s="52">
        <f t="shared" si="211"/>
        <v>163.00312999999989</v>
      </c>
      <c r="AU168" s="52">
        <f t="shared" si="164"/>
        <v>1.646496</v>
      </c>
      <c r="AV168" s="45"/>
      <c r="AW168" s="45"/>
      <c r="AZ168" s="35">
        <f>BA168+BE168+Tabelle2126820102526272933[[#This Row],[w]]/2+Tabelle2126820102526272933[[#This Row],[poweradd]]</f>
        <v>38.996869999999973</v>
      </c>
      <c r="BA168" s="150">
        <f t="shared" si="199"/>
        <v>33.850373999999974</v>
      </c>
      <c r="BB168" s="35">
        <f t="shared" si="165"/>
        <v>7</v>
      </c>
      <c r="BC168" s="52">
        <f t="shared" si="186"/>
        <v>164.6496259999999</v>
      </c>
      <c r="BD168" s="52">
        <f t="shared" si="212"/>
        <v>163.00312999999989</v>
      </c>
      <c r="BE168" s="52">
        <f t="shared" si="166"/>
        <v>1.646496</v>
      </c>
      <c r="BF168" s="45"/>
      <c r="BG168" s="45"/>
      <c r="BJ168" s="35">
        <f>BK168+BO168+Tabelle21268201025262728[[#This Row],[w]]/2+Tabelle21268201025262728[[#This Row],[poweradd]]</f>
        <v>38.996869999999973</v>
      </c>
      <c r="BK168" s="150">
        <f t="shared" si="200"/>
        <v>33.850373999999974</v>
      </c>
      <c r="BL168" s="35">
        <f t="shared" si="167"/>
        <v>7</v>
      </c>
      <c r="BM168" s="52">
        <f t="shared" si="187"/>
        <v>164.6496259999999</v>
      </c>
      <c r="BN168" s="52">
        <f t="shared" si="213"/>
        <v>163.00312999999989</v>
      </c>
      <c r="BO168" s="52">
        <f t="shared" si="168"/>
        <v>1.646496</v>
      </c>
      <c r="BP168" s="45"/>
      <c r="BQ168" s="45"/>
      <c r="BT168" s="35">
        <f>BU168+BY168+Tabelle21268201025262729[[#This Row],[w]]/2+Tabelle21268201025262729[[#This Row],[poweradd]]</f>
        <v>38.996869999999973</v>
      </c>
      <c r="BU168" s="150">
        <f t="shared" si="201"/>
        <v>33.850373999999974</v>
      </c>
      <c r="BV168" s="35">
        <f t="shared" si="169"/>
        <v>7</v>
      </c>
      <c r="BW168" s="52">
        <f t="shared" si="188"/>
        <v>164.6496259999999</v>
      </c>
      <c r="BX168" s="52">
        <f t="shared" si="214"/>
        <v>163.00312999999989</v>
      </c>
      <c r="BY168" s="52">
        <f t="shared" si="170"/>
        <v>1.646496</v>
      </c>
      <c r="BZ168" s="45"/>
      <c r="CA168" s="45"/>
      <c r="CD168" s="35">
        <f>CE168+CI168+Tabelle2126820102526272934[[#This Row],[w]]/2+Tabelle2126820102526272934[[#This Row],[poweradd]]</f>
        <v>18.285789000000019</v>
      </c>
      <c r="CE168" s="150">
        <f t="shared" si="202"/>
        <v>13.980595000000019</v>
      </c>
      <c r="CF168" s="35">
        <f t="shared" si="171"/>
        <v>6</v>
      </c>
      <c r="CG168" s="52">
        <f t="shared" si="189"/>
        <v>130.51940499999998</v>
      </c>
      <c r="CH168" s="52">
        <f t="shared" si="215"/>
        <v>129.21421099999998</v>
      </c>
      <c r="CI168" s="52">
        <f t="shared" si="172"/>
        <v>1.305194</v>
      </c>
      <c r="CK168" s="17"/>
      <c r="CL168" s="17"/>
      <c r="CN168" s="35">
        <f>CO168+CS168+Tabelle21268201025262729341135[[#This Row],[w]]/2+Tabelle21268201025262729341135[[#This Row],[poweradd]]</f>
        <v>18.285789000000005</v>
      </c>
      <c r="CO168" s="150">
        <f t="shared" si="203"/>
        <v>13.980595000000005</v>
      </c>
      <c r="CP168" s="35">
        <f t="shared" si="173"/>
        <v>6</v>
      </c>
      <c r="CQ168" s="52">
        <f t="shared" si="190"/>
        <v>130.51940499999998</v>
      </c>
      <c r="CR168" s="52">
        <f t="shared" si="216"/>
        <v>129.21421099999998</v>
      </c>
      <c r="CS168" s="52">
        <f t="shared" si="174"/>
        <v>1.305194</v>
      </c>
      <c r="CU168" s="17"/>
      <c r="CV168" s="17"/>
      <c r="CX168" s="35">
        <f>CY168+DC168+Tabelle2126820102526272934113536[[#This Row],[w]]/2+Tabelle2126820102526272934113536[[#This Row],[poweradd]]</f>
        <v>18.285789000000005</v>
      </c>
      <c r="CY168" s="150">
        <f t="shared" si="204"/>
        <v>13.980595000000005</v>
      </c>
      <c r="CZ168" s="35">
        <f t="shared" si="175"/>
        <v>6</v>
      </c>
      <c r="DA168" s="52">
        <f t="shared" si="191"/>
        <v>130.51940499999998</v>
      </c>
      <c r="DB168" s="52">
        <f t="shared" si="217"/>
        <v>129.21421099999998</v>
      </c>
      <c r="DC168" s="52">
        <f t="shared" si="176"/>
        <v>1.305194</v>
      </c>
      <c r="DE168" s="17"/>
      <c r="DF168" s="17"/>
      <c r="DH168" s="35">
        <f>DI168+DM168+Tabelle21268201025262729341135363731[[#This Row],[w]]/2+Tabelle21268201025262729341135363731[[#This Row],[poweradd]]</f>
        <v>48.670365999999959</v>
      </c>
      <c r="DI168" s="150">
        <f t="shared" si="205"/>
        <v>44.641783999999959</v>
      </c>
      <c r="DJ168" s="35">
        <f t="shared" si="177"/>
        <v>6</v>
      </c>
      <c r="DK168" s="52">
        <f t="shared" si="192"/>
        <v>102.85821599999997</v>
      </c>
      <c r="DL168" s="52">
        <f t="shared" si="218"/>
        <v>101.82963399999997</v>
      </c>
      <c r="DM168" s="52">
        <f t="shared" si="178"/>
        <v>1.0285820000000001</v>
      </c>
      <c r="DO168" s="17"/>
      <c r="DP168" s="17"/>
      <c r="DR168" s="35">
        <f>DS168+DW168+Tabelle212682010252627293411353637[[#This Row],[w]]/2+Tabelle212682010252627293411353637[[#This Row],[poweradd]]</f>
        <v>125.50094799999999</v>
      </c>
      <c r="DS168" s="150">
        <f t="shared" si="206"/>
        <v>121.258534</v>
      </c>
      <c r="DT168" s="35">
        <f t="shared" si="179"/>
        <v>6</v>
      </c>
      <c r="DU168" s="52">
        <f t="shared" si="193"/>
        <v>124.24146599999996</v>
      </c>
      <c r="DV168" s="52">
        <f t="shared" si="219"/>
        <v>122.99905199999996</v>
      </c>
      <c r="DW168" s="52">
        <f t="shared" si="180"/>
        <v>1.2424139999999999</v>
      </c>
      <c r="DY168" s="17"/>
      <c r="DZ168" s="17"/>
    </row>
    <row r="169" spans="1:130" x14ac:dyDescent="0.25">
      <c r="A169" s="55">
        <v>166</v>
      </c>
      <c r="B169" s="35">
        <f>C169+G169+Tabelle21268201025[[#This Row],[w]]/2+Tabelle21268201025[[#This Row],[poweradd]]</f>
        <v>93.658693999999983</v>
      </c>
      <c r="C169" s="52">
        <f t="shared" si="194"/>
        <v>89.145145999999983</v>
      </c>
      <c r="D169" s="35">
        <f t="shared" si="155"/>
        <v>6</v>
      </c>
      <c r="E169" s="52">
        <f t="shared" si="181"/>
        <v>151.35485399999993</v>
      </c>
      <c r="F169" s="52">
        <f t="shared" si="207"/>
        <v>149.84130599999995</v>
      </c>
      <c r="G169" s="52">
        <f t="shared" si="156"/>
        <v>1.5135479999999999</v>
      </c>
      <c r="H169" s="45"/>
      <c r="I169" s="45"/>
      <c r="L169" s="35">
        <f>M169+Q169+Tabelle212682010252632[[#This Row],[w]]/2+Tabelle212682010252632[[#This Row],[poweradd]]</f>
        <v>93.658693999999983</v>
      </c>
      <c r="M169" s="52">
        <f t="shared" si="195"/>
        <v>89.145145999999983</v>
      </c>
      <c r="N169" s="35">
        <f t="shared" si="157"/>
        <v>6</v>
      </c>
      <c r="O169" s="52">
        <f t="shared" si="182"/>
        <v>151.35485399999993</v>
      </c>
      <c r="P169" s="52">
        <f t="shared" si="208"/>
        <v>149.84130599999995</v>
      </c>
      <c r="Q169" s="52">
        <f t="shared" si="158"/>
        <v>1.5135479999999999</v>
      </c>
      <c r="R169" s="45"/>
      <c r="S169" s="45"/>
      <c r="V169" s="35">
        <f>W169+AA169+Tabelle2126820102526[[#This Row],[w]]/2+Tabelle2126820102526[[#This Row],[poweradd]]</f>
        <v>93.658693999999983</v>
      </c>
      <c r="W169" s="52">
        <f t="shared" si="196"/>
        <v>89.145145999999983</v>
      </c>
      <c r="X169" s="35">
        <f t="shared" si="159"/>
        <v>6</v>
      </c>
      <c r="Y169" s="52">
        <f t="shared" si="183"/>
        <v>151.35485399999993</v>
      </c>
      <c r="Z169" s="52">
        <f t="shared" si="209"/>
        <v>149.84130599999995</v>
      </c>
      <c r="AA169" s="52">
        <f t="shared" si="160"/>
        <v>1.5135479999999999</v>
      </c>
      <c r="AB169" s="45"/>
      <c r="AC169" s="45"/>
      <c r="AF169" s="35">
        <f>AG169+AK169+Tabelle212682010252630[[#This Row],[w]]/2+Tabelle212682010252630[[#This Row],[poweradd]]</f>
        <v>93.658693999999983</v>
      </c>
      <c r="AG169" s="52">
        <f t="shared" si="197"/>
        <v>89.145145999999983</v>
      </c>
      <c r="AH169" s="35">
        <f t="shared" si="161"/>
        <v>6</v>
      </c>
      <c r="AI169" s="52">
        <f t="shared" si="184"/>
        <v>151.35485399999993</v>
      </c>
      <c r="AJ169" s="52">
        <f t="shared" si="210"/>
        <v>149.84130599999995</v>
      </c>
      <c r="AK169" s="52">
        <f t="shared" si="162"/>
        <v>1.5135479999999999</v>
      </c>
      <c r="AL169" s="45"/>
      <c r="AM169" s="45"/>
      <c r="AP169" s="35">
        <f>AQ169+AU169+Tabelle212682010252627[[#This Row],[w]]/2+Tabelle212682010252627[[#This Row],[poweradd]]</f>
        <v>44.126900999999975</v>
      </c>
      <c r="AQ169" s="52">
        <f t="shared" si="198"/>
        <v>38.996869999999973</v>
      </c>
      <c r="AR169" s="35">
        <f t="shared" si="163"/>
        <v>7</v>
      </c>
      <c r="AS169" s="52">
        <f t="shared" si="185"/>
        <v>163.00312999999989</v>
      </c>
      <c r="AT169" s="52">
        <f t="shared" si="211"/>
        <v>161.37309899999988</v>
      </c>
      <c r="AU169" s="52">
        <f t="shared" si="164"/>
        <v>1.630031</v>
      </c>
      <c r="AV169" s="45"/>
      <c r="AW169" s="45"/>
      <c r="AZ169" s="35">
        <f>BA169+BE169+Tabelle2126820102526272933[[#This Row],[w]]/2+Tabelle2126820102526272933[[#This Row],[poweradd]]</f>
        <v>44.126900999999975</v>
      </c>
      <c r="BA169" s="52">
        <f t="shared" si="199"/>
        <v>38.996869999999973</v>
      </c>
      <c r="BB169" s="35">
        <f t="shared" si="165"/>
        <v>7</v>
      </c>
      <c r="BC169" s="52">
        <f t="shared" si="186"/>
        <v>163.00312999999989</v>
      </c>
      <c r="BD169" s="52">
        <f t="shared" si="212"/>
        <v>161.37309899999988</v>
      </c>
      <c r="BE169" s="52">
        <f t="shared" si="166"/>
        <v>1.630031</v>
      </c>
      <c r="BF169" s="45"/>
      <c r="BG169" s="45"/>
      <c r="BJ169" s="35">
        <f>BK169+BO169+Tabelle21268201025262728[[#This Row],[w]]/2+Tabelle21268201025262728[[#This Row],[poweradd]]</f>
        <v>44.126900999999975</v>
      </c>
      <c r="BK169" s="52">
        <f t="shared" si="200"/>
        <v>38.996869999999973</v>
      </c>
      <c r="BL169" s="35">
        <f t="shared" si="167"/>
        <v>7</v>
      </c>
      <c r="BM169" s="52">
        <f t="shared" si="187"/>
        <v>163.00312999999989</v>
      </c>
      <c r="BN169" s="52">
        <f t="shared" si="213"/>
        <v>161.37309899999988</v>
      </c>
      <c r="BO169" s="52">
        <f t="shared" si="168"/>
        <v>1.630031</v>
      </c>
      <c r="BP169" s="45"/>
      <c r="BQ169" s="45"/>
      <c r="BT169" s="35">
        <f>BU169+BY169+Tabelle21268201025262729[[#This Row],[w]]/2+Tabelle21268201025262729[[#This Row],[poweradd]]</f>
        <v>44.126900999999975</v>
      </c>
      <c r="BU169" s="52">
        <f t="shared" si="201"/>
        <v>38.996869999999973</v>
      </c>
      <c r="BV169" s="35">
        <f t="shared" si="169"/>
        <v>7</v>
      </c>
      <c r="BW169" s="52">
        <f t="shared" si="188"/>
        <v>163.00312999999989</v>
      </c>
      <c r="BX169" s="52">
        <f t="shared" si="214"/>
        <v>161.37309899999988</v>
      </c>
      <c r="BY169" s="52">
        <f t="shared" si="170"/>
        <v>1.630031</v>
      </c>
      <c r="BZ169" s="45"/>
      <c r="CA169" s="45"/>
      <c r="CD169" s="35">
        <f>CE169+CI169+Tabelle2126820102526272934[[#This Row],[w]]/2+Tabelle2126820102526272934[[#This Row],[poweradd]]</f>
        <v>22.577931000000017</v>
      </c>
      <c r="CE169" s="52">
        <f t="shared" si="202"/>
        <v>18.285789000000019</v>
      </c>
      <c r="CF169" s="35">
        <f t="shared" si="171"/>
        <v>6</v>
      </c>
      <c r="CG169" s="52">
        <f t="shared" si="189"/>
        <v>129.21421099999998</v>
      </c>
      <c r="CH169" s="52">
        <f t="shared" si="215"/>
        <v>127.92206899999998</v>
      </c>
      <c r="CI169" s="52">
        <f t="shared" si="172"/>
        <v>1.2921419999999999</v>
      </c>
      <c r="CJ169" s="45"/>
      <c r="CK169" s="45"/>
      <c r="CN169" s="35">
        <f>CO169+CS169+Tabelle21268201025262729341135[[#This Row],[w]]/2+Tabelle21268201025262729341135[[#This Row],[poweradd]]</f>
        <v>22.577931000000003</v>
      </c>
      <c r="CO169" s="52">
        <f t="shared" si="203"/>
        <v>18.285789000000005</v>
      </c>
      <c r="CP169" s="35">
        <f t="shared" si="173"/>
        <v>6</v>
      </c>
      <c r="CQ169" s="52">
        <f t="shared" si="190"/>
        <v>129.21421099999998</v>
      </c>
      <c r="CR169" s="52">
        <f t="shared" si="216"/>
        <v>127.92206899999998</v>
      </c>
      <c r="CS169" s="52">
        <f t="shared" si="174"/>
        <v>1.2921419999999999</v>
      </c>
      <c r="CT169" s="45"/>
      <c r="CU169" s="45"/>
      <c r="CX169" s="35">
        <f>CY169+DC169+Tabelle2126820102526272934113536[[#This Row],[w]]/2+Tabelle2126820102526272934113536[[#This Row],[poweradd]]</f>
        <v>22.577931000000003</v>
      </c>
      <c r="CY169" s="52">
        <f t="shared" si="204"/>
        <v>18.285789000000005</v>
      </c>
      <c r="CZ169" s="35">
        <f t="shared" si="175"/>
        <v>6</v>
      </c>
      <c r="DA169" s="52">
        <f t="shared" si="191"/>
        <v>129.21421099999998</v>
      </c>
      <c r="DB169" s="52">
        <f t="shared" si="217"/>
        <v>127.92206899999998</v>
      </c>
      <c r="DC169" s="52">
        <f t="shared" si="176"/>
        <v>1.2921419999999999</v>
      </c>
      <c r="DD169" s="45"/>
      <c r="DE169" s="45"/>
      <c r="DH169" s="35">
        <f>DI169+DM169+Tabelle21268201025262729341135363731[[#This Row],[w]]/2+Tabelle21268201025262729341135363731[[#This Row],[poweradd]]</f>
        <v>2.6886619999999581</v>
      </c>
      <c r="DI169" s="52">
        <f t="shared" si="205"/>
        <v>48.670365999999959</v>
      </c>
      <c r="DJ169" s="35">
        <f t="shared" si="177"/>
        <v>6</v>
      </c>
      <c r="DK169" s="52">
        <f t="shared" si="192"/>
        <v>101.82963399999997</v>
      </c>
      <c r="DL169" s="52">
        <f t="shared" si="218"/>
        <v>100.81133799999996</v>
      </c>
      <c r="DM169" s="52">
        <f t="shared" si="178"/>
        <v>1.0182960000000001</v>
      </c>
      <c r="DN169" s="45">
        <v>-50</v>
      </c>
      <c r="DO169" s="45"/>
      <c r="DP169" t="s">
        <v>173</v>
      </c>
      <c r="DR169" s="35">
        <f>DS169+DW169+Tabelle212682010252627293411353637[[#This Row],[w]]/2+Tabelle212682010252627293411353637[[#This Row],[poweradd]]</f>
        <v>129.73093799999998</v>
      </c>
      <c r="DS169" s="52">
        <f t="shared" si="206"/>
        <v>125.50094799999999</v>
      </c>
      <c r="DT169" s="35">
        <f t="shared" si="179"/>
        <v>6</v>
      </c>
      <c r="DU169" s="52">
        <f t="shared" si="193"/>
        <v>122.99905199999996</v>
      </c>
      <c r="DV169" s="52">
        <f t="shared" si="219"/>
        <v>121.76906199999996</v>
      </c>
      <c r="DW169" s="52">
        <f t="shared" si="180"/>
        <v>1.2299899999999999</v>
      </c>
      <c r="DX169" s="45"/>
      <c r="DY169" s="45"/>
    </row>
    <row r="170" spans="1:130" x14ac:dyDescent="0.25">
      <c r="A170" s="55">
        <v>167</v>
      </c>
      <c r="B170" s="35">
        <f>C170+G170+Tabelle21268201025[[#This Row],[w]]/2+Tabelle21268201025[[#This Row],[poweradd]]</f>
        <v>98.157106999999982</v>
      </c>
      <c r="C170" s="52">
        <f t="shared" si="194"/>
        <v>93.658693999999983</v>
      </c>
      <c r="D170" s="35">
        <f t="shared" si="155"/>
        <v>6</v>
      </c>
      <c r="E170" s="52">
        <f t="shared" si="181"/>
        <v>149.84130599999995</v>
      </c>
      <c r="F170" s="52">
        <f t="shared" si="207"/>
        <v>148.34289299999995</v>
      </c>
      <c r="G170" s="52">
        <f t="shared" si="156"/>
        <v>1.498413</v>
      </c>
      <c r="H170" s="43"/>
      <c r="I170" s="43"/>
      <c r="J170" s="38"/>
      <c r="L170" s="35">
        <f>M170+Q170+Tabelle212682010252632[[#This Row],[w]]/2+Tabelle212682010252632[[#This Row],[poweradd]]</f>
        <v>98.157106999999982</v>
      </c>
      <c r="M170" s="52">
        <f t="shared" si="195"/>
        <v>93.658693999999983</v>
      </c>
      <c r="N170" s="35">
        <f t="shared" si="157"/>
        <v>6</v>
      </c>
      <c r="O170" s="52">
        <f t="shared" si="182"/>
        <v>149.84130599999995</v>
      </c>
      <c r="P170" s="52">
        <f t="shared" si="208"/>
        <v>148.34289299999995</v>
      </c>
      <c r="Q170" s="52">
        <f t="shared" si="158"/>
        <v>1.498413</v>
      </c>
      <c r="R170" s="43"/>
      <c r="S170" s="43"/>
      <c r="T170" s="38"/>
      <c r="V170" s="35">
        <f>W170+AA170+Tabelle2126820102526[[#This Row],[w]]/2+Tabelle2126820102526[[#This Row],[poweradd]]</f>
        <v>98.157106999999982</v>
      </c>
      <c r="W170" s="52">
        <f t="shared" si="196"/>
        <v>93.658693999999983</v>
      </c>
      <c r="X170" s="35">
        <f t="shared" si="159"/>
        <v>6</v>
      </c>
      <c r="Y170" s="52">
        <f t="shared" si="183"/>
        <v>149.84130599999995</v>
      </c>
      <c r="Z170" s="52">
        <f t="shared" si="209"/>
        <v>148.34289299999995</v>
      </c>
      <c r="AA170" s="52">
        <f t="shared" si="160"/>
        <v>1.498413</v>
      </c>
      <c r="AB170" s="43"/>
      <c r="AC170" s="43"/>
      <c r="AD170" s="38"/>
      <c r="AF170" s="35">
        <f>AG170+AK170+Tabelle212682010252630[[#This Row],[w]]/2+Tabelle212682010252630[[#This Row],[poweradd]]</f>
        <v>98.157106999999982</v>
      </c>
      <c r="AG170" s="52">
        <f t="shared" si="197"/>
        <v>93.658693999999983</v>
      </c>
      <c r="AH170" s="35">
        <f t="shared" si="161"/>
        <v>6</v>
      </c>
      <c r="AI170" s="52">
        <f t="shared" si="184"/>
        <v>149.84130599999995</v>
      </c>
      <c r="AJ170" s="52">
        <f t="shared" si="210"/>
        <v>148.34289299999995</v>
      </c>
      <c r="AK170" s="52">
        <f t="shared" si="162"/>
        <v>1.498413</v>
      </c>
      <c r="AL170" s="43"/>
      <c r="AM170" s="43"/>
      <c r="AN170" s="38"/>
      <c r="AP170" s="35">
        <f>AQ170+AU170+Tabelle212682010252627[[#This Row],[w]]/2+Tabelle212682010252627[[#This Row],[poweradd]]</f>
        <v>49.240630999999972</v>
      </c>
      <c r="AQ170" s="52">
        <f t="shared" si="198"/>
        <v>44.126900999999975</v>
      </c>
      <c r="AR170" s="35">
        <f t="shared" si="163"/>
        <v>7</v>
      </c>
      <c r="AS170" s="52">
        <f t="shared" si="185"/>
        <v>161.37309899999988</v>
      </c>
      <c r="AT170" s="52">
        <f t="shared" si="211"/>
        <v>159.75936899999988</v>
      </c>
      <c r="AU170" s="52">
        <f t="shared" si="164"/>
        <v>1.6137300000000001</v>
      </c>
      <c r="AV170" s="43"/>
      <c r="AW170" s="43"/>
      <c r="AX170" s="38"/>
      <c r="AZ170" s="35">
        <f>BA170+BE170+Tabelle2126820102526272933[[#This Row],[w]]/2+Tabelle2126820102526272933[[#This Row],[poweradd]]</f>
        <v>49.240630999999972</v>
      </c>
      <c r="BA170" s="52">
        <f t="shared" si="199"/>
        <v>44.126900999999975</v>
      </c>
      <c r="BB170" s="35">
        <f t="shared" si="165"/>
        <v>7</v>
      </c>
      <c r="BC170" s="52">
        <f t="shared" si="186"/>
        <v>161.37309899999988</v>
      </c>
      <c r="BD170" s="52">
        <f t="shared" si="212"/>
        <v>159.75936899999988</v>
      </c>
      <c r="BE170" s="52">
        <f t="shared" si="166"/>
        <v>1.6137300000000001</v>
      </c>
      <c r="BF170" s="43"/>
      <c r="BG170" s="43"/>
      <c r="BH170" s="38"/>
      <c r="BJ170" s="35">
        <f>BK170+BO170+Tabelle21268201025262728[[#This Row],[w]]/2+Tabelle21268201025262728[[#This Row],[poweradd]]</f>
        <v>49.240630999999972</v>
      </c>
      <c r="BK170" s="52">
        <f t="shared" si="200"/>
        <v>44.126900999999975</v>
      </c>
      <c r="BL170" s="35">
        <f t="shared" si="167"/>
        <v>7</v>
      </c>
      <c r="BM170" s="52">
        <f t="shared" si="187"/>
        <v>161.37309899999988</v>
      </c>
      <c r="BN170" s="52">
        <f t="shared" si="213"/>
        <v>159.75936899999988</v>
      </c>
      <c r="BO170" s="52">
        <f t="shared" si="168"/>
        <v>1.6137300000000001</v>
      </c>
      <c r="BP170" s="43"/>
      <c r="BQ170" s="43"/>
      <c r="BR170" s="38"/>
      <c r="BT170" s="35">
        <f>BU170+BY170+Tabelle21268201025262729[[#This Row],[w]]/2+Tabelle21268201025262729[[#This Row],[poweradd]]</f>
        <v>49.240630999999972</v>
      </c>
      <c r="BU170" s="52">
        <f t="shared" si="201"/>
        <v>44.126900999999975</v>
      </c>
      <c r="BV170" s="35">
        <f t="shared" si="169"/>
        <v>7</v>
      </c>
      <c r="BW170" s="52">
        <f t="shared" si="188"/>
        <v>161.37309899999988</v>
      </c>
      <c r="BX170" s="52">
        <f t="shared" si="214"/>
        <v>159.75936899999988</v>
      </c>
      <c r="BY170" s="52">
        <f t="shared" si="170"/>
        <v>1.6137300000000001</v>
      </c>
      <c r="BZ170" s="43"/>
      <c r="CA170" s="43"/>
      <c r="CB170" s="38"/>
      <c r="CD170" s="35">
        <f>CE170+CI170+Tabelle2126820102526272934[[#This Row],[w]]/2+Tabelle2126820102526272934[[#This Row],[poweradd]]</f>
        <v>26.857151000000016</v>
      </c>
      <c r="CE170" s="52">
        <f t="shared" si="202"/>
        <v>22.577931000000017</v>
      </c>
      <c r="CF170" s="35">
        <f t="shared" si="171"/>
        <v>6</v>
      </c>
      <c r="CG170" s="52">
        <f t="shared" si="189"/>
        <v>127.92206899999998</v>
      </c>
      <c r="CH170" s="52">
        <f t="shared" si="215"/>
        <v>126.64284899999998</v>
      </c>
      <c r="CI170" s="52">
        <f t="shared" si="172"/>
        <v>1.27922</v>
      </c>
      <c r="CJ170" s="45"/>
      <c r="CK170" s="45"/>
      <c r="CN170" s="35">
        <f>CO170+CS170+Tabelle21268201025262729341135[[#This Row],[w]]/2+Tabelle21268201025262729341135[[#This Row],[poweradd]]</f>
        <v>26.857151000000002</v>
      </c>
      <c r="CO170" s="52">
        <f t="shared" si="203"/>
        <v>22.577931000000003</v>
      </c>
      <c r="CP170" s="35">
        <f t="shared" si="173"/>
        <v>6</v>
      </c>
      <c r="CQ170" s="52">
        <f t="shared" si="190"/>
        <v>127.92206899999998</v>
      </c>
      <c r="CR170" s="52">
        <f t="shared" si="216"/>
        <v>126.64284899999998</v>
      </c>
      <c r="CS170" s="52">
        <f t="shared" si="174"/>
        <v>1.27922</v>
      </c>
      <c r="CT170" s="45"/>
      <c r="CU170" s="45"/>
      <c r="CX170" s="35">
        <f>CY170+DC170+Tabelle2126820102526272934113536[[#This Row],[w]]/2+Tabelle2126820102526272934113536[[#This Row],[poweradd]]</f>
        <v>26.857151000000002</v>
      </c>
      <c r="CY170" s="52">
        <f t="shared" si="204"/>
        <v>22.577931000000003</v>
      </c>
      <c r="CZ170" s="35">
        <f t="shared" si="175"/>
        <v>6</v>
      </c>
      <c r="DA170" s="52">
        <f t="shared" si="191"/>
        <v>127.92206899999998</v>
      </c>
      <c r="DB170" s="52">
        <f t="shared" si="217"/>
        <v>126.64284899999998</v>
      </c>
      <c r="DC170" s="52">
        <f t="shared" si="176"/>
        <v>1.27922</v>
      </c>
      <c r="DD170" s="45"/>
      <c r="DE170" s="45"/>
      <c r="DH170" s="35">
        <f>DI170+DM170+Tabelle21268201025262729341135363731[[#This Row],[w]]/2+Tabelle21268201025262729341135363731[[#This Row],[poweradd]]</f>
        <v>6.696774999999958</v>
      </c>
      <c r="DI170" s="52">
        <f t="shared" si="205"/>
        <v>2.6886619999999581</v>
      </c>
      <c r="DJ170" s="35">
        <f t="shared" si="177"/>
        <v>6</v>
      </c>
      <c r="DK170" s="52">
        <f t="shared" si="192"/>
        <v>100.81133799999996</v>
      </c>
      <c r="DL170" s="52">
        <f t="shared" si="218"/>
        <v>99.803224999999969</v>
      </c>
      <c r="DM170" s="52">
        <f t="shared" si="178"/>
        <v>1.008113</v>
      </c>
      <c r="DN170" s="45"/>
      <c r="DO170" s="45">
        <f>50*0.9</f>
        <v>45</v>
      </c>
      <c r="DP170" s="47" t="s">
        <v>247</v>
      </c>
      <c r="DR170" s="35">
        <f>DS170+DW170+Tabelle212682010252627293411353637[[#This Row],[w]]/2+Tabelle212682010252627293411353637[[#This Row],[poweradd]]</f>
        <v>133.94862799999999</v>
      </c>
      <c r="DS170" s="52">
        <f t="shared" si="206"/>
        <v>129.73093799999998</v>
      </c>
      <c r="DT170" s="35">
        <f t="shared" si="179"/>
        <v>6</v>
      </c>
      <c r="DU170" s="52">
        <f t="shared" si="193"/>
        <v>121.76906199999996</v>
      </c>
      <c r="DV170" s="52">
        <f t="shared" si="219"/>
        <v>120.55137199999996</v>
      </c>
      <c r="DW170" s="52">
        <f t="shared" si="180"/>
        <v>1.2176899999999999</v>
      </c>
      <c r="DX170" s="45"/>
      <c r="DY170" s="45"/>
      <c r="DZ170" s="38"/>
    </row>
    <row r="171" spans="1:130" x14ac:dyDescent="0.25">
      <c r="A171" s="55">
        <v>168</v>
      </c>
      <c r="B171" s="35">
        <f>C171+G171+Tabelle21268201025[[#This Row],[w]]/2+Tabelle21268201025[[#This Row],[poweradd]]</f>
        <v>102.64053499999999</v>
      </c>
      <c r="C171" s="150">
        <f t="shared" si="194"/>
        <v>98.157106999999982</v>
      </c>
      <c r="D171" s="35">
        <f t="shared" si="155"/>
        <v>6</v>
      </c>
      <c r="E171" s="52">
        <f t="shared" si="181"/>
        <v>148.34289299999995</v>
      </c>
      <c r="F171" s="52">
        <f t="shared" si="207"/>
        <v>146.85946499999994</v>
      </c>
      <c r="G171" s="52">
        <f t="shared" si="156"/>
        <v>1.483428</v>
      </c>
      <c r="I171" s="17"/>
      <c r="J171" s="17"/>
      <c r="L171" s="35">
        <f>M171+Q171+Tabelle212682010252632[[#This Row],[w]]/2+Tabelle212682010252632[[#This Row],[poweradd]]</f>
        <v>102.64053499999999</v>
      </c>
      <c r="M171" s="150">
        <f t="shared" si="195"/>
        <v>98.157106999999982</v>
      </c>
      <c r="N171" s="35">
        <f t="shared" si="157"/>
        <v>6</v>
      </c>
      <c r="O171" s="52">
        <f t="shared" si="182"/>
        <v>148.34289299999995</v>
      </c>
      <c r="P171" s="52">
        <f t="shared" si="208"/>
        <v>146.85946499999994</v>
      </c>
      <c r="Q171" s="52">
        <f t="shared" si="158"/>
        <v>1.483428</v>
      </c>
      <c r="S171" s="17"/>
      <c r="T171" s="17"/>
      <c r="V171" s="35">
        <f>W171+AA171+Tabelle2126820102526[[#This Row],[w]]/2+Tabelle2126820102526[[#This Row],[poweradd]]</f>
        <v>102.64053499999999</v>
      </c>
      <c r="W171" s="150">
        <f t="shared" si="196"/>
        <v>98.157106999999982</v>
      </c>
      <c r="X171" s="35">
        <f t="shared" si="159"/>
        <v>6</v>
      </c>
      <c r="Y171" s="52">
        <f t="shared" si="183"/>
        <v>148.34289299999995</v>
      </c>
      <c r="Z171" s="52">
        <f t="shared" si="209"/>
        <v>146.85946499999994</v>
      </c>
      <c r="AA171" s="52">
        <f t="shared" si="160"/>
        <v>1.483428</v>
      </c>
      <c r="AC171" s="17"/>
      <c r="AD171" s="17"/>
      <c r="AF171" s="35">
        <f>AG171+AK171+Tabelle212682010252630[[#This Row],[w]]/2+Tabelle212682010252630[[#This Row],[poweradd]]</f>
        <v>102.64053499999999</v>
      </c>
      <c r="AG171" s="150">
        <f t="shared" si="197"/>
        <v>98.157106999999982</v>
      </c>
      <c r="AH171" s="35">
        <f t="shared" si="161"/>
        <v>6</v>
      </c>
      <c r="AI171" s="52">
        <f t="shared" si="184"/>
        <v>148.34289299999995</v>
      </c>
      <c r="AJ171" s="52">
        <f t="shared" si="210"/>
        <v>146.85946499999994</v>
      </c>
      <c r="AK171" s="52">
        <f t="shared" si="162"/>
        <v>1.483428</v>
      </c>
      <c r="AM171" s="17"/>
      <c r="AN171" s="17"/>
      <c r="AP171" s="35">
        <f>AQ171+AU171+Tabelle212682010252627[[#This Row],[w]]/2+Tabelle212682010252627[[#This Row],[poweradd]]</f>
        <v>4.3382239999999754</v>
      </c>
      <c r="AQ171" s="150">
        <f t="shared" si="198"/>
        <v>49.240630999999972</v>
      </c>
      <c r="AR171" s="35">
        <f t="shared" si="163"/>
        <v>7</v>
      </c>
      <c r="AS171" s="52">
        <f t="shared" si="185"/>
        <v>159.75936899999988</v>
      </c>
      <c r="AT171" s="52">
        <f t="shared" si="211"/>
        <v>158.16177599999989</v>
      </c>
      <c r="AU171" s="52">
        <f t="shared" si="164"/>
        <v>1.597593</v>
      </c>
      <c r="AV171">
        <v>-50</v>
      </c>
      <c r="AW171" s="17"/>
      <c r="AX171" s="17" t="s">
        <v>220</v>
      </c>
      <c r="AZ171" s="35">
        <f>BA171+BE171+Tabelle2126820102526272933[[#This Row],[w]]/2+Tabelle2126820102526272933[[#This Row],[poweradd]]</f>
        <v>4.3382239999999754</v>
      </c>
      <c r="BA171" s="150">
        <f t="shared" si="199"/>
        <v>49.240630999999972</v>
      </c>
      <c r="BB171" s="35">
        <f t="shared" si="165"/>
        <v>7</v>
      </c>
      <c r="BC171" s="52">
        <f t="shared" si="186"/>
        <v>159.75936899999988</v>
      </c>
      <c r="BD171" s="52">
        <f t="shared" si="212"/>
        <v>158.16177599999989</v>
      </c>
      <c r="BE171" s="52">
        <f t="shared" si="166"/>
        <v>1.597593</v>
      </c>
      <c r="BF171">
        <v>-50</v>
      </c>
      <c r="BG171" s="17"/>
      <c r="BH171" s="17" t="s">
        <v>220</v>
      </c>
      <c r="BJ171" s="35">
        <f>BK171+BO171+Tabelle21268201025262728[[#This Row],[w]]/2+Tabelle21268201025262728[[#This Row],[poweradd]]</f>
        <v>4.3382239999999754</v>
      </c>
      <c r="BK171" s="150">
        <f t="shared" si="200"/>
        <v>49.240630999999972</v>
      </c>
      <c r="BL171" s="35">
        <f t="shared" si="167"/>
        <v>7</v>
      </c>
      <c r="BM171" s="52">
        <f t="shared" si="187"/>
        <v>159.75936899999988</v>
      </c>
      <c r="BN171" s="52">
        <f t="shared" si="213"/>
        <v>158.16177599999989</v>
      </c>
      <c r="BO171" s="52">
        <f t="shared" si="168"/>
        <v>1.597593</v>
      </c>
      <c r="BP171">
        <v>-50</v>
      </c>
      <c r="BQ171" s="17"/>
      <c r="BR171" s="17" t="s">
        <v>220</v>
      </c>
      <c r="BT171" s="35">
        <f>BU171+BY171+Tabelle21268201025262729[[#This Row],[w]]/2+Tabelle21268201025262729[[#This Row],[poweradd]]</f>
        <v>4.3382239999999754</v>
      </c>
      <c r="BU171" s="150">
        <f t="shared" si="201"/>
        <v>49.240630999999972</v>
      </c>
      <c r="BV171" s="35">
        <f t="shared" si="169"/>
        <v>7</v>
      </c>
      <c r="BW171" s="52">
        <f t="shared" si="188"/>
        <v>159.75936899999988</v>
      </c>
      <c r="BX171" s="52">
        <f t="shared" si="214"/>
        <v>158.16177599999989</v>
      </c>
      <c r="BY171" s="52">
        <f t="shared" si="170"/>
        <v>1.597593</v>
      </c>
      <c r="BZ171">
        <v>-50</v>
      </c>
      <c r="CA171" s="17"/>
      <c r="CB171" s="17" t="s">
        <v>220</v>
      </c>
      <c r="CD171" s="35">
        <f>CE171+CI171+Tabelle2126820102526272934[[#This Row],[w]]/2+Tabelle2126820102526272934[[#This Row],[poweradd]]</f>
        <v>31.123579000000017</v>
      </c>
      <c r="CE171" s="150">
        <f t="shared" si="202"/>
        <v>26.857151000000016</v>
      </c>
      <c r="CF171" s="35">
        <f t="shared" si="171"/>
        <v>6</v>
      </c>
      <c r="CG171" s="52">
        <f t="shared" si="189"/>
        <v>126.64284899999998</v>
      </c>
      <c r="CH171" s="52">
        <f t="shared" si="215"/>
        <v>125.37642099999998</v>
      </c>
      <c r="CI171" s="52">
        <f t="shared" si="172"/>
        <v>1.2664280000000001</v>
      </c>
      <c r="CJ171" s="45"/>
      <c r="CK171" s="45"/>
      <c r="CN171" s="35">
        <f>CO171+CS171+Tabelle21268201025262729341135[[#This Row],[w]]/2+Tabelle21268201025262729341135[[#This Row],[poweradd]]</f>
        <v>31.123579000000003</v>
      </c>
      <c r="CO171" s="150">
        <f t="shared" si="203"/>
        <v>26.857151000000002</v>
      </c>
      <c r="CP171" s="35">
        <f t="shared" si="173"/>
        <v>6</v>
      </c>
      <c r="CQ171" s="52">
        <f t="shared" si="190"/>
        <v>126.64284899999998</v>
      </c>
      <c r="CR171" s="52">
        <f t="shared" si="216"/>
        <v>125.37642099999998</v>
      </c>
      <c r="CS171" s="52">
        <f t="shared" si="174"/>
        <v>1.2664280000000001</v>
      </c>
      <c r="CT171" s="45"/>
      <c r="CU171" s="45"/>
      <c r="CX171" s="35">
        <f>CY171+DC171+Tabelle2126820102526272934113536[[#This Row],[w]]/2+Tabelle2126820102526272934113536[[#This Row],[poweradd]]</f>
        <v>31.123579000000003</v>
      </c>
      <c r="CY171" s="150">
        <f t="shared" si="204"/>
        <v>26.857151000000002</v>
      </c>
      <c r="CZ171" s="35">
        <f t="shared" si="175"/>
        <v>6</v>
      </c>
      <c r="DA171" s="52">
        <f t="shared" si="191"/>
        <v>126.64284899999998</v>
      </c>
      <c r="DB171" s="52">
        <f t="shared" si="217"/>
        <v>125.37642099999998</v>
      </c>
      <c r="DC171" s="52">
        <f t="shared" si="176"/>
        <v>1.2664280000000001</v>
      </c>
      <c r="DD171" s="45"/>
      <c r="DE171" s="45"/>
      <c r="DH171" s="35">
        <f>DI171+DM171+Tabelle21268201025262729341135363731[[#This Row],[w]]/2+Tabelle21268201025262729341135363731[[#This Row],[poweradd]]</f>
        <v>11.144806999999957</v>
      </c>
      <c r="DI171" s="150">
        <f t="shared" si="205"/>
        <v>6.696774999999958</v>
      </c>
      <c r="DJ171" s="35">
        <f t="shared" si="177"/>
        <v>6</v>
      </c>
      <c r="DK171" s="52">
        <f t="shared" si="192"/>
        <v>144.80322499999997</v>
      </c>
      <c r="DL171" s="52">
        <f t="shared" si="218"/>
        <v>143.35519299999996</v>
      </c>
      <c r="DM171" s="52">
        <f t="shared" si="178"/>
        <v>1.448032</v>
      </c>
      <c r="DN171" s="45"/>
      <c r="DO171" s="45"/>
      <c r="DR171" s="35">
        <f>DS171+DW171+Tabelle212682010252627293411353637[[#This Row],[w]]/2+Tabelle212682010252627293411353637[[#This Row],[poweradd]]</f>
        <v>138.15414099999998</v>
      </c>
      <c r="DS171" s="150">
        <f t="shared" si="206"/>
        <v>133.94862799999999</v>
      </c>
      <c r="DT171" s="35">
        <f t="shared" si="179"/>
        <v>6</v>
      </c>
      <c r="DU171" s="52">
        <f t="shared" si="193"/>
        <v>120.55137199999996</v>
      </c>
      <c r="DV171" s="52">
        <f t="shared" si="219"/>
        <v>119.34585899999996</v>
      </c>
      <c r="DW171" s="52">
        <f t="shared" si="180"/>
        <v>1.2055130000000001</v>
      </c>
      <c r="DX171" s="45"/>
      <c r="DY171" s="45"/>
    </row>
    <row r="172" spans="1:130" x14ac:dyDescent="0.25">
      <c r="A172" s="55">
        <v>169</v>
      </c>
      <c r="B172" s="35">
        <f>C172+G172+Tabelle21268201025[[#This Row],[w]]/2+Tabelle21268201025[[#This Row],[poweradd]]</f>
        <v>107.10912899999998</v>
      </c>
      <c r="C172" s="150">
        <f t="shared" si="194"/>
        <v>102.64053499999999</v>
      </c>
      <c r="D172" s="35">
        <f t="shared" si="155"/>
        <v>6</v>
      </c>
      <c r="E172" s="52">
        <f t="shared" si="181"/>
        <v>146.85946499999994</v>
      </c>
      <c r="F172" s="52">
        <f t="shared" si="207"/>
        <v>145.39087099999995</v>
      </c>
      <c r="G172" s="52">
        <f t="shared" si="156"/>
        <v>1.468594</v>
      </c>
      <c r="H172" s="45"/>
      <c r="I172" s="45"/>
      <c r="L172" s="35">
        <f>M172+Q172+Tabelle212682010252632[[#This Row],[w]]/2+Tabelle212682010252632[[#This Row],[poweradd]]</f>
        <v>107.10912899999998</v>
      </c>
      <c r="M172" s="150">
        <f t="shared" si="195"/>
        <v>102.64053499999999</v>
      </c>
      <c r="N172" s="35">
        <f t="shared" si="157"/>
        <v>6</v>
      </c>
      <c r="O172" s="52">
        <f t="shared" si="182"/>
        <v>146.85946499999994</v>
      </c>
      <c r="P172" s="52">
        <f t="shared" si="208"/>
        <v>145.39087099999995</v>
      </c>
      <c r="Q172" s="52">
        <f t="shared" si="158"/>
        <v>1.468594</v>
      </c>
      <c r="R172" s="45"/>
      <c r="S172" s="45"/>
      <c r="V172" s="35">
        <f>W172+AA172+Tabelle2126820102526[[#This Row],[w]]/2+Tabelle2126820102526[[#This Row],[poweradd]]</f>
        <v>107.10912899999998</v>
      </c>
      <c r="W172" s="150">
        <f t="shared" si="196"/>
        <v>102.64053499999999</v>
      </c>
      <c r="X172" s="35">
        <f t="shared" si="159"/>
        <v>6</v>
      </c>
      <c r="Y172" s="52">
        <f t="shared" si="183"/>
        <v>146.85946499999994</v>
      </c>
      <c r="Z172" s="52">
        <f t="shared" si="209"/>
        <v>145.39087099999995</v>
      </c>
      <c r="AA172" s="52">
        <f t="shared" si="160"/>
        <v>1.468594</v>
      </c>
      <c r="AB172" s="45"/>
      <c r="AC172" s="45"/>
      <c r="AF172" s="35">
        <f>AG172+AK172+Tabelle212682010252630[[#This Row],[w]]/2+Tabelle212682010252630[[#This Row],[poweradd]]</f>
        <v>107.10912899999998</v>
      </c>
      <c r="AG172" s="150">
        <f t="shared" si="197"/>
        <v>102.64053499999999</v>
      </c>
      <c r="AH172" s="35">
        <f t="shared" si="161"/>
        <v>6</v>
      </c>
      <c r="AI172" s="52">
        <f t="shared" si="184"/>
        <v>146.85946499999994</v>
      </c>
      <c r="AJ172" s="52">
        <f t="shared" si="210"/>
        <v>145.39087099999995</v>
      </c>
      <c r="AK172" s="52">
        <f t="shared" si="162"/>
        <v>1.468594</v>
      </c>
      <c r="AL172" s="45"/>
      <c r="AM172" s="45"/>
      <c r="AP172" s="35">
        <f>AQ172+AU172+Tabelle212682010252627[[#This Row],[w]]/2+Tabelle212682010252627[[#This Row],[poweradd]]</f>
        <v>9.419840999999975</v>
      </c>
      <c r="AQ172" s="150">
        <f t="shared" si="198"/>
        <v>4.3382239999999754</v>
      </c>
      <c r="AR172" s="35">
        <f t="shared" si="163"/>
        <v>7</v>
      </c>
      <c r="AS172" s="52">
        <f t="shared" si="185"/>
        <v>158.16177599999989</v>
      </c>
      <c r="AT172" s="52">
        <f t="shared" si="211"/>
        <v>156.5801589999999</v>
      </c>
      <c r="AU172" s="52">
        <f t="shared" si="164"/>
        <v>1.5816170000000001</v>
      </c>
      <c r="AV172" s="45"/>
      <c r="AW172" s="45"/>
      <c r="AZ172" s="35">
        <f>BA172+BE172+Tabelle2126820102526272933[[#This Row],[w]]/2+Tabelle2126820102526272933[[#This Row],[poweradd]]</f>
        <v>9.419840999999975</v>
      </c>
      <c r="BA172" s="150">
        <f t="shared" si="199"/>
        <v>4.3382239999999754</v>
      </c>
      <c r="BB172" s="35">
        <f t="shared" si="165"/>
        <v>7</v>
      </c>
      <c r="BC172" s="52">
        <f t="shared" si="186"/>
        <v>158.16177599999989</v>
      </c>
      <c r="BD172" s="52">
        <f t="shared" si="212"/>
        <v>156.5801589999999</v>
      </c>
      <c r="BE172" s="52">
        <f t="shared" si="166"/>
        <v>1.5816170000000001</v>
      </c>
      <c r="BF172" s="45"/>
      <c r="BG172" s="45"/>
      <c r="BJ172" s="35">
        <f>BK172+BO172+Tabelle21268201025262728[[#This Row],[w]]/2+Tabelle21268201025262728[[#This Row],[poweradd]]</f>
        <v>9.419840999999975</v>
      </c>
      <c r="BK172" s="150">
        <f t="shared" si="200"/>
        <v>4.3382239999999754</v>
      </c>
      <c r="BL172" s="35">
        <f t="shared" si="167"/>
        <v>7</v>
      </c>
      <c r="BM172" s="52">
        <f t="shared" si="187"/>
        <v>158.16177599999989</v>
      </c>
      <c r="BN172" s="52">
        <f t="shared" si="213"/>
        <v>156.5801589999999</v>
      </c>
      <c r="BO172" s="52">
        <f t="shared" si="168"/>
        <v>1.5816170000000001</v>
      </c>
      <c r="BP172" s="45"/>
      <c r="BQ172" s="45"/>
      <c r="BT172" s="35">
        <f>BU172+BY172+Tabelle21268201025262729[[#This Row],[w]]/2+Tabelle21268201025262729[[#This Row],[poweradd]]</f>
        <v>9.419840999999975</v>
      </c>
      <c r="BU172" s="150">
        <f t="shared" si="201"/>
        <v>4.3382239999999754</v>
      </c>
      <c r="BV172" s="35">
        <f t="shared" si="169"/>
        <v>7</v>
      </c>
      <c r="BW172" s="52">
        <f t="shared" si="188"/>
        <v>158.16177599999989</v>
      </c>
      <c r="BX172" s="52">
        <f t="shared" si="214"/>
        <v>156.5801589999999</v>
      </c>
      <c r="BY172" s="52">
        <f t="shared" si="170"/>
        <v>1.5816170000000001</v>
      </c>
      <c r="BZ172" s="45"/>
      <c r="CA172" s="45"/>
      <c r="CD172" s="35">
        <f>CE172+CI172+Tabelle2126820102526272934[[#This Row],[w]]/2+Tabelle2126820102526272934[[#This Row],[poweradd]]</f>
        <v>35.377343000000018</v>
      </c>
      <c r="CE172" s="150">
        <f t="shared" si="202"/>
        <v>31.123579000000017</v>
      </c>
      <c r="CF172" s="35">
        <f t="shared" si="171"/>
        <v>6</v>
      </c>
      <c r="CG172" s="52">
        <f t="shared" si="189"/>
        <v>125.37642099999998</v>
      </c>
      <c r="CH172" s="52">
        <f t="shared" si="215"/>
        <v>124.12265699999998</v>
      </c>
      <c r="CI172" s="52">
        <f t="shared" si="172"/>
        <v>1.2537640000000001</v>
      </c>
      <c r="CJ172" s="43"/>
      <c r="CK172" s="43"/>
      <c r="CL172" s="38"/>
      <c r="CN172" s="35">
        <f>CO172+CS172+Tabelle21268201025262729341135[[#This Row],[w]]/2+Tabelle21268201025262729341135[[#This Row],[poweradd]]</f>
        <v>35.377343000000003</v>
      </c>
      <c r="CO172" s="150">
        <f t="shared" si="203"/>
        <v>31.123579000000003</v>
      </c>
      <c r="CP172" s="35">
        <f t="shared" si="173"/>
        <v>6</v>
      </c>
      <c r="CQ172" s="52">
        <f t="shared" si="190"/>
        <v>125.37642099999998</v>
      </c>
      <c r="CR172" s="52">
        <f t="shared" si="216"/>
        <v>124.12265699999998</v>
      </c>
      <c r="CS172" s="52">
        <f t="shared" si="174"/>
        <v>1.2537640000000001</v>
      </c>
      <c r="CT172" s="43"/>
      <c r="CU172" s="43"/>
      <c r="CV172" s="38"/>
      <c r="CX172" s="35">
        <f>CY172+DC172+Tabelle2126820102526272934113536[[#This Row],[w]]/2+Tabelle2126820102526272934113536[[#This Row],[poweradd]]</f>
        <v>35.377343000000003</v>
      </c>
      <c r="CY172" s="150">
        <f t="shared" si="204"/>
        <v>31.123579000000003</v>
      </c>
      <c r="CZ172" s="35">
        <f t="shared" si="175"/>
        <v>6</v>
      </c>
      <c r="DA172" s="52">
        <f t="shared" si="191"/>
        <v>125.37642099999998</v>
      </c>
      <c r="DB172" s="52">
        <f t="shared" si="217"/>
        <v>124.12265699999998</v>
      </c>
      <c r="DC172" s="52">
        <f t="shared" si="176"/>
        <v>1.2537640000000001</v>
      </c>
      <c r="DD172" s="43"/>
      <c r="DE172" s="43"/>
      <c r="DF172" s="38"/>
      <c r="DH172" s="35">
        <f>DI172+DM172+Tabelle21268201025262729341135363731[[#This Row],[w]]/2+Tabelle21268201025262729341135363731[[#This Row],[poweradd]]</f>
        <v>15.578357999999957</v>
      </c>
      <c r="DI172" s="150">
        <f t="shared" si="205"/>
        <v>11.144806999999957</v>
      </c>
      <c r="DJ172" s="35">
        <f t="shared" si="177"/>
        <v>6</v>
      </c>
      <c r="DK172" s="52">
        <f t="shared" si="192"/>
        <v>143.35519299999996</v>
      </c>
      <c r="DL172" s="52">
        <f t="shared" si="218"/>
        <v>141.92164199999996</v>
      </c>
      <c r="DM172" s="52">
        <f t="shared" si="178"/>
        <v>1.433551</v>
      </c>
      <c r="DN172" s="43"/>
      <c r="DO172" s="43"/>
      <c r="DP172" s="38"/>
      <c r="DR172" s="35">
        <f>DS172+DW172+Tabelle212682010252627293411353637[[#This Row],[w]]/2+Tabelle212682010252627293411353637[[#This Row],[poweradd]]</f>
        <v>142.34759899999997</v>
      </c>
      <c r="DS172" s="150">
        <f t="shared" si="206"/>
        <v>138.15414099999998</v>
      </c>
      <c r="DT172" s="35">
        <f t="shared" si="179"/>
        <v>6</v>
      </c>
      <c r="DU172" s="52">
        <f t="shared" si="193"/>
        <v>119.34585899999996</v>
      </c>
      <c r="DV172" s="52">
        <f t="shared" si="219"/>
        <v>118.15240099999995</v>
      </c>
      <c r="DW172" s="52">
        <f t="shared" si="180"/>
        <v>1.1934579999999999</v>
      </c>
      <c r="DX172" s="45"/>
      <c r="DY172" s="45"/>
    </row>
    <row r="173" spans="1:130" x14ac:dyDescent="0.25">
      <c r="A173" s="55">
        <v>170</v>
      </c>
      <c r="B173" s="35">
        <f>C173+G173+Tabelle21268201025[[#This Row],[w]]/2+Tabelle21268201025[[#This Row],[poweradd]]</f>
        <v>111.56303699999998</v>
      </c>
      <c r="C173" s="150">
        <f t="shared" si="194"/>
        <v>107.10912899999998</v>
      </c>
      <c r="D173" s="35">
        <f t="shared" si="155"/>
        <v>6</v>
      </c>
      <c r="E173" s="52">
        <f t="shared" si="181"/>
        <v>145.39087099999995</v>
      </c>
      <c r="F173" s="52">
        <f t="shared" si="207"/>
        <v>143.93696299999993</v>
      </c>
      <c r="G173" s="52">
        <f t="shared" si="156"/>
        <v>1.453908</v>
      </c>
      <c r="H173" s="45"/>
      <c r="I173" s="45"/>
      <c r="L173" s="35">
        <f>M173+Q173+Tabelle212682010252632[[#This Row],[w]]/2+Tabelle212682010252632[[#This Row],[poweradd]]</f>
        <v>111.56303699999998</v>
      </c>
      <c r="M173" s="150">
        <f t="shared" si="195"/>
        <v>107.10912899999998</v>
      </c>
      <c r="N173" s="35">
        <f t="shared" si="157"/>
        <v>6</v>
      </c>
      <c r="O173" s="52">
        <f t="shared" si="182"/>
        <v>145.39087099999995</v>
      </c>
      <c r="P173" s="52">
        <f t="shared" si="208"/>
        <v>143.93696299999993</v>
      </c>
      <c r="Q173" s="52">
        <f t="shared" si="158"/>
        <v>1.453908</v>
      </c>
      <c r="R173" s="45"/>
      <c r="S173" s="45"/>
      <c r="V173" s="35">
        <f>W173+AA173+Tabelle2126820102526[[#This Row],[w]]/2+Tabelle2126820102526[[#This Row],[poweradd]]</f>
        <v>111.56303699999998</v>
      </c>
      <c r="W173" s="150">
        <f t="shared" si="196"/>
        <v>107.10912899999998</v>
      </c>
      <c r="X173" s="35">
        <f t="shared" si="159"/>
        <v>6</v>
      </c>
      <c r="Y173" s="52">
        <f t="shared" si="183"/>
        <v>145.39087099999995</v>
      </c>
      <c r="Z173" s="52">
        <f t="shared" si="209"/>
        <v>143.93696299999993</v>
      </c>
      <c r="AA173" s="52">
        <f t="shared" si="160"/>
        <v>1.453908</v>
      </c>
      <c r="AB173" s="45"/>
      <c r="AC173" s="45"/>
      <c r="AF173" s="35">
        <f>AG173+AK173+Tabelle212682010252630[[#This Row],[w]]/2+Tabelle212682010252630[[#This Row],[poweradd]]</f>
        <v>111.56303699999998</v>
      </c>
      <c r="AG173" s="150">
        <f t="shared" si="197"/>
        <v>107.10912899999998</v>
      </c>
      <c r="AH173" s="35">
        <f t="shared" si="161"/>
        <v>6</v>
      </c>
      <c r="AI173" s="52">
        <f t="shared" si="184"/>
        <v>145.39087099999995</v>
      </c>
      <c r="AJ173" s="52">
        <f t="shared" si="210"/>
        <v>143.93696299999993</v>
      </c>
      <c r="AK173" s="52">
        <f t="shared" si="162"/>
        <v>1.453908</v>
      </c>
      <c r="AL173" s="45"/>
      <c r="AM173" s="45"/>
      <c r="AP173" s="35">
        <f>AQ173+AU173+Tabelle212682010252627[[#This Row],[w]]/2+Tabelle212682010252627[[#This Row],[poweradd]]</f>
        <v>14.485641999999975</v>
      </c>
      <c r="AQ173" s="150">
        <f t="shared" si="198"/>
        <v>9.419840999999975</v>
      </c>
      <c r="AR173" s="35">
        <f t="shared" si="163"/>
        <v>7</v>
      </c>
      <c r="AS173" s="52">
        <f t="shared" si="185"/>
        <v>156.5801589999999</v>
      </c>
      <c r="AT173" s="52">
        <f t="shared" si="211"/>
        <v>155.0143579999999</v>
      </c>
      <c r="AU173" s="52">
        <f t="shared" si="164"/>
        <v>1.565801</v>
      </c>
      <c r="AV173" s="45"/>
      <c r="AW173" s="45"/>
      <c r="AZ173" s="35">
        <f>BA173+BE173+Tabelle2126820102526272933[[#This Row],[w]]/2+Tabelle2126820102526272933[[#This Row],[poweradd]]</f>
        <v>14.485641999999975</v>
      </c>
      <c r="BA173" s="150">
        <f t="shared" si="199"/>
        <v>9.419840999999975</v>
      </c>
      <c r="BB173" s="35">
        <f t="shared" si="165"/>
        <v>7</v>
      </c>
      <c r="BC173" s="52">
        <f t="shared" si="186"/>
        <v>156.5801589999999</v>
      </c>
      <c r="BD173" s="52">
        <f t="shared" si="212"/>
        <v>155.0143579999999</v>
      </c>
      <c r="BE173" s="52">
        <f t="shared" si="166"/>
        <v>1.565801</v>
      </c>
      <c r="BF173" s="45"/>
      <c r="BG173" s="45"/>
      <c r="BJ173" s="35">
        <f>BK173+BO173+Tabelle21268201025262728[[#This Row],[w]]/2+Tabelle21268201025262728[[#This Row],[poweradd]]</f>
        <v>14.485641999999975</v>
      </c>
      <c r="BK173" s="150">
        <f t="shared" si="200"/>
        <v>9.419840999999975</v>
      </c>
      <c r="BL173" s="35">
        <f t="shared" si="167"/>
        <v>7</v>
      </c>
      <c r="BM173" s="52">
        <f t="shared" si="187"/>
        <v>156.5801589999999</v>
      </c>
      <c r="BN173" s="52">
        <f t="shared" si="213"/>
        <v>155.0143579999999</v>
      </c>
      <c r="BO173" s="52">
        <f t="shared" si="168"/>
        <v>1.565801</v>
      </c>
      <c r="BP173" s="45"/>
      <c r="BQ173" s="45"/>
      <c r="BT173" s="35">
        <f>BU173+BY173+Tabelle21268201025262729[[#This Row],[w]]/2+Tabelle21268201025262729[[#This Row],[poweradd]]</f>
        <v>14.485641999999975</v>
      </c>
      <c r="BU173" s="150">
        <f t="shared" si="201"/>
        <v>9.419840999999975</v>
      </c>
      <c r="BV173" s="35">
        <f t="shared" si="169"/>
        <v>7</v>
      </c>
      <c r="BW173" s="52">
        <f t="shared" si="188"/>
        <v>156.5801589999999</v>
      </c>
      <c r="BX173" s="52">
        <f t="shared" si="214"/>
        <v>155.0143579999999</v>
      </c>
      <c r="BY173" s="52">
        <f t="shared" si="170"/>
        <v>1.565801</v>
      </c>
      <c r="BZ173" s="45"/>
      <c r="CA173" s="45"/>
      <c r="CD173" s="35">
        <f>CE173+CI173+Tabelle2126820102526272934[[#This Row],[w]]/2+Tabelle2126820102526272934[[#This Row],[poweradd]]</f>
        <v>39.618569000000015</v>
      </c>
      <c r="CE173" s="150">
        <f t="shared" si="202"/>
        <v>35.377343000000018</v>
      </c>
      <c r="CF173" s="35">
        <f t="shared" si="171"/>
        <v>6</v>
      </c>
      <c r="CG173" s="52">
        <f t="shared" si="189"/>
        <v>124.12265699999998</v>
      </c>
      <c r="CH173" s="52">
        <f t="shared" si="215"/>
        <v>122.88143099999998</v>
      </c>
      <c r="CI173" s="52">
        <f t="shared" si="172"/>
        <v>1.2412259999999999</v>
      </c>
      <c r="CK173" s="17"/>
      <c r="CL173" s="17"/>
      <c r="CN173" s="35">
        <f>CO173+CS173+Tabelle21268201025262729341135[[#This Row],[w]]/2+Tabelle21268201025262729341135[[#This Row],[poweradd]]</f>
        <v>39.618569000000001</v>
      </c>
      <c r="CO173" s="150">
        <f t="shared" si="203"/>
        <v>35.377343000000003</v>
      </c>
      <c r="CP173" s="35">
        <f t="shared" si="173"/>
        <v>6</v>
      </c>
      <c r="CQ173" s="52">
        <f t="shared" si="190"/>
        <v>124.12265699999998</v>
      </c>
      <c r="CR173" s="52">
        <f t="shared" si="216"/>
        <v>122.88143099999998</v>
      </c>
      <c r="CS173" s="52">
        <f t="shared" si="174"/>
        <v>1.2412259999999999</v>
      </c>
      <c r="CU173" s="17"/>
      <c r="CV173" s="17"/>
      <c r="CX173" s="35">
        <f>CY173+DC173+Tabelle2126820102526272934113536[[#This Row],[w]]/2+Tabelle2126820102526272934113536[[#This Row],[poweradd]]</f>
        <v>39.618569000000001</v>
      </c>
      <c r="CY173" s="150">
        <f t="shared" si="204"/>
        <v>35.377343000000003</v>
      </c>
      <c r="CZ173" s="35">
        <f t="shared" si="175"/>
        <v>6</v>
      </c>
      <c r="DA173" s="52">
        <f t="shared" si="191"/>
        <v>124.12265699999998</v>
      </c>
      <c r="DB173" s="52">
        <f t="shared" si="217"/>
        <v>122.88143099999998</v>
      </c>
      <c r="DC173" s="52">
        <f t="shared" si="176"/>
        <v>1.2412259999999999</v>
      </c>
      <c r="DE173" s="17"/>
      <c r="DF173" s="17"/>
      <c r="DH173" s="35">
        <f>DI173+DM173+Tabelle21268201025262729341135363731[[#This Row],[w]]/2+Tabelle21268201025262729341135363731[[#This Row],[poweradd]]</f>
        <v>19.997573999999958</v>
      </c>
      <c r="DI173" s="150">
        <f t="shared" si="205"/>
        <v>15.578357999999957</v>
      </c>
      <c r="DJ173" s="35">
        <f t="shared" si="177"/>
        <v>6</v>
      </c>
      <c r="DK173" s="52">
        <f t="shared" si="192"/>
        <v>141.92164199999996</v>
      </c>
      <c r="DL173" s="52">
        <f t="shared" si="218"/>
        <v>140.50242599999996</v>
      </c>
      <c r="DM173" s="52">
        <f t="shared" si="178"/>
        <v>1.419216</v>
      </c>
      <c r="DO173" s="17"/>
      <c r="DP173" s="17"/>
      <c r="DR173" s="35">
        <f>DS173+DW173+Tabelle212682010252627293411353637[[#This Row],[w]]/2+Tabelle212682010252627293411353637[[#This Row],[poweradd]]</f>
        <v>146.52912299999997</v>
      </c>
      <c r="DS173" s="150">
        <f t="shared" si="206"/>
        <v>142.34759899999997</v>
      </c>
      <c r="DT173" s="35">
        <f t="shared" si="179"/>
        <v>6</v>
      </c>
      <c r="DU173" s="52">
        <f t="shared" si="193"/>
        <v>118.15240099999995</v>
      </c>
      <c r="DV173" s="52">
        <f t="shared" si="219"/>
        <v>116.97087699999996</v>
      </c>
      <c r="DW173" s="52">
        <f t="shared" si="180"/>
        <v>1.181524</v>
      </c>
      <c r="DX173" s="45"/>
      <c r="DY173" s="45"/>
    </row>
    <row r="174" spans="1:130" x14ac:dyDescent="0.25">
      <c r="A174" s="55">
        <v>171</v>
      </c>
      <c r="B174" s="35">
        <f>C174+G174+Tabelle21268201025[[#This Row],[w]]/2+Tabelle21268201025[[#This Row],[poweradd]]</f>
        <v>116.00240599999998</v>
      </c>
      <c r="C174" s="150">
        <f t="shared" si="194"/>
        <v>111.56303699999998</v>
      </c>
      <c r="D174" s="35">
        <f t="shared" si="155"/>
        <v>6</v>
      </c>
      <c r="E174" s="52">
        <f t="shared" si="181"/>
        <v>143.93696299999993</v>
      </c>
      <c r="F174" s="52">
        <f t="shared" si="207"/>
        <v>142.49759399999994</v>
      </c>
      <c r="G174" s="52">
        <f t="shared" si="156"/>
        <v>1.4393689999999999</v>
      </c>
      <c r="H174" s="45"/>
      <c r="I174" s="45"/>
      <c r="L174" s="35">
        <f>M174+Q174+Tabelle212682010252632[[#This Row],[w]]/2+Tabelle212682010252632[[#This Row],[poweradd]]</f>
        <v>116.00240599999998</v>
      </c>
      <c r="M174" s="150">
        <f t="shared" si="195"/>
        <v>111.56303699999998</v>
      </c>
      <c r="N174" s="35">
        <f t="shared" si="157"/>
        <v>6</v>
      </c>
      <c r="O174" s="52">
        <f t="shared" si="182"/>
        <v>143.93696299999993</v>
      </c>
      <c r="P174" s="52">
        <f t="shared" si="208"/>
        <v>142.49759399999994</v>
      </c>
      <c r="Q174" s="52">
        <f t="shared" si="158"/>
        <v>1.4393689999999999</v>
      </c>
      <c r="R174" s="45"/>
      <c r="S174" s="45"/>
      <c r="V174" s="35">
        <f>W174+AA174+Tabelle2126820102526[[#This Row],[w]]/2+Tabelle2126820102526[[#This Row],[poweradd]]</f>
        <v>116.00240599999998</v>
      </c>
      <c r="W174" s="150">
        <f t="shared" si="196"/>
        <v>111.56303699999998</v>
      </c>
      <c r="X174" s="35">
        <f t="shared" si="159"/>
        <v>6</v>
      </c>
      <c r="Y174" s="52">
        <f t="shared" si="183"/>
        <v>143.93696299999993</v>
      </c>
      <c r="Z174" s="52">
        <f t="shared" si="209"/>
        <v>142.49759399999994</v>
      </c>
      <c r="AA174" s="52">
        <f t="shared" si="160"/>
        <v>1.4393689999999999</v>
      </c>
      <c r="AB174" s="45"/>
      <c r="AC174" s="45"/>
      <c r="AF174" s="35">
        <f>AG174+AK174+Tabelle212682010252630[[#This Row],[w]]/2+Tabelle212682010252630[[#This Row],[poweradd]]</f>
        <v>116.00240599999998</v>
      </c>
      <c r="AG174" s="150">
        <f t="shared" si="197"/>
        <v>111.56303699999998</v>
      </c>
      <c r="AH174" s="35">
        <f t="shared" si="161"/>
        <v>6</v>
      </c>
      <c r="AI174" s="52">
        <f t="shared" si="184"/>
        <v>143.93696299999993</v>
      </c>
      <c r="AJ174" s="52">
        <f t="shared" si="210"/>
        <v>142.49759399999994</v>
      </c>
      <c r="AK174" s="52">
        <f t="shared" si="162"/>
        <v>1.4393689999999999</v>
      </c>
      <c r="AL174" s="45"/>
      <c r="AM174" s="45"/>
      <c r="AP174" s="35">
        <f>AQ174+AU174+Tabelle212682010252627[[#This Row],[w]]/2+Tabelle212682010252627[[#This Row],[poweradd]]</f>
        <v>19.535784999999976</v>
      </c>
      <c r="AQ174" s="150">
        <f t="shared" si="198"/>
        <v>14.485641999999975</v>
      </c>
      <c r="AR174" s="35">
        <f t="shared" si="163"/>
        <v>7</v>
      </c>
      <c r="AS174" s="52">
        <f t="shared" si="185"/>
        <v>155.0143579999999</v>
      </c>
      <c r="AT174" s="52">
        <f t="shared" si="211"/>
        <v>153.46421499999991</v>
      </c>
      <c r="AU174" s="52">
        <f t="shared" si="164"/>
        <v>1.550143</v>
      </c>
      <c r="AV174" s="45"/>
      <c r="AW174" s="45"/>
      <c r="AZ174" s="35">
        <f>BA174+BE174+Tabelle2126820102526272933[[#This Row],[w]]/2+Tabelle2126820102526272933[[#This Row],[poweradd]]</f>
        <v>19.535784999999976</v>
      </c>
      <c r="BA174" s="150">
        <f t="shared" si="199"/>
        <v>14.485641999999975</v>
      </c>
      <c r="BB174" s="35">
        <f t="shared" si="165"/>
        <v>7</v>
      </c>
      <c r="BC174" s="52">
        <f t="shared" si="186"/>
        <v>155.0143579999999</v>
      </c>
      <c r="BD174" s="52">
        <f t="shared" si="212"/>
        <v>153.46421499999991</v>
      </c>
      <c r="BE174" s="52">
        <f t="shared" si="166"/>
        <v>1.550143</v>
      </c>
      <c r="BF174" s="45"/>
      <c r="BG174" s="45"/>
      <c r="BJ174" s="35">
        <f>BK174+BO174+Tabelle21268201025262728[[#This Row],[w]]/2+Tabelle21268201025262728[[#This Row],[poweradd]]</f>
        <v>19.535784999999976</v>
      </c>
      <c r="BK174" s="150">
        <f t="shared" si="200"/>
        <v>14.485641999999975</v>
      </c>
      <c r="BL174" s="35">
        <f t="shared" si="167"/>
        <v>7</v>
      </c>
      <c r="BM174" s="52">
        <f t="shared" si="187"/>
        <v>155.0143579999999</v>
      </c>
      <c r="BN174" s="52">
        <f t="shared" si="213"/>
        <v>153.46421499999991</v>
      </c>
      <c r="BO174" s="52">
        <f t="shared" si="168"/>
        <v>1.550143</v>
      </c>
      <c r="BP174" s="45"/>
      <c r="BQ174" s="45"/>
      <c r="BT174" s="35">
        <f>BU174+BY174+Tabelle21268201025262729[[#This Row],[w]]/2+Tabelle21268201025262729[[#This Row],[poweradd]]</f>
        <v>19.535784999999976</v>
      </c>
      <c r="BU174" s="150">
        <f t="shared" si="201"/>
        <v>14.485641999999975</v>
      </c>
      <c r="BV174" s="35">
        <f t="shared" si="169"/>
        <v>7</v>
      </c>
      <c r="BW174" s="52">
        <f t="shared" si="188"/>
        <v>155.0143579999999</v>
      </c>
      <c r="BX174" s="52">
        <f t="shared" si="214"/>
        <v>153.46421499999991</v>
      </c>
      <c r="BY174" s="52">
        <f t="shared" si="170"/>
        <v>1.550143</v>
      </c>
      <c r="BZ174" s="45"/>
      <c r="CA174" s="45"/>
      <c r="CD174" s="35">
        <f>CE174+CI174+Tabelle2126820102526272934[[#This Row],[w]]/2+Tabelle2126820102526272934[[#This Row],[poweradd]]</f>
        <v>43.847383000000015</v>
      </c>
      <c r="CE174" s="150">
        <f t="shared" si="202"/>
        <v>39.618569000000015</v>
      </c>
      <c r="CF174" s="35">
        <f t="shared" si="171"/>
        <v>6</v>
      </c>
      <c r="CG174" s="52">
        <f t="shared" si="189"/>
        <v>122.88143099999998</v>
      </c>
      <c r="CH174" s="52">
        <f t="shared" si="215"/>
        <v>121.65261699999998</v>
      </c>
      <c r="CI174" s="52">
        <f t="shared" si="172"/>
        <v>1.2288140000000001</v>
      </c>
      <c r="CJ174" s="45"/>
      <c r="CK174" s="45"/>
      <c r="CN174" s="35">
        <f>CO174+CS174+Tabelle21268201025262729341135[[#This Row],[w]]/2+Tabelle21268201025262729341135[[#This Row],[poweradd]]</f>
        <v>43.847383000000001</v>
      </c>
      <c r="CO174" s="150">
        <f t="shared" si="203"/>
        <v>39.618569000000001</v>
      </c>
      <c r="CP174" s="35">
        <f t="shared" si="173"/>
        <v>6</v>
      </c>
      <c r="CQ174" s="52">
        <f t="shared" si="190"/>
        <v>122.88143099999998</v>
      </c>
      <c r="CR174" s="52">
        <f t="shared" si="216"/>
        <v>121.65261699999998</v>
      </c>
      <c r="CS174" s="52">
        <f t="shared" si="174"/>
        <v>1.2288140000000001</v>
      </c>
      <c r="CT174" s="45"/>
      <c r="CU174" s="45"/>
      <c r="CX174" s="35">
        <f>CY174+DC174+Tabelle2126820102526272934113536[[#This Row],[w]]/2+Tabelle2126820102526272934113536[[#This Row],[poweradd]]</f>
        <v>43.847383000000001</v>
      </c>
      <c r="CY174" s="150">
        <f t="shared" si="204"/>
        <v>39.618569000000001</v>
      </c>
      <c r="CZ174" s="35">
        <f t="shared" si="175"/>
        <v>6</v>
      </c>
      <c r="DA174" s="52">
        <f t="shared" si="191"/>
        <v>122.88143099999998</v>
      </c>
      <c r="DB174" s="52">
        <f t="shared" si="217"/>
        <v>121.65261699999998</v>
      </c>
      <c r="DC174" s="52">
        <f t="shared" si="176"/>
        <v>1.2288140000000001</v>
      </c>
      <c r="DD174" s="45"/>
      <c r="DE174" s="45"/>
      <c r="DH174" s="35">
        <f>DI174+DM174+Tabelle21268201025262729341135363731[[#This Row],[w]]/2+Tabelle21268201025262729341135363731[[#This Row],[poweradd]]</f>
        <v>24.402597999999958</v>
      </c>
      <c r="DI174" s="150">
        <f t="shared" si="205"/>
        <v>19.997573999999958</v>
      </c>
      <c r="DJ174" s="35">
        <f t="shared" si="177"/>
        <v>6</v>
      </c>
      <c r="DK174" s="52">
        <f t="shared" si="192"/>
        <v>140.50242599999996</v>
      </c>
      <c r="DL174" s="52">
        <f t="shared" si="218"/>
        <v>139.09740199999996</v>
      </c>
      <c r="DM174" s="52">
        <f t="shared" si="178"/>
        <v>1.4050240000000001</v>
      </c>
      <c r="DN174" s="45"/>
      <c r="DO174" s="45"/>
      <c r="DR174" s="35">
        <f>DS174+DW174+Tabelle212682010252627293411353637[[#This Row],[w]]/2+Tabelle212682010252627293411353637[[#This Row],[poweradd]]</f>
        <v>0.69883099999998421</v>
      </c>
      <c r="DS174" s="150">
        <f t="shared" si="206"/>
        <v>146.52912299999997</v>
      </c>
      <c r="DT174" s="35">
        <f t="shared" si="179"/>
        <v>6</v>
      </c>
      <c r="DU174" s="52">
        <f t="shared" si="193"/>
        <v>116.97087699999996</v>
      </c>
      <c r="DV174" s="52">
        <f t="shared" si="219"/>
        <v>115.80116899999996</v>
      </c>
      <c r="DW174" s="52">
        <f t="shared" si="180"/>
        <v>1.169708</v>
      </c>
      <c r="DX174" s="45">
        <v>-150</v>
      </c>
      <c r="DY174" s="45"/>
      <c r="DZ174" t="s">
        <v>165</v>
      </c>
    </row>
    <row r="175" spans="1:130" x14ac:dyDescent="0.25">
      <c r="A175" s="55">
        <v>172</v>
      </c>
      <c r="B175" s="35">
        <f>C175+G175+Tabelle21268201025[[#This Row],[w]]/2+Tabelle21268201025[[#This Row],[poweradd]]</f>
        <v>120.42738099999998</v>
      </c>
      <c r="C175" s="150">
        <f t="shared" si="194"/>
        <v>116.00240599999998</v>
      </c>
      <c r="D175" s="35">
        <f t="shared" si="155"/>
        <v>6</v>
      </c>
      <c r="E175" s="52">
        <f t="shared" si="181"/>
        <v>142.49759399999994</v>
      </c>
      <c r="F175" s="52">
        <f t="shared" si="207"/>
        <v>141.07261899999995</v>
      </c>
      <c r="G175" s="52">
        <f t="shared" si="156"/>
        <v>1.4249750000000001</v>
      </c>
      <c r="H175" s="45"/>
      <c r="I175" s="45"/>
      <c r="L175" s="35">
        <f>M175+Q175+Tabelle212682010252632[[#This Row],[w]]/2+Tabelle212682010252632[[#This Row],[poweradd]]</f>
        <v>120.42738099999998</v>
      </c>
      <c r="M175" s="150">
        <f t="shared" si="195"/>
        <v>116.00240599999998</v>
      </c>
      <c r="N175" s="35">
        <f t="shared" si="157"/>
        <v>6</v>
      </c>
      <c r="O175" s="52">
        <f t="shared" si="182"/>
        <v>142.49759399999994</v>
      </c>
      <c r="P175" s="52">
        <f t="shared" si="208"/>
        <v>141.07261899999995</v>
      </c>
      <c r="Q175" s="52">
        <f t="shared" si="158"/>
        <v>1.4249750000000001</v>
      </c>
      <c r="R175" s="45"/>
      <c r="S175" s="45"/>
      <c r="V175" s="35">
        <f>W175+AA175+Tabelle2126820102526[[#This Row],[w]]/2+Tabelle2126820102526[[#This Row],[poweradd]]</f>
        <v>120.42738099999998</v>
      </c>
      <c r="W175" s="150">
        <f t="shared" si="196"/>
        <v>116.00240599999998</v>
      </c>
      <c r="X175" s="35">
        <f t="shared" si="159"/>
        <v>6</v>
      </c>
      <c r="Y175" s="52">
        <f t="shared" si="183"/>
        <v>142.49759399999994</v>
      </c>
      <c r="Z175" s="52">
        <f t="shared" si="209"/>
        <v>141.07261899999995</v>
      </c>
      <c r="AA175" s="52">
        <f t="shared" si="160"/>
        <v>1.4249750000000001</v>
      </c>
      <c r="AB175" s="45"/>
      <c r="AC175" s="45"/>
      <c r="AF175" s="35">
        <f>AG175+AK175+Tabelle212682010252630[[#This Row],[w]]/2+Tabelle212682010252630[[#This Row],[poweradd]]</f>
        <v>120.42738099999998</v>
      </c>
      <c r="AG175" s="150">
        <f t="shared" si="197"/>
        <v>116.00240599999998</v>
      </c>
      <c r="AH175" s="35">
        <f t="shared" si="161"/>
        <v>6</v>
      </c>
      <c r="AI175" s="52">
        <f t="shared" si="184"/>
        <v>142.49759399999994</v>
      </c>
      <c r="AJ175" s="52">
        <f t="shared" si="210"/>
        <v>141.07261899999995</v>
      </c>
      <c r="AK175" s="52">
        <f t="shared" si="162"/>
        <v>1.4249750000000001</v>
      </c>
      <c r="AL175" s="45"/>
      <c r="AM175" s="45"/>
      <c r="AP175" s="35">
        <f>AQ175+AU175+Tabelle212682010252627[[#This Row],[w]]/2+Tabelle212682010252627[[#This Row],[poweradd]]</f>
        <v>24.570426999999977</v>
      </c>
      <c r="AQ175" s="150">
        <f t="shared" si="198"/>
        <v>19.535784999999976</v>
      </c>
      <c r="AR175" s="35">
        <f t="shared" si="163"/>
        <v>7</v>
      </c>
      <c r="AS175" s="52">
        <f t="shared" si="185"/>
        <v>153.46421499999991</v>
      </c>
      <c r="AT175" s="52">
        <f t="shared" si="211"/>
        <v>151.92957299999992</v>
      </c>
      <c r="AU175" s="52">
        <f t="shared" si="164"/>
        <v>1.5346420000000001</v>
      </c>
      <c r="AV175" s="43"/>
      <c r="AW175" s="43"/>
      <c r="AX175" s="38"/>
      <c r="AZ175" s="35">
        <f>BA175+BE175+Tabelle2126820102526272933[[#This Row],[w]]/2+Tabelle2126820102526272933[[#This Row],[poweradd]]</f>
        <v>24.570426999999977</v>
      </c>
      <c r="BA175" s="150">
        <f t="shared" si="199"/>
        <v>19.535784999999976</v>
      </c>
      <c r="BB175" s="35">
        <f t="shared" si="165"/>
        <v>7</v>
      </c>
      <c r="BC175" s="52">
        <f t="shared" si="186"/>
        <v>153.46421499999991</v>
      </c>
      <c r="BD175" s="52">
        <f t="shared" si="212"/>
        <v>151.92957299999992</v>
      </c>
      <c r="BE175" s="52">
        <f t="shared" si="166"/>
        <v>1.5346420000000001</v>
      </c>
      <c r="BF175" s="43"/>
      <c r="BG175" s="43"/>
      <c r="BH175" s="38"/>
      <c r="BJ175" s="35">
        <f>BK175+BO175+Tabelle21268201025262728[[#This Row],[w]]/2+Tabelle21268201025262728[[#This Row],[poweradd]]</f>
        <v>24.570426999999977</v>
      </c>
      <c r="BK175" s="150">
        <f t="shared" si="200"/>
        <v>19.535784999999976</v>
      </c>
      <c r="BL175" s="35">
        <f t="shared" si="167"/>
        <v>7</v>
      </c>
      <c r="BM175" s="52">
        <f t="shared" si="187"/>
        <v>153.46421499999991</v>
      </c>
      <c r="BN175" s="52">
        <f t="shared" si="213"/>
        <v>151.92957299999992</v>
      </c>
      <c r="BO175" s="52">
        <f t="shared" si="168"/>
        <v>1.5346420000000001</v>
      </c>
      <c r="BP175" s="43"/>
      <c r="BQ175" s="43"/>
      <c r="BR175" s="38"/>
      <c r="BT175" s="35">
        <f>BU175+BY175+Tabelle21268201025262729[[#This Row],[w]]/2+Tabelle21268201025262729[[#This Row],[poweradd]]</f>
        <v>24.570426999999977</v>
      </c>
      <c r="BU175" s="150">
        <f t="shared" si="201"/>
        <v>19.535784999999976</v>
      </c>
      <c r="BV175" s="35">
        <f t="shared" si="169"/>
        <v>7</v>
      </c>
      <c r="BW175" s="52">
        <f t="shared" si="188"/>
        <v>153.46421499999991</v>
      </c>
      <c r="BX175" s="52">
        <f t="shared" si="214"/>
        <v>151.92957299999992</v>
      </c>
      <c r="BY175" s="52">
        <f t="shared" si="170"/>
        <v>1.5346420000000001</v>
      </c>
      <c r="BZ175" s="43"/>
      <c r="CA175" s="43"/>
      <c r="CB175" s="38"/>
      <c r="CD175" s="35">
        <f>CE175+CI175+Tabelle2126820102526272934[[#This Row],[w]]/2+Tabelle2126820102526272934[[#This Row],[poweradd]]</f>
        <v>48.063909000000017</v>
      </c>
      <c r="CE175" s="150">
        <f t="shared" si="202"/>
        <v>43.847383000000015</v>
      </c>
      <c r="CF175" s="35">
        <f t="shared" si="171"/>
        <v>6</v>
      </c>
      <c r="CG175" s="52">
        <f t="shared" si="189"/>
        <v>121.65261699999998</v>
      </c>
      <c r="CH175" s="52">
        <f t="shared" si="215"/>
        <v>120.43609099999998</v>
      </c>
      <c r="CI175" s="52">
        <f t="shared" si="172"/>
        <v>1.216526</v>
      </c>
      <c r="CJ175" s="45"/>
      <c r="CK175" s="45"/>
      <c r="CN175" s="35">
        <f>CO175+CS175+Tabelle21268201025262729341135[[#This Row],[w]]/2+Tabelle21268201025262729341135[[#This Row],[poweradd]]</f>
        <v>48.063909000000002</v>
      </c>
      <c r="CO175" s="150">
        <f t="shared" si="203"/>
        <v>43.847383000000001</v>
      </c>
      <c r="CP175" s="35">
        <f t="shared" si="173"/>
        <v>6</v>
      </c>
      <c r="CQ175" s="52">
        <f t="shared" si="190"/>
        <v>121.65261699999998</v>
      </c>
      <c r="CR175" s="52">
        <f t="shared" si="216"/>
        <v>120.43609099999998</v>
      </c>
      <c r="CS175" s="52">
        <f t="shared" si="174"/>
        <v>1.216526</v>
      </c>
      <c r="CT175" s="45"/>
      <c r="CU175" s="45"/>
      <c r="CX175" s="35">
        <f>CY175+DC175+Tabelle2126820102526272934113536[[#This Row],[w]]/2+Tabelle2126820102526272934113536[[#This Row],[poweradd]]</f>
        <v>48.063909000000002</v>
      </c>
      <c r="CY175" s="150">
        <f t="shared" si="204"/>
        <v>43.847383000000001</v>
      </c>
      <c r="CZ175" s="35">
        <f t="shared" si="175"/>
        <v>6</v>
      </c>
      <c r="DA175" s="52">
        <f t="shared" si="191"/>
        <v>121.65261699999998</v>
      </c>
      <c r="DB175" s="52">
        <f t="shared" si="217"/>
        <v>120.43609099999998</v>
      </c>
      <c r="DC175" s="52">
        <f t="shared" si="176"/>
        <v>1.216526</v>
      </c>
      <c r="DD175" s="45"/>
      <c r="DE175" s="45"/>
      <c r="DH175" s="35">
        <f>DI175+DM175+Tabelle21268201025262729341135363731[[#This Row],[w]]/2+Tabelle21268201025262729341135363731[[#This Row],[poweradd]]</f>
        <v>28.793571999999958</v>
      </c>
      <c r="DI175" s="150">
        <f t="shared" si="205"/>
        <v>24.402597999999958</v>
      </c>
      <c r="DJ175" s="35">
        <f t="shared" si="177"/>
        <v>6</v>
      </c>
      <c r="DK175" s="52">
        <f t="shared" si="192"/>
        <v>139.09740199999996</v>
      </c>
      <c r="DL175" s="52">
        <f t="shared" si="218"/>
        <v>137.70642799999996</v>
      </c>
      <c r="DM175" s="52">
        <f t="shared" si="178"/>
        <v>1.3909739999999999</v>
      </c>
      <c r="DN175" s="45"/>
      <c r="DO175" s="45"/>
      <c r="DR175" s="35">
        <f>DS175+DW175+Tabelle212682010252627293411353637[[#This Row],[w]]/2+Tabelle212682010252627293411353637[[#This Row],[poweradd]]</f>
        <v>4.8568419999999843</v>
      </c>
      <c r="DS175" s="150">
        <f t="shared" si="206"/>
        <v>0.69883099999998421</v>
      </c>
      <c r="DT175" s="35">
        <f t="shared" si="179"/>
        <v>6</v>
      </c>
      <c r="DU175" s="52">
        <f t="shared" si="193"/>
        <v>115.80116899999996</v>
      </c>
      <c r="DV175" s="52">
        <f t="shared" si="219"/>
        <v>114.64315799999996</v>
      </c>
      <c r="DW175" s="52">
        <f t="shared" si="180"/>
        <v>1.1580109999999999</v>
      </c>
      <c r="DX175" s="45"/>
      <c r="DY175" s="45">
        <f>60*0.9</f>
        <v>54</v>
      </c>
      <c r="DZ175" s="38" t="s">
        <v>246</v>
      </c>
    </row>
    <row r="176" spans="1:130" x14ac:dyDescent="0.25">
      <c r="A176" s="55">
        <v>173</v>
      </c>
      <c r="B176" s="35">
        <f>C176+G176+Tabelle21268201025[[#This Row],[w]]/2+Tabelle21268201025[[#This Row],[poweradd]]</f>
        <v>124.83810699999998</v>
      </c>
      <c r="C176" s="52">
        <f t="shared" si="194"/>
        <v>120.42738099999998</v>
      </c>
      <c r="D176" s="35">
        <f t="shared" si="155"/>
        <v>6</v>
      </c>
      <c r="E176" s="52">
        <f t="shared" si="181"/>
        <v>141.07261899999995</v>
      </c>
      <c r="F176" s="52">
        <f t="shared" si="207"/>
        <v>139.66189299999994</v>
      </c>
      <c r="G176" s="52">
        <f t="shared" si="156"/>
        <v>1.4107259999999999</v>
      </c>
      <c r="H176" s="45"/>
      <c r="I176" s="45"/>
      <c r="L176" s="35">
        <f>M176+Q176+Tabelle212682010252632[[#This Row],[w]]/2+Tabelle212682010252632[[#This Row],[poweradd]]</f>
        <v>124.83810699999998</v>
      </c>
      <c r="M176" s="52">
        <f t="shared" si="195"/>
        <v>120.42738099999998</v>
      </c>
      <c r="N176" s="35">
        <f t="shared" si="157"/>
        <v>6</v>
      </c>
      <c r="O176" s="52">
        <f t="shared" si="182"/>
        <v>141.07261899999995</v>
      </c>
      <c r="P176" s="52">
        <f t="shared" si="208"/>
        <v>139.66189299999994</v>
      </c>
      <c r="Q176" s="52">
        <f t="shared" si="158"/>
        <v>1.4107259999999999</v>
      </c>
      <c r="R176" s="45"/>
      <c r="S176" s="45"/>
      <c r="V176" s="35">
        <f>W176+AA176+Tabelle2126820102526[[#This Row],[w]]/2+Tabelle2126820102526[[#This Row],[poweradd]]</f>
        <v>124.83810699999998</v>
      </c>
      <c r="W176" s="52">
        <f t="shared" si="196"/>
        <v>120.42738099999998</v>
      </c>
      <c r="X176" s="35">
        <f t="shared" si="159"/>
        <v>6</v>
      </c>
      <c r="Y176" s="52">
        <f t="shared" si="183"/>
        <v>141.07261899999995</v>
      </c>
      <c r="Z176" s="52">
        <f t="shared" si="209"/>
        <v>139.66189299999994</v>
      </c>
      <c r="AA176" s="52">
        <f t="shared" si="160"/>
        <v>1.4107259999999999</v>
      </c>
      <c r="AB176" s="45"/>
      <c r="AC176" s="45"/>
      <c r="AF176" s="35">
        <f>AG176+AK176+Tabelle212682010252630[[#This Row],[w]]/2+Tabelle212682010252630[[#This Row],[poweradd]]</f>
        <v>124.83810699999998</v>
      </c>
      <c r="AG176" s="52">
        <f t="shared" si="197"/>
        <v>120.42738099999998</v>
      </c>
      <c r="AH176" s="35">
        <f t="shared" si="161"/>
        <v>6</v>
      </c>
      <c r="AI176" s="52">
        <f t="shared" si="184"/>
        <v>141.07261899999995</v>
      </c>
      <c r="AJ176" s="52">
        <f t="shared" si="210"/>
        <v>139.66189299999994</v>
      </c>
      <c r="AK176" s="52">
        <f t="shared" si="162"/>
        <v>1.4107259999999999</v>
      </c>
      <c r="AL176" s="45"/>
      <c r="AM176" s="45"/>
      <c r="AP176" s="35">
        <f>AQ176+AU176+Tabelle212682010252627[[#This Row],[w]]/2+Tabelle212682010252627[[#This Row],[poweradd]]</f>
        <v>29.589721999999977</v>
      </c>
      <c r="AQ176" s="52">
        <f t="shared" si="198"/>
        <v>24.570426999999977</v>
      </c>
      <c r="AR176" s="35">
        <f t="shared" si="163"/>
        <v>7</v>
      </c>
      <c r="AS176" s="52">
        <f t="shared" si="185"/>
        <v>151.92957299999992</v>
      </c>
      <c r="AT176" s="52">
        <f t="shared" si="211"/>
        <v>150.41027799999992</v>
      </c>
      <c r="AU176" s="52">
        <f t="shared" si="164"/>
        <v>1.5192950000000001</v>
      </c>
      <c r="AW176" s="17"/>
      <c r="AX176" s="17"/>
      <c r="AZ176" s="35">
        <f>BA176+BE176+Tabelle2126820102526272933[[#This Row],[w]]/2+Tabelle2126820102526272933[[#This Row],[poweradd]]</f>
        <v>29.589721999999977</v>
      </c>
      <c r="BA176" s="52">
        <f t="shared" si="199"/>
        <v>24.570426999999977</v>
      </c>
      <c r="BB176" s="35">
        <f t="shared" si="165"/>
        <v>7</v>
      </c>
      <c r="BC176" s="52">
        <f t="shared" si="186"/>
        <v>151.92957299999992</v>
      </c>
      <c r="BD176" s="52">
        <f t="shared" si="212"/>
        <v>150.41027799999992</v>
      </c>
      <c r="BE176" s="52">
        <f t="shared" si="166"/>
        <v>1.5192950000000001</v>
      </c>
      <c r="BG176" s="17"/>
      <c r="BH176" s="17"/>
      <c r="BJ176" s="35">
        <f>BK176+BO176+Tabelle21268201025262728[[#This Row],[w]]/2+Tabelle21268201025262728[[#This Row],[poweradd]]</f>
        <v>29.589721999999977</v>
      </c>
      <c r="BK176" s="52">
        <f t="shared" si="200"/>
        <v>24.570426999999977</v>
      </c>
      <c r="BL176" s="35">
        <f t="shared" si="167"/>
        <v>7</v>
      </c>
      <c r="BM176" s="52">
        <f t="shared" si="187"/>
        <v>151.92957299999992</v>
      </c>
      <c r="BN176" s="52">
        <f t="shared" si="213"/>
        <v>150.41027799999992</v>
      </c>
      <c r="BO176" s="52">
        <f t="shared" si="168"/>
        <v>1.5192950000000001</v>
      </c>
      <c r="BQ176" s="17"/>
      <c r="BR176" s="17"/>
      <c r="BT176" s="35">
        <f>BU176+BY176+Tabelle21268201025262729[[#This Row],[w]]/2+Tabelle21268201025262729[[#This Row],[poweradd]]</f>
        <v>29.589721999999977</v>
      </c>
      <c r="BU176" s="52">
        <f t="shared" si="201"/>
        <v>24.570426999999977</v>
      </c>
      <c r="BV176" s="35">
        <f t="shared" si="169"/>
        <v>7</v>
      </c>
      <c r="BW176" s="52">
        <f t="shared" si="188"/>
        <v>151.92957299999992</v>
      </c>
      <c r="BX176" s="52">
        <f t="shared" si="214"/>
        <v>150.41027799999992</v>
      </c>
      <c r="BY176" s="52">
        <f t="shared" si="170"/>
        <v>1.5192950000000001</v>
      </c>
      <c r="CA176" s="17"/>
      <c r="CB176" s="17"/>
      <c r="CD176" s="35">
        <f>CE176+CI176+Tabelle2126820102526272934[[#This Row],[w]]/2+Tabelle2126820102526272934[[#This Row],[poweradd]]</f>
        <v>52.268269000000018</v>
      </c>
      <c r="CE176" s="52">
        <f t="shared" si="202"/>
        <v>48.063909000000017</v>
      </c>
      <c r="CF176" s="35">
        <f t="shared" si="171"/>
        <v>6</v>
      </c>
      <c r="CG176" s="52">
        <f t="shared" si="189"/>
        <v>120.43609099999998</v>
      </c>
      <c r="CH176" s="52">
        <f t="shared" si="215"/>
        <v>119.23173099999998</v>
      </c>
      <c r="CI176" s="52">
        <f t="shared" si="172"/>
        <v>1.2043600000000001</v>
      </c>
      <c r="CK176" s="17"/>
      <c r="CL176" s="17"/>
      <c r="CN176" s="35">
        <f>CO176+CS176+Tabelle21268201025262729341135[[#This Row],[w]]/2+Tabelle21268201025262729341135[[#This Row],[poweradd]]</f>
        <v>52.268269000000004</v>
      </c>
      <c r="CO176" s="52">
        <f t="shared" si="203"/>
        <v>48.063909000000002</v>
      </c>
      <c r="CP176" s="35">
        <f t="shared" si="173"/>
        <v>6</v>
      </c>
      <c r="CQ176" s="52">
        <f t="shared" si="190"/>
        <v>120.43609099999998</v>
      </c>
      <c r="CR176" s="52">
        <f t="shared" si="216"/>
        <v>119.23173099999998</v>
      </c>
      <c r="CS176" s="52">
        <f t="shared" si="174"/>
        <v>1.2043600000000001</v>
      </c>
      <c r="CU176" s="17"/>
      <c r="CV176" s="17"/>
      <c r="CX176" s="35">
        <f>CY176+DC176+Tabelle2126820102526272934113536[[#This Row],[w]]/2+Tabelle2126820102526272934113536[[#This Row],[poweradd]]</f>
        <v>52.268269000000004</v>
      </c>
      <c r="CY176" s="52">
        <f t="shared" si="204"/>
        <v>48.063909000000002</v>
      </c>
      <c r="CZ176" s="35">
        <f t="shared" si="175"/>
        <v>6</v>
      </c>
      <c r="DA176" s="52">
        <f t="shared" si="191"/>
        <v>120.43609099999998</v>
      </c>
      <c r="DB176" s="52">
        <f t="shared" si="217"/>
        <v>119.23173099999998</v>
      </c>
      <c r="DC176" s="52">
        <f t="shared" si="176"/>
        <v>1.2043600000000001</v>
      </c>
      <c r="DE176" s="17"/>
      <c r="DF176" s="17"/>
      <c r="DH176" s="35">
        <f>DI176+DM176+Tabelle21268201025262729341135363731[[#This Row],[w]]/2+Tabelle21268201025262729341135363731[[#This Row],[poweradd]]</f>
        <v>33.170635999999959</v>
      </c>
      <c r="DI176" s="52">
        <f t="shared" si="205"/>
        <v>28.793571999999958</v>
      </c>
      <c r="DJ176" s="35">
        <f t="shared" si="177"/>
        <v>6</v>
      </c>
      <c r="DK176" s="52">
        <f t="shared" si="192"/>
        <v>137.70642799999996</v>
      </c>
      <c r="DL176" s="52">
        <f t="shared" si="218"/>
        <v>136.32936399999997</v>
      </c>
      <c r="DM176" s="52">
        <f t="shared" si="178"/>
        <v>1.3770640000000001</v>
      </c>
      <c r="DO176" s="17"/>
      <c r="DP176" s="17"/>
      <c r="DR176" s="35">
        <f>DS176+DW176+Tabelle212682010252627293411353637[[#This Row],[w]]/2+Tabelle212682010252627293411353637[[#This Row],[poweradd]]</f>
        <v>9.543272999999985</v>
      </c>
      <c r="DS176" s="52">
        <f t="shared" si="206"/>
        <v>4.8568419999999843</v>
      </c>
      <c r="DT176" s="35">
        <f t="shared" si="179"/>
        <v>6</v>
      </c>
      <c r="DU176" s="52">
        <f t="shared" si="193"/>
        <v>168.64315799999997</v>
      </c>
      <c r="DV176" s="52">
        <f t="shared" si="219"/>
        <v>166.95672699999997</v>
      </c>
      <c r="DW176" s="52">
        <f t="shared" si="180"/>
        <v>1.686431</v>
      </c>
      <c r="DX176" s="45"/>
      <c r="DY176" s="45"/>
    </row>
    <row r="177" spans="1:130" x14ac:dyDescent="0.25">
      <c r="A177" s="55">
        <v>174</v>
      </c>
      <c r="B177" s="35">
        <f>C177+G177+Tabelle21268201025[[#This Row],[w]]/2+Tabelle21268201025[[#This Row],[poweradd]]</f>
        <v>129.23472499999997</v>
      </c>
      <c r="C177" s="52">
        <f t="shared" si="194"/>
        <v>124.83810699999998</v>
      </c>
      <c r="D177" s="35">
        <f t="shared" si="155"/>
        <v>6</v>
      </c>
      <c r="E177" s="52">
        <f t="shared" si="181"/>
        <v>139.66189299999994</v>
      </c>
      <c r="F177" s="52">
        <f t="shared" si="207"/>
        <v>138.26527499999995</v>
      </c>
      <c r="G177" s="52">
        <f t="shared" si="156"/>
        <v>1.3966179999999999</v>
      </c>
      <c r="H177" s="45"/>
      <c r="I177" s="45"/>
      <c r="L177" s="35">
        <f>M177+Q177+Tabelle212682010252632[[#This Row],[w]]/2+Tabelle212682010252632[[#This Row],[poweradd]]</f>
        <v>129.23472499999997</v>
      </c>
      <c r="M177" s="52">
        <f t="shared" si="195"/>
        <v>124.83810699999998</v>
      </c>
      <c r="N177" s="35">
        <f t="shared" si="157"/>
        <v>6</v>
      </c>
      <c r="O177" s="52">
        <f t="shared" si="182"/>
        <v>139.66189299999994</v>
      </c>
      <c r="P177" s="52">
        <f t="shared" si="208"/>
        <v>138.26527499999995</v>
      </c>
      <c r="Q177" s="52">
        <f t="shared" si="158"/>
        <v>1.3966179999999999</v>
      </c>
      <c r="R177" s="45"/>
      <c r="S177" s="45"/>
      <c r="V177" s="35">
        <f>W177+AA177+Tabelle2126820102526[[#This Row],[w]]/2+Tabelle2126820102526[[#This Row],[poweradd]]</f>
        <v>129.23472499999997</v>
      </c>
      <c r="W177" s="52">
        <f t="shared" si="196"/>
        <v>124.83810699999998</v>
      </c>
      <c r="X177" s="35">
        <f t="shared" si="159"/>
        <v>6</v>
      </c>
      <c r="Y177" s="52">
        <f t="shared" si="183"/>
        <v>139.66189299999994</v>
      </c>
      <c r="Z177" s="52">
        <f t="shared" si="209"/>
        <v>138.26527499999995</v>
      </c>
      <c r="AA177" s="52">
        <f t="shared" si="160"/>
        <v>1.3966179999999999</v>
      </c>
      <c r="AB177" s="45"/>
      <c r="AC177" s="45"/>
      <c r="AF177" s="35">
        <f>AG177+AK177+Tabelle212682010252630[[#This Row],[w]]/2+Tabelle212682010252630[[#This Row],[poweradd]]</f>
        <v>129.23472499999997</v>
      </c>
      <c r="AG177" s="52">
        <f t="shared" si="197"/>
        <v>124.83810699999998</v>
      </c>
      <c r="AH177" s="35">
        <f t="shared" si="161"/>
        <v>6</v>
      </c>
      <c r="AI177" s="52">
        <f t="shared" si="184"/>
        <v>139.66189299999994</v>
      </c>
      <c r="AJ177" s="52">
        <f t="shared" si="210"/>
        <v>138.26527499999995</v>
      </c>
      <c r="AK177" s="52">
        <f t="shared" si="162"/>
        <v>1.3966179999999999</v>
      </c>
      <c r="AL177" s="45"/>
      <c r="AM177" s="45"/>
      <c r="AP177" s="35">
        <f>AQ177+AU177+Tabelle212682010252627[[#This Row],[w]]/2+Tabelle212682010252627[[#This Row],[poweradd]]</f>
        <v>34.593823999999977</v>
      </c>
      <c r="AQ177" s="52">
        <f t="shared" si="198"/>
        <v>29.589721999999977</v>
      </c>
      <c r="AR177" s="35">
        <f t="shared" si="163"/>
        <v>7</v>
      </c>
      <c r="AS177" s="52">
        <f t="shared" si="185"/>
        <v>150.41027799999992</v>
      </c>
      <c r="AT177" s="52">
        <f t="shared" si="211"/>
        <v>148.90617599999993</v>
      </c>
      <c r="AU177" s="52">
        <f t="shared" si="164"/>
        <v>1.5041020000000001</v>
      </c>
      <c r="AV177" s="45"/>
      <c r="AW177" s="45"/>
      <c r="AZ177" s="35">
        <f>BA177+BE177+Tabelle2126820102526272933[[#This Row],[w]]/2+Tabelle2126820102526272933[[#This Row],[poweradd]]</f>
        <v>34.593823999999977</v>
      </c>
      <c r="BA177" s="52">
        <f t="shared" si="199"/>
        <v>29.589721999999977</v>
      </c>
      <c r="BB177" s="35">
        <f t="shared" si="165"/>
        <v>7</v>
      </c>
      <c r="BC177" s="52">
        <f t="shared" si="186"/>
        <v>150.41027799999992</v>
      </c>
      <c r="BD177" s="52">
        <f t="shared" si="212"/>
        <v>148.90617599999993</v>
      </c>
      <c r="BE177" s="52">
        <f t="shared" si="166"/>
        <v>1.5041020000000001</v>
      </c>
      <c r="BF177" s="45"/>
      <c r="BG177" s="45"/>
      <c r="BJ177" s="35">
        <f>BK177+BO177+Tabelle21268201025262728[[#This Row],[w]]/2+Tabelle21268201025262728[[#This Row],[poweradd]]</f>
        <v>34.593823999999977</v>
      </c>
      <c r="BK177" s="52">
        <f t="shared" si="200"/>
        <v>29.589721999999977</v>
      </c>
      <c r="BL177" s="35">
        <f t="shared" si="167"/>
        <v>7</v>
      </c>
      <c r="BM177" s="52">
        <f t="shared" si="187"/>
        <v>150.41027799999992</v>
      </c>
      <c r="BN177" s="52">
        <f t="shared" si="213"/>
        <v>148.90617599999993</v>
      </c>
      <c r="BO177" s="52">
        <f t="shared" si="168"/>
        <v>1.5041020000000001</v>
      </c>
      <c r="BP177" s="45"/>
      <c r="BQ177" s="45"/>
      <c r="BT177" s="35">
        <f>BU177+BY177+Tabelle21268201025262729[[#This Row],[w]]/2+Tabelle21268201025262729[[#This Row],[poweradd]]</f>
        <v>34.593823999999977</v>
      </c>
      <c r="BU177" s="52">
        <f t="shared" si="201"/>
        <v>29.589721999999977</v>
      </c>
      <c r="BV177" s="35">
        <f t="shared" si="169"/>
        <v>7</v>
      </c>
      <c r="BW177" s="52">
        <f t="shared" si="188"/>
        <v>150.41027799999992</v>
      </c>
      <c r="BX177" s="52">
        <f t="shared" si="214"/>
        <v>148.90617599999993</v>
      </c>
      <c r="BY177" s="52">
        <f t="shared" si="170"/>
        <v>1.5041020000000001</v>
      </c>
      <c r="BZ177" s="45"/>
      <c r="CA177" s="45"/>
      <c r="CD177" s="35">
        <f>CE177+CI177+Tabelle2126820102526272934[[#This Row],[w]]/2+Tabelle2126820102526272934[[#This Row],[poweradd]]</f>
        <v>56.460586000000021</v>
      </c>
      <c r="CE177" s="52">
        <f t="shared" si="202"/>
        <v>52.268269000000018</v>
      </c>
      <c r="CF177" s="35">
        <f t="shared" si="171"/>
        <v>6</v>
      </c>
      <c r="CG177" s="52">
        <f t="shared" si="189"/>
        <v>119.23173099999998</v>
      </c>
      <c r="CH177" s="52">
        <f t="shared" si="215"/>
        <v>118.03941399999998</v>
      </c>
      <c r="CI177" s="52">
        <f t="shared" si="172"/>
        <v>1.1923170000000001</v>
      </c>
      <c r="CJ177" s="45"/>
      <c r="CK177" s="45"/>
      <c r="CN177" s="35">
        <f>CO177+CS177+Tabelle21268201025262729341135[[#This Row],[w]]/2+Tabelle21268201025262729341135[[#This Row],[poweradd]]</f>
        <v>56.460586000000006</v>
      </c>
      <c r="CO177" s="52">
        <f t="shared" si="203"/>
        <v>52.268269000000004</v>
      </c>
      <c r="CP177" s="35">
        <f t="shared" si="173"/>
        <v>6</v>
      </c>
      <c r="CQ177" s="52">
        <f t="shared" si="190"/>
        <v>119.23173099999998</v>
      </c>
      <c r="CR177" s="52">
        <f t="shared" si="216"/>
        <v>118.03941399999998</v>
      </c>
      <c r="CS177" s="52">
        <f t="shared" si="174"/>
        <v>1.1923170000000001</v>
      </c>
      <c r="CT177" s="45"/>
      <c r="CU177" s="45"/>
      <c r="CX177" s="35">
        <f>CY177+DC177+Tabelle2126820102526272934113536[[#This Row],[w]]/2+Tabelle2126820102526272934113536[[#This Row],[poweradd]]</f>
        <v>56.460586000000006</v>
      </c>
      <c r="CY177" s="52">
        <f t="shared" si="204"/>
        <v>52.268269000000004</v>
      </c>
      <c r="CZ177" s="35">
        <f t="shared" si="175"/>
        <v>6</v>
      </c>
      <c r="DA177" s="52">
        <f t="shared" si="191"/>
        <v>119.23173099999998</v>
      </c>
      <c r="DB177" s="52">
        <f t="shared" si="217"/>
        <v>118.03941399999998</v>
      </c>
      <c r="DC177" s="52">
        <f t="shared" si="176"/>
        <v>1.1923170000000001</v>
      </c>
      <c r="DD177" s="45"/>
      <c r="DE177" s="45"/>
      <c r="DH177" s="35">
        <f>DI177+DM177+Tabelle21268201025262729341135363731[[#This Row],[w]]/2+Tabelle21268201025262729341135363731[[#This Row],[poweradd]]</f>
        <v>37.533928999999958</v>
      </c>
      <c r="DI177" s="52">
        <f t="shared" si="205"/>
        <v>33.170635999999959</v>
      </c>
      <c r="DJ177" s="35">
        <f t="shared" si="177"/>
        <v>6</v>
      </c>
      <c r="DK177" s="52">
        <f t="shared" si="192"/>
        <v>136.32936399999997</v>
      </c>
      <c r="DL177" s="52">
        <f t="shared" si="218"/>
        <v>134.96607099999997</v>
      </c>
      <c r="DM177" s="52">
        <f t="shared" si="178"/>
        <v>1.3632930000000001</v>
      </c>
      <c r="DN177" s="45"/>
      <c r="DO177" s="45"/>
      <c r="DR177" s="35">
        <f>DS177+DW177+Tabelle212682010252627293411353637[[#This Row],[w]]/2+Tabelle212682010252627293411353637[[#This Row],[poweradd]]</f>
        <v>14.212839999999986</v>
      </c>
      <c r="DS177" s="52">
        <f t="shared" si="206"/>
        <v>9.543272999999985</v>
      </c>
      <c r="DT177" s="35">
        <f t="shared" si="179"/>
        <v>6</v>
      </c>
      <c r="DU177" s="52">
        <f t="shared" si="193"/>
        <v>166.95672699999997</v>
      </c>
      <c r="DV177" s="52">
        <f t="shared" si="219"/>
        <v>165.28715999999997</v>
      </c>
      <c r="DW177" s="52">
        <f t="shared" si="180"/>
        <v>1.669567</v>
      </c>
      <c r="DX177" s="45"/>
      <c r="DY177" s="45"/>
    </row>
    <row r="178" spans="1:130" x14ac:dyDescent="0.25">
      <c r="A178" s="55">
        <v>175</v>
      </c>
      <c r="B178" s="35">
        <f>C178+G178+Tabelle21268201025[[#This Row],[w]]/2+Tabelle21268201025[[#This Row],[poweradd]]</f>
        <v>133.61737699999998</v>
      </c>
      <c r="C178" s="150">
        <f t="shared" si="194"/>
        <v>129.23472499999997</v>
      </c>
      <c r="D178" s="35">
        <f t="shared" si="155"/>
        <v>6</v>
      </c>
      <c r="E178" s="52">
        <f t="shared" si="181"/>
        <v>138.26527499999995</v>
      </c>
      <c r="F178" s="52">
        <f t="shared" si="207"/>
        <v>136.88262299999994</v>
      </c>
      <c r="G178" s="52">
        <f t="shared" si="156"/>
        <v>1.382652</v>
      </c>
      <c r="H178" s="45"/>
      <c r="I178" s="45"/>
      <c r="L178" s="35">
        <f>M178+Q178+Tabelle212682010252632[[#This Row],[w]]/2+Tabelle212682010252632[[#This Row],[poweradd]]</f>
        <v>133.61737699999998</v>
      </c>
      <c r="M178" s="150">
        <f t="shared" si="195"/>
        <v>129.23472499999997</v>
      </c>
      <c r="N178" s="35">
        <f t="shared" si="157"/>
        <v>6</v>
      </c>
      <c r="O178" s="52">
        <f t="shared" si="182"/>
        <v>138.26527499999995</v>
      </c>
      <c r="P178" s="52">
        <f t="shared" si="208"/>
        <v>136.88262299999994</v>
      </c>
      <c r="Q178" s="52">
        <f t="shared" si="158"/>
        <v>1.382652</v>
      </c>
      <c r="R178" s="45"/>
      <c r="S178" s="45"/>
      <c r="V178" s="35">
        <f>W178+AA178+Tabelle2126820102526[[#This Row],[w]]/2+Tabelle2126820102526[[#This Row],[poweradd]]</f>
        <v>133.61737699999998</v>
      </c>
      <c r="W178" s="150">
        <f t="shared" si="196"/>
        <v>129.23472499999997</v>
      </c>
      <c r="X178" s="35">
        <f t="shared" si="159"/>
        <v>6</v>
      </c>
      <c r="Y178" s="52">
        <f t="shared" si="183"/>
        <v>138.26527499999995</v>
      </c>
      <c r="Z178" s="52">
        <f t="shared" si="209"/>
        <v>136.88262299999994</v>
      </c>
      <c r="AA178" s="52">
        <f t="shared" si="160"/>
        <v>1.382652</v>
      </c>
      <c r="AB178" s="45"/>
      <c r="AC178" s="45"/>
      <c r="AF178" s="35">
        <f>AG178+AK178+Tabelle212682010252630[[#This Row],[w]]/2+Tabelle212682010252630[[#This Row],[poweradd]]</f>
        <v>133.61737699999998</v>
      </c>
      <c r="AG178" s="150">
        <f t="shared" si="197"/>
        <v>129.23472499999997</v>
      </c>
      <c r="AH178" s="35">
        <f t="shared" si="161"/>
        <v>6</v>
      </c>
      <c r="AI178" s="52">
        <f t="shared" si="184"/>
        <v>138.26527499999995</v>
      </c>
      <c r="AJ178" s="52">
        <f t="shared" si="210"/>
        <v>136.88262299999994</v>
      </c>
      <c r="AK178" s="52">
        <f t="shared" si="162"/>
        <v>1.382652</v>
      </c>
      <c r="AL178" s="45"/>
      <c r="AM178" s="45"/>
      <c r="AP178" s="35">
        <f>AQ178+AU178+Tabelle212682010252627[[#This Row],[w]]/2+Tabelle212682010252627[[#This Row],[poweradd]]</f>
        <v>39.582884999999976</v>
      </c>
      <c r="AQ178" s="150">
        <f t="shared" si="198"/>
        <v>34.593823999999977</v>
      </c>
      <c r="AR178" s="35">
        <f t="shared" si="163"/>
        <v>7</v>
      </c>
      <c r="AS178" s="52">
        <f t="shared" si="185"/>
        <v>148.90617599999993</v>
      </c>
      <c r="AT178" s="52">
        <f t="shared" si="211"/>
        <v>147.41711499999994</v>
      </c>
      <c r="AU178" s="52">
        <f t="shared" si="164"/>
        <v>1.489061</v>
      </c>
      <c r="AV178" s="45"/>
      <c r="AW178" s="45"/>
      <c r="AZ178" s="35">
        <f>BA178+BE178+Tabelle2126820102526272933[[#This Row],[w]]/2+Tabelle2126820102526272933[[#This Row],[poweradd]]</f>
        <v>39.582884999999976</v>
      </c>
      <c r="BA178" s="150">
        <f t="shared" si="199"/>
        <v>34.593823999999977</v>
      </c>
      <c r="BB178" s="35">
        <f t="shared" si="165"/>
        <v>7</v>
      </c>
      <c r="BC178" s="52">
        <f t="shared" si="186"/>
        <v>148.90617599999993</v>
      </c>
      <c r="BD178" s="52">
        <f t="shared" si="212"/>
        <v>147.41711499999994</v>
      </c>
      <c r="BE178" s="52">
        <f t="shared" si="166"/>
        <v>1.489061</v>
      </c>
      <c r="BF178" s="45"/>
      <c r="BG178" s="45"/>
      <c r="BJ178" s="35">
        <f>BK178+BO178+Tabelle21268201025262728[[#This Row],[w]]/2+Tabelle21268201025262728[[#This Row],[poweradd]]</f>
        <v>39.582884999999976</v>
      </c>
      <c r="BK178" s="150">
        <f t="shared" si="200"/>
        <v>34.593823999999977</v>
      </c>
      <c r="BL178" s="35">
        <f t="shared" si="167"/>
        <v>7</v>
      </c>
      <c r="BM178" s="52">
        <f t="shared" si="187"/>
        <v>148.90617599999993</v>
      </c>
      <c r="BN178" s="52">
        <f t="shared" si="213"/>
        <v>147.41711499999994</v>
      </c>
      <c r="BO178" s="52">
        <f t="shared" si="168"/>
        <v>1.489061</v>
      </c>
      <c r="BP178" s="45"/>
      <c r="BQ178" s="45"/>
      <c r="BT178" s="35">
        <f>BU178+BY178+Tabelle21268201025262729[[#This Row],[w]]/2+Tabelle21268201025262729[[#This Row],[poweradd]]</f>
        <v>39.582884999999976</v>
      </c>
      <c r="BU178" s="150">
        <f t="shared" si="201"/>
        <v>34.593823999999977</v>
      </c>
      <c r="BV178" s="35">
        <f t="shared" si="169"/>
        <v>7</v>
      </c>
      <c r="BW178" s="52">
        <f t="shared" si="188"/>
        <v>148.90617599999993</v>
      </c>
      <c r="BX178" s="52">
        <f t="shared" si="214"/>
        <v>147.41711499999994</v>
      </c>
      <c r="BY178" s="52">
        <f t="shared" si="170"/>
        <v>1.489061</v>
      </c>
      <c r="BZ178" s="45"/>
      <c r="CA178" s="45"/>
      <c r="CD178" s="35">
        <f>CE178+CI178+Tabelle2126820102526272934[[#This Row],[w]]/2+Tabelle2126820102526272934[[#This Row],[poweradd]]</f>
        <v>60.64098000000002</v>
      </c>
      <c r="CE178" s="150">
        <f t="shared" si="202"/>
        <v>56.460586000000021</v>
      </c>
      <c r="CF178" s="35">
        <f t="shared" si="171"/>
        <v>6</v>
      </c>
      <c r="CG178" s="52">
        <f t="shared" si="189"/>
        <v>118.03941399999998</v>
      </c>
      <c r="CH178" s="52">
        <f t="shared" si="215"/>
        <v>116.85901999999997</v>
      </c>
      <c r="CI178" s="52">
        <f t="shared" si="172"/>
        <v>1.1803939999999999</v>
      </c>
      <c r="CJ178" s="45"/>
      <c r="CK178" s="45"/>
      <c r="CN178" s="35">
        <f>CO178+CS178+Tabelle21268201025262729341135[[#This Row],[w]]/2+Tabelle21268201025262729341135[[#This Row],[poweradd]]</f>
        <v>60.640980000000006</v>
      </c>
      <c r="CO178" s="150">
        <f t="shared" si="203"/>
        <v>56.460586000000006</v>
      </c>
      <c r="CP178" s="35">
        <f t="shared" si="173"/>
        <v>6</v>
      </c>
      <c r="CQ178" s="52">
        <f t="shared" si="190"/>
        <v>118.03941399999998</v>
      </c>
      <c r="CR178" s="52">
        <f t="shared" si="216"/>
        <v>116.85901999999997</v>
      </c>
      <c r="CS178" s="52">
        <f t="shared" si="174"/>
        <v>1.1803939999999999</v>
      </c>
      <c r="CT178" s="45"/>
      <c r="CU178" s="45"/>
      <c r="CX178" s="35">
        <f>CY178+DC178+Tabelle2126820102526272934113536[[#This Row],[w]]/2+Tabelle2126820102526272934113536[[#This Row],[poweradd]]</f>
        <v>60.640980000000006</v>
      </c>
      <c r="CY178" s="150">
        <f t="shared" si="204"/>
        <v>56.460586000000006</v>
      </c>
      <c r="CZ178" s="35">
        <f t="shared" si="175"/>
        <v>6</v>
      </c>
      <c r="DA178" s="52">
        <f t="shared" si="191"/>
        <v>118.03941399999998</v>
      </c>
      <c r="DB178" s="52">
        <f t="shared" si="217"/>
        <v>116.85901999999997</v>
      </c>
      <c r="DC178" s="52">
        <f t="shared" si="176"/>
        <v>1.1803939999999999</v>
      </c>
      <c r="DD178" s="45"/>
      <c r="DE178" s="45"/>
      <c r="DH178" s="35">
        <f>DI178+DM178+Tabelle21268201025262729341135363731[[#This Row],[w]]/2+Tabelle21268201025262729341135363731[[#This Row],[poweradd]]</f>
        <v>41.883588999999958</v>
      </c>
      <c r="DI178" s="150">
        <f t="shared" si="205"/>
        <v>37.533928999999958</v>
      </c>
      <c r="DJ178" s="35">
        <f t="shared" si="177"/>
        <v>6</v>
      </c>
      <c r="DK178" s="52">
        <f t="shared" si="192"/>
        <v>134.96607099999997</v>
      </c>
      <c r="DL178" s="52">
        <f t="shared" si="218"/>
        <v>133.61641099999997</v>
      </c>
      <c r="DM178" s="52">
        <f t="shared" si="178"/>
        <v>1.3496600000000001</v>
      </c>
      <c r="DN178" s="45"/>
      <c r="DO178" s="45"/>
      <c r="DR178" s="35">
        <f>DS178+DW178+Tabelle212682010252627293411353637[[#This Row],[w]]/2+Tabelle212682010252627293411353637[[#This Row],[poweradd]]</f>
        <v>18.865710999999983</v>
      </c>
      <c r="DS178" s="150">
        <f t="shared" si="206"/>
        <v>14.212839999999986</v>
      </c>
      <c r="DT178" s="35">
        <f t="shared" si="179"/>
        <v>6</v>
      </c>
      <c r="DU178" s="52">
        <f t="shared" si="193"/>
        <v>165.28715999999997</v>
      </c>
      <c r="DV178" s="52">
        <f t="shared" si="219"/>
        <v>163.63428899999997</v>
      </c>
      <c r="DW178" s="52">
        <f t="shared" si="180"/>
        <v>1.652871</v>
      </c>
      <c r="DX178" s="45"/>
      <c r="DY178" s="45"/>
      <c r="DZ178" s="47"/>
    </row>
    <row r="179" spans="1:130" x14ac:dyDescent="0.25">
      <c r="A179" s="55">
        <v>176</v>
      </c>
      <c r="B179" s="35">
        <f>C179+G179+Tabelle21268201025[[#This Row],[w]]/2+Tabelle21268201025[[#This Row],[poweradd]]</f>
        <v>137.98620299999999</v>
      </c>
      <c r="C179" s="150">
        <f t="shared" si="194"/>
        <v>133.61737699999998</v>
      </c>
      <c r="D179" s="35">
        <f t="shared" si="155"/>
        <v>6</v>
      </c>
      <c r="E179" s="52">
        <f t="shared" si="181"/>
        <v>136.88262299999994</v>
      </c>
      <c r="F179" s="52">
        <f t="shared" si="207"/>
        <v>135.51379699999993</v>
      </c>
      <c r="G179" s="52">
        <f t="shared" si="156"/>
        <v>1.3688260000000001</v>
      </c>
      <c r="H179" s="45"/>
      <c r="I179" s="45"/>
      <c r="L179" s="35">
        <f>M179+Q179+Tabelle212682010252632[[#This Row],[w]]/2+Tabelle212682010252632[[#This Row],[poweradd]]</f>
        <v>137.98620299999999</v>
      </c>
      <c r="M179" s="150">
        <f t="shared" si="195"/>
        <v>133.61737699999998</v>
      </c>
      <c r="N179" s="35">
        <f t="shared" si="157"/>
        <v>6</v>
      </c>
      <c r="O179" s="52">
        <f t="shared" si="182"/>
        <v>136.88262299999994</v>
      </c>
      <c r="P179" s="52">
        <f t="shared" si="208"/>
        <v>135.51379699999993</v>
      </c>
      <c r="Q179" s="52">
        <f t="shared" si="158"/>
        <v>1.3688260000000001</v>
      </c>
      <c r="R179" s="45"/>
      <c r="S179" s="45"/>
      <c r="V179" s="35">
        <f>W179+AA179+Tabelle2126820102526[[#This Row],[w]]/2+Tabelle2126820102526[[#This Row],[poweradd]]</f>
        <v>137.98620299999999</v>
      </c>
      <c r="W179" s="150">
        <f t="shared" si="196"/>
        <v>133.61737699999998</v>
      </c>
      <c r="X179" s="35">
        <f t="shared" si="159"/>
        <v>6</v>
      </c>
      <c r="Y179" s="52">
        <f t="shared" si="183"/>
        <v>136.88262299999994</v>
      </c>
      <c r="Z179" s="52">
        <f t="shared" si="209"/>
        <v>135.51379699999993</v>
      </c>
      <c r="AA179" s="52">
        <f t="shared" si="160"/>
        <v>1.3688260000000001</v>
      </c>
      <c r="AB179" s="45"/>
      <c r="AC179" s="45"/>
      <c r="AF179" s="35">
        <f>AG179+AK179+Tabelle212682010252630[[#This Row],[w]]/2+Tabelle212682010252630[[#This Row],[poweradd]]</f>
        <v>137.98620299999999</v>
      </c>
      <c r="AG179" s="150">
        <f t="shared" si="197"/>
        <v>133.61737699999998</v>
      </c>
      <c r="AH179" s="35">
        <f t="shared" si="161"/>
        <v>6</v>
      </c>
      <c r="AI179" s="52">
        <f t="shared" si="184"/>
        <v>136.88262299999994</v>
      </c>
      <c r="AJ179" s="52">
        <f t="shared" si="210"/>
        <v>135.51379699999993</v>
      </c>
      <c r="AK179" s="52">
        <f t="shared" si="162"/>
        <v>1.3688260000000001</v>
      </c>
      <c r="AL179" s="45"/>
      <c r="AM179" s="45"/>
      <c r="AP179" s="35">
        <f>AQ179+AU179+Tabelle212682010252627[[#This Row],[w]]/2+Tabelle212682010252627[[#This Row],[poweradd]]</f>
        <v>44.557055999999974</v>
      </c>
      <c r="AQ179" s="150">
        <f t="shared" si="198"/>
        <v>39.582884999999976</v>
      </c>
      <c r="AR179" s="35">
        <f t="shared" si="163"/>
        <v>7</v>
      </c>
      <c r="AS179" s="52">
        <f t="shared" si="185"/>
        <v>147.41711499999994</v>
      </c>
      <c r="AT179" s="52">
        <f t="shared" si="211"/>
        <v>145.94294399999993</v>
      </c>
      <c r="AU179" s="52">
        <f t="shared" si="164"/>
        <v>1.4741709999999999</v>
      </c>
      <c r="AV179" s="45"/>
      <c r="AW179" s="45"/>
      <c r="AZ179" s="35">
        <f>BA179+BE179+Tabelle2126820102526272933[[#This Row],[w]]/2+Tabelle2126820102526272933[[#This Row],[poweradd]]</f>
        <v>44.557055999999974</v>
      </c>
      <c r="BA179" s="150">
        <f t="shared" si="199"/>
        <v>39.582884999999976</v>
      </c>
      <c r="BB179" s="35">
        <f t="shared" si="165"/>
        <v>7</v>
      </c>
      <c r="BC179" s="52">
        <f t="shared" si="186"/>
        <v>147.41711499999994</v>
      </c>
      <c r="BD179" s="52">
        <f t="shared" si="212"/>
        <v>145.94294399999993</v>
      </c>
      <c r="BE179" s="52">
        <f t="shared" si="166"/>
        <v>1.4741709999999999</v>
      </c>
      <c r="BF179" s="45"/>
      <c r="BG179" s="45"/>
      <c r="BJ179" s="35">
        <f>BK179+BO179+Tabelle21268201025262728[[#This Row],[w]]/2+Tabelle21268201025262728[[#This Row],[poweradd]]</f>
        <v>44.557055999999974</v>
      </c>
      <c r="BK179" s="150">
        <f t="shared" si="200"/>
        <v>39.582884999999976</v>
      </c>
      <c r="BL179" s="35">
        <f t="shared" si="167"/>
        <v>7</v>
      </c>
      <c r="BM179" s="52">
        <f t="shared" si="187"/>
        <v>147.41711499999994</v>
      </c>
      <c r="BN179" s="52">
        <f t="shared" si="213"/>
        <v>145.94294399999993</v>
      </c>
      <c r="BO179" s="52">
        <f t="shared" si="168"/>
        <v>1.4741709999999999</v>
      </c>
      <c r="BP179" s="45"/>
      <c r="BQ179" s="45"/>
      <c r="BT179" s="35">
        <f>BU179+BY179+Tabelle21268201025262729[[#This Row],[w]]/2+Tabelle21268201025262729[[#This Row],[poweradd]]</f>
        <v>44.557055999999974</v>
      </c>
      <c r="BU179" s="150">
        <f t="shared" si="201"/>
        <v>39.582884999999976</v>
      </c>
      <c r="BV179" s="35">
        <f t="shared" si="169"/>
        <v>7</v>
      </c>
      <c r="BW179" s="52">
        <f t="shared" si="188"/>
        <v>147.41711499999994</v>
      </c>
      <c r="BX179" s="52">
        <f t="shared" si="214"/>
        <v>145.94294399999993</v>
      </c>
      <c r="BY179" s="52">
        <f t="shared" si="170"/>
        <v>1.4741709999999999</v>
      </c>
      <c r="BZ179" s="45"/>
      <c r="CA179" s="45"/>
      <c r="CD179" s="35">
        <f>CE179+CI179+Tabelle2126820102526272934[[#This Row],[w]]/2+Tabelle2126820102526272934[[#This Row],[poweradd]]</f>
        <v>64.809570000000022</v>
      </c>
      <c r="CE179" s="150">
        <f t="shared" si="202"/>
        <v>60.64098000000002</v>
      </c>
      <c r="CF179" s="35">
        <f t="shared" si="171"/>
        <v>6</v>
      </c>
      <c r="CG179" s="52">
        <f t="shared" si="189"/>
        <v>116.85901999999997</v>
      </c>
      <c r="CH179" s="52">
        <f t="shared" si="215"/>
        <v>115.69042999999998</v>
      </c>
      <c r="CI179" s="52">
        <f t="shared" si="172"/>
        <v>1.16859</v>
      </c>
      <c r="CJ179" s="45"/>
      <c r="CK179" s="45"/>
      <c r="CN179" s="35">
        <f>CO179+CS179+Tabelle21268201025262729341135[[#This Row],[w]]/2+Tabelle21268201025262729341135[[#This Row],[poweradd]]</f>
        <v>64.809570000000008</v>
      </c>
      <c r="CO179" s="150">
        <f t="shared" si="203"/>
        <v>60.640980000000006</v>
      </c>
      <c r="CP179" s="35">
        <f t="shared" si="173"/>
        <v>6</v>
      </c>
      <c r="CQ179" s="52">
        <f t="shared" si="190"/>
        <v>116.85901999999997</v>
      </c>
      <c r="CR179" s="52">
        <f t="shared" si="216"/>
        <v>115.69042999999998</v>
      </c>
      <c r="CS179" s="52">
        <f t="shared" si="174"/>
        <v>1.16859</v>
      </c>
      <c r="CT179" s="45"/>
      <c r="CU179" s="45"/>
      <c r="CX179" s="35">
        <f>CY179+DC179+Tabelle2126820102526272934113536[[#This Row],[w]]/2+Tabelle2126820102526272934113536[[#This Row],[poweradd]]</f>
        <v>64.809570000000008</v>
      </c>
      <c r="CY179" s="150">
        <f t="shared" si="204"/>
        <v>60.640980000000006</v>
      </c>
      <c r="CZ179" s="35">
        <f t="shared" si="175"/>
        <v>6</v>
      </c>
      <c r="DA179" s="52">
        <f t="shared" si="191"/>
        <v>116.85901999999997</v>
      </c>
      <c r="DB179" s="52">
        <f t="shared" si="217"/>
        <v>115.69042999999998</v>
      </c>
      <c r="DC179" s="52">
        <f t="shared" si="176"/>
        <v>1.16859</v>
      </c>
      <c r="DD179" s="45"/>
      <c r="DE179" s="45"/>
      <c r="DH179" s="35">
        <f>DI179+DM179+Tabelle21268201025262729341135363731[[#This Row],[w]]/2+Tabelle21268201025262729341135363731[[#This Row],[poweradd]]</f>
        <v>46.219752999999955</v>
      </c>
      <c r="DI179" s="150">
        <f t="shared" si="205"/>
        <v>41.883588999999958</v>
      </c>
      <c r="DJ179" s="35">
        <f t="shared" si="177"/>
        <v>6</v>
      </c>
      <c r="DK179" s="52">
        <f t="shared" si="192"/>
        <v>133.61641099999997</v>
      </c>
      <c r="DL179" s="52">
        <f t="shared" si="218"/>
        <v>132.28024699999997</v>
      </c>
      <c r="DM179" s="52">
        <f t="shared" si="178"/>
        <v>1.3361639999999999</v>
      </c>
      <c r="DN179" s="45"/>
      <c r="DO179" s="45"/>
      <c r="DR179" s="35">
        <f>DS179+DW179+Tabelle212682010252627293411353637[[#This Row],[w]]/2+Tabelle212682010252627293411353637[[#This Row],[poweradd]]</f>
        <v>23.502052999999982</v>
      </c>
      <c r="DS179" s="150">
        <f t="shared" si="206"/>
        <v>18.865710999999983</v>
      </c>
      <c r="DT179" s="35">
        <f t="shared" si="179"/>
        <v>6</v>
      </c>
      <c r="DU179" s="52">
        <f t="shared" si="193"/>
        <v>163.63428899999997</v>
      </c>
      <c r="DV179" s="52">
        <f t="shared" si="219"/>
        <v>161.99794699999995</v>
      </c>
      <c r="DW179" s="52">
        <f t="shared" si="180"/>
        <v>1.636342</v>
      </c>
      <c r="DX179" s="45"/>
      <c r="DY179" s="45"/>
    </row>
    <row r="180" spans="1:130" x14ac:dyDescent="0.25">
      <c r="A180" s="55">
        <v>177</v>
      </c>
      <c r="B180" s="35">
        <f>C180+G180+Tabelle21268201025[[#This Row],[w]]/2+Tabelle21268201025[[#This Row],[poweradd]]</f>
        <v>142.34134</v>
      </c>
      <c r="C180" s="150">
        <f t="shared" si="194"/>
        <v>137.98620299999999</v>
      </c>
      <c r="D180" s="35">
        <f t="shared" si="155"/>
        <v>6</v>
      </c>
      <c r="E180" s="52">
        <f t="shared" si="181"/>
        <v>135.51379699999993</v>
      </c>
      <c r="F180" s="52">
        <f t="shared" si="207"/>
        <v>134.15865999999991</v>
      </c>
      <c r="G180" s="52">
        <f t="shared" si="156"/>
        <v>1.355137</v>
      </c>
      <c r="H180" s="43"/>
      <c r="I180" s="43"/>
      <c r="J180" s="38"/>
      <c r="L180" s="35">
        <f>M180+Q180+Tabelle212682010252632[[#This Row],[w]]/2+Tabelle212682010252632[[#This Row],[poweradd]]</f>
        <v>142.34134</v>
      </c>
      <c r="M180" s="150">
        <f t="shared" si="195"/>
        <v>137.98620299999999</v>
      </c>
      <c r="N180" s="35">
        <f t="shared" si="157"/>
        <v>6</v>
      </c>
      <c r="O180" s="52">
        <f t="shared" si="182"/>
        <v>135.51379699999993</v>
      </c>
      <c r="P180" s="52">
        <f t="shared" si="208"/>
        <v>134.15865999999991</v>
      </c>
      <c r="Q180" s="52">
        <f t="shared" si="158"/>
        <v>1.355137</v>
      </c>
      <c r="R180" s="43"/>
      <c r="S180" s="43"/>
      <c r="T180" s="38"/>
      <c r="V180" s="35">
        <f>W180+AA180+Tabelle2126820102526[[#This Row],[w]]/2+Tabelle2126820102526[[#This Row],[poweradd]]</f>
        <v>142.34134</v>
      </c>
      <c r="W180" s="150">
        <f t="shared" si="196"/>
        <v>137.98620299999999</v>
      </c>
      <c r="X180" s="35">
        <f t="shared" si="159"/>
        <v>6</v>
      </c>
      <c r="Y180" s="52">
        <f t="shared" si="183"/>
        <v>135.51379699999993</v>
      </c>
      <c r="Z180" s="52">
        <f t="shared" si="209"/>
        <v>134.15865999999991</v>
      </c>
      <c r="AA180" s="52">
        <f t="shared" si="160"/>
        <v>1.355137</v>
      </c>
      <c r="AB180" s="43"/>
      <c r="AC180" s="43"/>
      <c r="AD180" s="38"/>
      <c r="AF180" s="35">
        <f>AG180+AK180+Tabelle212682010252630[[#This Row],[w]]/2+Tabelle212682010252630[[#This Row],[poweradd]]</f>
        <v>142.34134</v>
      </c>
      <c r="AG180" s="150">
        <f t="shared" si="197"/>
        <v>137.98620299999999</v>
      </c>
      <c r="AH180" s="35">
        <f t="shared" si="161"/>
        <v>6</v>
      </c>
      <c r="AI180" s="52">
        <f t="shared" si="184"/>
        <v>135.51379699999993</v>
      </c>
      <c r="AJ180" s="52">
        <f t="shared" si="210"/>
        <v>134.15865999999991</v>
      </c>
      <c r="AK180" s="52">
        <f t="shared" si="162"/>
        <v>1.355137</v>
      </c>
      <c r="AL180" s="43"/>
      <c r="AM180" s="43"/>
      <c r="AN180" s="38"/>
      <c r="AP180" s="35">
        <f>AQ180+AU180+Tabelle212682010252627[[#This Row],[w]]/2+Tabelle212682010252627[[#This Row],[poweradd]]</f>
        <v>49.516484999999975</v>
      </c>
      <c r="AQ180" s="150">
        <f t="shared" si="198"/>
        <v>44.557055999999974</v>
      </c>
      <c r="AR180" s="35">
        <f t="shared" si="163"/>
        <v>7</v>
      </c>
      <c r="AS180" s="52">
        <f t="shared" si="185"/>
        <v>145.94294399999993</v>
      </c>
      <c r="AT180" s="52">
        <f t="shared" si="211"/>
        <v>144.48351499999993</v>
      </c>
      <c r="AU180" s="52">
        <f t="shared" si="164"/>
        <v>1.4594290000000001</v>
      </c>
      <c r="AV180" s="43"/>
      <c r="AW180" s="43"/>
      <c r="AX180" s="38"/>
      <c r="AZ180" s="35">
        <f>BA180+BE180+Tabelle2126820102526272933[[#This Row],[w]]/2+Tabelle2126820102526272933[[#This Row],[poweradd]]</f>
        <v>49.516484999999975</v>
      </c>
      <c r="BA180" s="150">
        <f t="shared" si="199"/>
        <v>44.557055999999974</v>
      </c>
      <c r="BB180" s="35">
        <f t="shared" si="165"/>
        <v>7</v>
      </c>
      <c r="BC180" s="52">
        <f t="shared" si="186"/>
        <v>145.94294399999993</v>
      </c>
      <c r="BD180" s="52">
        <f t="shared" si="212"/>
        <v>144.48351499999993</v>
      </c>
      <c r="BE180" s="52">
        <f t="shared" si="166"/>
        <v>1.4594290000000001</v>
      </c>
      <c r="BF180" s="43"/>
      <c r="BG180" s="43"/>
      <c r="BH180" s="38"/>
      <c r="BJ180" s="35">
        <f>BK180+BO180+Tabelle21268201025262728[[#This Row],[w]]/2+Tabelle21268201025262728[[#This Row],[poweradd]]</f>
        <v>49.516484999999975</v>
      </c>
      <c r="BK180" s="150">
        <f t="shared" si="200"/>
        <v>44.557055999999974</v>
      </c>
      <c r="BL180" s="35">
        <f t="shared" si="167"/>
        <v>7</v>
      </c>
      <c r="BM180" s="52">
        <f t="shared" si="187"/>
        <v>145.94294399999993</v>
      </c>
      <c r="BN180" s="52">
        <f t="shared" si="213"/>
        <v>144.48351499999993</v>
      </c>
      <c r="BO180" s="52">
        <f t="shared" si="168"/>
        <v>1.4594290000000001</v>
      </c>
      <c r="BP180" s="43"/>
      <c r="BQ180" s="43"/>
      <c r="BR180" s="38"/>
      <c r="BT180" s="35">
        <f>BU180+BY180+Tabelle21268201025262729[[#This Row],[w]]/2+Tabelle21268201025262729[[#This Row],[poweradd]]</f>
        <v>49.516484999999975</v>
      </c>
      <c r="BU180" s="150">
        <f t="shared" si="201"/>
        <v>44.557055999999974</v>
      </c>
      <c r="BV180" s="35">
        <f t="shared" si="169"/>
        <v>7</v>
      </c>
      <c r="BW180" s="52">
        <f t="shared" si="188"/>
        <v>145.94294399999993</v>
      </c>
      <c r="BX180" s="52">
        <f t="shared" si="214"/>
        <v>144.48351499999993</v>
      </c>
      <c r="BY180" s="52">
        <f t="shared" si="170"/>
        <v>1.4594290000000001</v>
      </c>
      <c r="BZ180" s="43"/>
      <c r="CA180" s="43"/>
      <c r="CB180" s="38"/>
      <c r="CD180" s="35">
        <f>CE180+CI180+Tabelle2126820102526272934[[#This Row],[w]]/2+Tabelle2126820102526272934[[#This Row],[poweradd]]</f>
        <v>68.966474000000019</v>
      </c>
      <c r="CE180" s="150">
        <f t="shared" si="202"/>
        <v>64.809570000000022</v>
      </c>
      <c r="CF180" s="35">
        <f t="shared" si="171"/>
        <v>6</v>
      </c>
      <c r="CG180" s="52">
        <f t="shared" si="189"/>
        <v>115.69042999999998</v>
      </c>
      <c r="CH180" s="52">
        <f t="shared" si="215"/>
        <v>114.53352599999998</v>
      </c>
      <c r="CI180" s="52">
        <f t="shared" si="172"/>
        <v>1.1569039999999999</v>
      </c>
      <c r="CJ180" s="43"/>
      <c r="CK180" s="43"/>
      <c r="CL180" s="38"/>
      <c r="CN180" s="35">
        <f>CO180+CS180+Tabelle21268201025262729341135[[#This Row],[w]]/2+Tabelle21268201025262729341135[[#This Row],[poweradd]]</f>
        <v>68.966474000000005</v>
      </c>
      <c r="CO180" s="150">
        <f t="shared" si="203"/>
        <v>64.809570000000008</v>
      </c>
      <c r="CP180" s="35">
        <f t="shared" si="173"/>
        <v>6</v>
      </c>
      <c r="CQ180" s="52">
        <f t="shared" si="190"/>
        <v>115.69042999999998</v>
      </c>
      <c r="CR180" s="52">
        <f t="shared" si="216"/>
        <v>114.53352599999998</v>
      </c>
      <c r="CS180" s="52">
        <f t="shared" si="174"/>
        <v>1.1569039999999999</v>
      </c>
      <c r="CT180" s="43"/>
      <c r="CU180" s="43"/>
      <c r="CV180" s="38"/>
      <c r="CX180" s="35">
        <f>CY180+DC180+Tabelle2126820102526272934113536[[#This Row],[w]]/2+Tabelle2126820102526272934113536[[#This Row],[poweradd]]</f>
        <v>68.966474000000005</v>
      </c>
      <c r="CY180" s="150">
        <f t="shared" si="204"/>
        <v>64.809570000000008</v>
      </c>
      <c r="CZ180" s="35">
        <f t="shared" si="175"/>
        <v>6</v>
      </c>
      <c r="DA180" s="52">
        <f t="shared" si="191"/>
        <v>115.69042999999998</v>
      </c>
      <c r="DB180" s="52">
        <f t="shared" si="217"/>
        <v>114.53352599999998</v>
      </c>
      <c r="DC180" s="52">
        <f t="shared" si="176"/>
        <v>1.1569039999999999</v>
      </c>
      <c r="DD180" s="43"/>
      <c r="DE180" s="43"/>
      <c r="DF180" s="38"/>
      <c r="DH180" s="35">
        <f>DI180+DM180+Tabelle21268201025262729341135363731[[#This Row],[w]]/2+Tabelle21268201025262729341135363731[[#This Row],[poweradd]]</f>
        <v>50.542554999999957</v>
      </c>
      <c r="DI180" s="150">
        <f t="shared" si="205"/>
        <v>46.219752999999955</v>
      </c>
      <c r="DJ180" s="35">
        <f t="shared" si="177"/>
        <v>6</v>
      </c>
      <c r="DK180" s="52">
        <f t="shared" si="192"/>
        <v>132.28024699999997</v>
      </c>
      <c r="DL180" s="52">
        <f t="shared" si="218"/>
        <v>130.95744499999998</v>
      </c>
      <c r="DM180" s="52">
        <f t="shared" si="178"/>
        <v>1.322802</v>
      </c>
      <c r="DN180" s="43"/>
      <c r="DO180" s="43"/>
      <c r="DP180" s="38"/>
      <c r="DR180" s="35">
        <f>DS180+DW180+Tabelle212682010252627293411353637[[#This Row],[w]]/2+Tabelle212682010252627293411353637[[#This Row],[poweradd]]</f>
        <v>28.122031999999983</v>
      </c>
      <c r="DS180" s="150">
        <f t="shared" si="206"/>
        <v>23.502052999999982</v>
      </c>
      <c r="DT180" s="35">
        <f t="shared" si="179"/>
        <v>6</v>
      </c>
      <c r="DU180" s="52">
        <f t="shared" si="193"/>
        <v>161.99794699999995</v>
      </c>
      <c r="DV180" s="52">
        <f t="shared" si="219"/>
        <v>160.37796799999995</v>
      </c>
      <c r="DW180" s="52">
        <f t="shared" si="180"/>
        <v>1.6199790000000001</v>
      </c>
      <c r="DX180" s="43"/>
      <c r="DY180" s="43"/>
      <c r="DZ180" s="38"/>
    </row>
    <row r="181" spans="1:130" x14ac:dyDescent="0.25">
      <c r="A181" s="55">
        <v>178</v>
      </c>
      <c r="B181" s="35">
        <f>C181+G181+Tabelle21268201025[[#This Row],[w]]/2+Tabelle21268201025[[#This Row],[poweradd]]</f>
        <v>146.68292600000001</v>
      </c>
      <c r="C181" s="150">
        <f t="shared" si="194"/>
        <v>142.34134</v>
      </c>
      <c r="D181" s="35">
        <f t="shared" si="155"/>
        <v>6</v>
      </c>
      <c r="E181" s="52">
        <f t="shared" si="181"/>
        <v>134.15865999999991</v>
      </c>
      <c r="F181" s="52">
        <f t="shared" si="207"/>
        <v>132.81707399999991</v>
      </c>
      <c r="G181" s="52">
        <f t="shared" si="156"/>
        <v>1.3415859999999999</v>
      </c>
      <c r="H181" s="45"/>
      <c r="I181" s="45"/>
      <c r="L181" s="35">
        <f>M181+Q181+Tabelle212682010252632[[#This Row],[w]]/2+Tabelle212682010252632[[#This Row],[poweradd]]</f>
        <v>146.68292600000001</v>
      </c>
      <c r="M181" s="150">
        <f t="shared" si="195"/>
        <v>142.34134</v>
      </c>
      <c r="N181" s="35">
        <f t="shared" si="157"/>
        <v>6</v>
      </c>
      <c r="O181" s="52">
        <f t="shared" si="182"/>
        <v>134.15865999999991</v>
      </c>
      <c r="P181" s="52">
        <f t="shared" si="208"/>
        <v>132.81707399999991</v>
      </c>
      <c r="Q181" s="52">
        <f t="shared" si="158"/>
        <v>1.3415859999999999</v>
      </c>
      <c r="R181" s="45"/>
      <c r="S181" s="45"/>
      <c r="V181" s="35">
        <f>W181+AA181+Tabelle2126820102526[[#This Row],[w]]/2+Tabelle2126820102526[[#This Row],[poweradd]]</f>
        <v>146.68292600000001</v>
      </c>
      <c r="W181" s="150">
        <f t="shared" si="196"/>
        <v>142.34134</v>
      </c>
      <c r="X181" s="35">
        <f t="shared" si="159"/>
        <v>6</v>
      </c>
      <c r="Y181" s="52">
        <f t="shared" si="183"/>
        <v>134.15865999999991</v>
      </c>
      <c r="Z181" s="52">
        <f t="shared" si="209"/>
        <v>132.81707399999991</v>
      </c>
      <c r="AA181" s="52">
        <f t="shared" si="160"/>
        <v>1.3415859999999999</v>
      </c>
      <c r="AB181" s="45"/>
      <c r="AC181" s="45"/>
      <c r="AF181" s="35">
        <f>AG181+AK181+Tabelle212682010252630[[#This Row],[w]]/2+Tabelle212682010252630[[#This Row],[poweradd]]</f>
        <v>146.68292600000001</v>
      </c>
      <c r="AG181" s="150">
        <f t="shared" si="197"/>
        <v>142.34134</v>
      </c>
      <c r="AH181" s="35">
        <f t="shared" si="161"/>
        <v>6</v>
      </c>
      <c r="AI181" s="52">
        <f t="shared" si="184"/>
        <v>134.15865999999991</v>
      </c>
      <c r="AJ181" s="52">
        <f t="shared" si="210"/>
        <v>132.81707399999991</v>
      </c>
      <c r="AK181" s="52">
        <f t="shared" si="162"/>
        <v>1.3415859999999999</v>
      </c>
      <c r="AL181" s="45"/>
      <c r="AM181" s="45"/>
      <c r="AP181" s="35">
        <f>AQ181+AU181+Tabelle212682010252627[[#This Row],[w]]/2+Tabelle212682010252627[[#This Row],[poweradd]]</f>
        <v>54.461319999999972</v>
      </c>
      <c r="AQ181" s="150">
        <f t="shared" si="198"/>
        <v>49.516484999999975</v>
      </c>
      <c r="AR181" s="35">
        <f t="shared" si="163"/>
        <v>7</v>
      </c>
      <c r="AS181" s="52">
        <f t="shared" si="185"/>
        <v>144.48351499999993</v>
      </c>
      <c r="AT181" s="52">
        <f t="shared" si="211"/>
        <v>143.03867999999991</v>
      </c>
      <c r="AU181" s="52">
        <f t="shared" si="164"/>
        <v>1.4448350000000001</v>
      </c>
      <c r="AV181" s="45"/>
      <c r="AW181" s="45"/>
      <c r="AZ181" s="35">
        <f>BA181+BE181+Tabelle2126820102526272933[[#This Row],[w]]/2+Tabelle2126820102526272933[[#This Row],[poweradd]]</f>
        <v>54.461319999999972</v>
      </c>
      <c r="BA181" s="150">
        <f t="shared" si="199"/>
        <v>49.516484999999975</v>
      </c>
      <c r="BB181" s="35">
        <f t="shared" si="165"/>
        <v>7</v>
      </c>
      <c r="BC181" s="52">
        <f t="shared" si="186"/>
        <v>144.48351499999993</v>
      </c>
      <c r="BD181" s="52">
        <f t="shared" si="212"/>
        <v>143.03867999999991</v>
      </c>
      <c r="BE181" s="52">
        <f t="shared" si="166"/>
        <v>1.4448350000000001</v>
      </c>
      <c r="BF181" s="45"/>
      <c r="BG181" s="45"/>
      <c r="BJ181" s="35">
        <f>BK181+BO181+Tabelle21268201025262728[[#This Row],[w]]/2+Tabelle21268201025262728[[#This Row],[poweradd]]</f>
        <v>54.461319999999972</v>
      </c>
      <c r="BK181" s="150">
        <f t="shared" si="200"/>
        <v>49.516484999999975</v>
      </c>
      <c r="BL181" s="35">
        <f t="shared" si="167"/>
        <v>7</v>
      </c>
      <c r="BM181" s="52">
        <f t="shared" si="187"/>
        <v>144.48351499999993</v>
      </c>
      <c r="BN181" s="52">
        <f t="shared" si="213"/>
        <v>143.03867999999991</v>
      </c>
      <c r="BO181" s="52">
        <f t="shared" si="168"/>
        <v>1.4448350000000001</v>
      </c>
      <c r="BP181" s="45"/>
      <c r="BQ181" s="45"/>
      <c r="BT181" s="35">
        <f>BU181+BY181+Tabelle21268201025262729[[#This Row],[w]]/2+Tabelle21268201025262729[[#This Row],[poweradd]]</f>
        <v>54.461319999999972</v>
      </c>
      <c r="BU181" s="150">
        <f t="shared" si="201"/>
        <v>49.516484999999975</v>
      </c>
      <c r="BV181" s="35">
        <f t="shared" si="169"/>
        <v>7</v>
      </c>
      <c r="BW181" s="52">
        <f t="shared" si="188"/>
        <v>144.48351499999993</v>
      </c>
      <c r="BX181" s="52">
        <f t="shared" si="214"/>
        <v>143.03867999999991</v>
      </c>
      <c r="BY181" s="52">
        <f t="shared" si="170"/>
        <v>1.4448350000000001</v>
      </c>
      <c r="BZ181" s="45"/>
      <c r="CA181" s="45"/>
      <c r="CD181" s="35">
        <f>CE181+CI181+Tabelle2126820102526272934[[#This Row],[w]]/2+Tabelle2126820102526272934[[#This Row],[poweradd]]</f>
        <v>73.111809000000022</v>
      </c>
      <c r="CE181" s="150">
        <f t="shared" si="202"/>
        <v>68.966474000000019</v>
      </c>
      <c r="CF181" s="35">
        <f t="shared" si="171"/>
        <v>6</v>
      </c>
      <c r="CG181" s="52">
        <f t="shared" si="189"/>
        <v>114.53352599999998</v>
      </c>
      <c r="CH181" s="52">
        <f t="shared" si="215"/>
        <v>113.38819099999998</v>
      </c>
      <c r="CI181" s="52">
        <f t="shared" si="172"/>
        <v>1.145335</v>
      </c>
      <c r="CJ181" s="45"/>
      <c r="CK181" s="45"/>
      <c r="CN181" s="35">
        <f>CO181+CS181+Tabelle21268201025262729341135[[#This Row],[w]]/2+Tabelle21268201025262729341135[[#This Row],[poweradd]]</f>
        <v>73.111809000000008</v>
      </c>
      <c r="CO181" s="150">
        <f t="shared" si="203"/>
        <v>68.966474000000005</v>
      </c>
      <c r="CP181" s="35">
        <f t="shared" si="173"/>
        <v>6</v>
      </c>
      <c r="CQ181" s="52">
        <f t="shared" si="190"/>
        <v>114.53352599999998</v>
      </c>
      <c r="CR181" s="52">
        <f t="shared" si="216"/>
        <v>113.38819099999998</v>
      </c>
      <c r="CS181" s="52">
        <f t="shared" si="174"/>
        <v>1.145335</v>
      </c>
      <c r="CT181" s="45"/>
      <c r="CU181" s="45"/>
      <c r="CX181" s="35">
        <f>CY181+DC181+Tabelle2126820102526272934113536[[#This Row],[w]]/2+Tabelle2126820102526272934113536[[#This Row],[poweradd]]</f>
        <v>73.111809000000008</v>
      </c>
      <c r="CY181" s="150">
        <f t="shared" si="204"/>
        <v>68.966474000000005</v>
      </c>
      <c r="CZ181" s="35">
        <f t="shared" si="175"/>
        <v>6</v>
      </c>
      <c r="DA181" s="52">
        <f t="shared" si="191"/>
        <v>114.53352599999998</v>
      </c>
      <c r="DB181" s="52">
        <f t="shared" si="217"/>
        <v>113.38819099999998</v>
      </c>
      <c r="DC181" s="52">
        <f t="shared" si="176"/>
        <v>1.145335</v>
      </c>
      <c r="DD181" s="45"/>
      <c r="DE181" s="45"/>
      <c r="DH181" s="35">
        <f>DI181+DM181+Tabelle21268201025262729341135363731[[#This Row],[w]]/2+Tabelle21268201025262729341135363731[[#This Row],[poweradd]]</f>
        <v>54.852128999999955</v>
      </c>
      <c r="DI181" s="150">
        <f t="shared" si="205"/>
        <v>50.542554999999957</v>
      </c>
      <c r="DJ181" s="35">
        <f t="shared" si="177"/>
        <v>6</v>
      </c>
      <c r="DK181" s="52">
        <f t="shared" si="192"/>
        <v>130.95744499999998</v>
      </c>
      <c r="DL181" s="52">
        <f t="shared" si="218"/>
        <v>129.64787099999998</v>
      </c>
      <c r="DM181" s="52">
        <f t="shared" si="178"/>
        <v>1.309574</v>
      </c>
      <c r="DN181" s="45"/>
      <c r="DO181" s="45"/>
      <c r="DR181" s="35">
        <f>DS181+DW181+Tabelle212682010252627293411353637[[#This Row],[w]]/2+Tabelle212682010252627293411353637[[#This Row],[poweradd]]</f>
        <v>32.725810999999979</v>
      </c>
      <c r="DS181" s="150">
        <f t="shared" si="206"/>
        <v>28.122031999999983</v>
      </c>
      <c r="DT181" s="35">
        <f t="shared" si="179"/>
        <v>6</v>
      </c>
      <c r="DU181" s="52">
        <f t="shared" si="193"/>
        <v>160.37796799999995</v>
      </c>
      <c r="DV181" s="52">
        <f t="shared" si="219"/>
        <v>158.77418899999995</v>
      </c>
      <c r="DW181" s="52">
        <f t="shared" si="180"/>
        <v>1.6037790000000001</v>
      </c>
      <c r="DX181" s="45"/>
      <c r="DY181" s="45"/>
    </row>
    <row r="182" spans="1:130" x14ac:dyDescent="0.25">
      <c r="A182" s="55">
        <v>179</v>
      </c>
      <c r="B182" s="35">
        <f>C182+G182+Tabelle21268201025[[#This Row],[w]]/2+Tabelle21268201025[[#This Row],[poweradd]]</f>
        <v>1.0110960000000091</v>
      </c>
      <c r="C182" s="150">
        <f t="shared" si="194"/>
        <v>146.68292600000001</v>
      </c>
      <c r="D182" s="35">
        <f t="shared" si="155"/>
        <v>6</v>
      </c>
      <c r="E182" s="52">
        <f t="shared" si="181"/>
        <v>132.81707399999991</v>
      </c>
      <c r="F182" s="52">
        <f t="shared" si="207"/>
        <v>131.48890399999991</v>
      </c>
      <c r="G182" s="52">
        <f t="shared" si="156"/>
        <v>1.3281700000000001</v>
      </c>
      <c r="H182" s="45">
        <v>-150</v>
      </c>
      <c r="I182" s="45"/>
      <c r="J182" s="47" t="s">
        <v>165</v>
      </c>
      <c r="L182" s="35">
        <f>M182+Q182+Tabelle212682010252632[[#This Row],[w]]/2+Tabelle212682010252632[[#This Row],[poweradd]]</f>
        <v>1.0110960000000091</v>
      </c>
      <c r="M182" s="150">
        <f t="shared" si="195"/>
        <v>146.68292600000001</v>
      </c>
      <c r="N182" s="35">
        <f t="shared" si="157"/>
        <v>6</v>
      </c>
      <c r="O182" s="52">
        <f t="shared" si="182"/>
        <v>132.81707399999991</v>
      </c>
      <c r="P182" s="52">
        <f t="shared" si="208"/>
        <v>131.48890399999991</v>
      </c>
      <c r="Q182" s="52">
        <f t="shared" si="158"/>
        <v>1.3281700000000001</v>
      </c>
      <c r="R182" s="45">
        <v>-150</v>
      </c>
      <c r="S182" s="45"/>
      <c r="T182" s="47" t="s">
        <v>165</v>
      </c>
      <c r="V182" s="35">
        <f>W182+AA182+Tabelle2126820102526[[#This Row],[w]]/2+Tabelle2126820102526[[#This Row],[poweradd]]</f>
        <v>1.0110960000000091</v>
      </c>
      <c r="W182" s="150">
        <f t="shared" si="196"/>
        <v>146.68292600000001</v>
      </c>
      <c r="X182" s="35">
        <f t="shared" si="159"/>
        <v>6</v>
      </c>
      <c r="Y182" s="52">
        <f t="shared" si="183"/>
        <v>132.81707399999991</v>
      </c>
      <c r="Z182" s="52">
        <f t="shared" si="209"/>
        <v>131.48890399999991</v>
      </c>
      <c r="AA182" s="52">
        <f t="shared" si="160"/>
        <v>1.3281700000000001</v>
      </c>
      <c r="AB182" s="45">
        <v>-150</v>
      </c>
      <c r="AC182" s="45"/>
      <c r="AD182" s="47" t="s">
        <v>165</v>
      </c>
      <c r="AF182" s="35">
        <f>AG182+AK182+Tabelle212682010252630[[#This Row],[w]]/2+Tabelle212682010252630[[#This Row],[poweradd]]</f>
        <v>1.0110960000000091</v>
      </c>
      <c r="AG182" s="150">
        <f t="shared" si="197"/>
        <v>146.68292600000001</v>
      </c>
      <c r="AH182" s="35">
        <f t="shared" si="161"/>
        <v>6</v>
      </c>
      <c r="AI182" s="52">
        <f t="shared" si="184"/>
        <v>132.81707399999991</v>
      </c>
      <c r="AJ182" s="52">
        <f t="shared" si="210"/>
        <v>131.48890399999991</v>
      </c>
      <c r="AK182" s="52">
        <f t="shared" si="162"/>
        <v>1.3281700000000001</v>
      </c>
      <c r="AL182" s="45">
        <v>-150</v>
      </c>
      <c r="AM182" s="45"/>
      <c r="AN182" s="47" t="s">
        <v>165</v>
      </c>
      <c r="AP182" s="35">
        <f>AQ182+AU182+Tabelle212682010252627[[#This Row],[w]]/2+Tabelle212682010252627[[#This Row],[poweradd]]</f>
        <v>59.391705999999971</v>
      </c>
      <c r="AQ182" s="150">
        <f t="shared" si="198"/>
        <v>54.461319999999972</v>
      </c>
      <c r="AR182" s="35">
        <f t="shared" si="163"/>
        <v>7</v>
      </c>
      <c r="AS182" s="52">
        <f t="shared" si="185"/>
        <v>143.03867999999991</v>
      </c>
      <c r="AT182" s="52">
        <f t="shared" si="211"/>
        <v>141.60829399999992</v>
      </c>
      <c r="AU182" s="52">
        <f t="shared" si="164"/>
        <v>1.4303859999999999</v>
      </c>
      <c r="AV182" s="45"/>
      <c r="AW182" s="45"/>
      <c r="AX182" s="47"/>
      <c r="AZ182" s="35">
        <f>BA182+BE182+Tabelle2126820102526272933[[#This Row],[w]]/2+Tabelle2126820102526272933[[#This Row],[poweradd]]</f>
        <v>59.391705999999971</v>
      </c>
      <c r="BA182" s="150">
        <f t="shared" si="199"/>
        <v>54.461319999999972</v>
      </c>
      <c r="BB182" s="35">
        <f t="shared" si="165"/>
        <v>7</v>
      </c>
      <c r="BC182" s="52">
        <f t="shared" si="186"/>
        <v>143.03867999999991</v>
      </c>
      <c r="BD182" s="52">
        <f t="shared" si="212"/>
        <v>141.60829399999992</v>
      </c>
      <c r="BE182" s="52">
        <f t="shared" si="166"/>
        <v>1.4303859999999999</v>
      </c>
      <c r="BF182" s="45"/>
      <c r="BG182" s="45"/>
      <c r="BH182" s="47"/>
      <c r="BJ182" s="35">
        <f>BK182+BO182+Tabelle21268201025262728[[#This Row],[w]]/2+Tabelle21268201025262728[[#This Row],[poweradd]]</f>
        <v>59.391705999999971</v>
      </c>
      <c r="BK182" s="150">
        <f t="shared" si="200"/>
        <v>54.461319999999972</v>
      </c>
      <c r="BL182" s="35">
        <f t="shared" si="167"/>
        <v>7</v>
      </c>
      <c r="BM182" s="52">
        <f t="shared" si="187"/>
        <v>143.03867999999991</v>
      </c>
      <c r="BN182" s="52">
        <f t="shared" si="213"/>
        <v>141.60829399999992</v>
      </c>
      <c r="BO182" s="52">
        <f t="shared" si="168"/>
        <v>1.4303859999999999</v>
      </c>
      <c r="BP182" s="45"/>
      <c r="BQ182" s="45"/>
      <c r="BR182" s="47"/>
      <c r="BT182" s="35">
        <f>BU182+BY182+Tabelle21268201025262729[[#This Row],[w]]/2+Tabelle21268201025262729[[#This Row],[poweradd]]</f>
        <v>59.391705999999971</v>
      </c>
      <c r="BU182" s="150">
        <f t="shared" si="201"/>
        <v>54.461319999999972</v>
      </c>
      <c r="BV182" s="35">
        <f t="shared" si="169"/>
        <v>7</v>
      </c>
      <c r="BW182" s="52">
        <f t="shared" si="188"/>
        <v>143.03867999999991</v>
      </c>
      <c r="BX182" s="52">
        <f t="shared" si="214"/>
        <v>141.60829399999992</v>
      </c>
      <c r="BY182" s="52">
        <f t="shared" si="170"/>
        <v>1.4303859999999999</v>
      </c>
      <c r="BZ182" s="45"/>
      <c r="CA182" s="45"/>
      <c r="CB182" s="47"/>
      <c r="CD182" s="35">
        <f>CE182+CI182+Tabelle2126820102526272934[[#This Row],[w]]/2+Tabelle2126820102526272934[[#This Row],[poweradd]]</f>
        <v>17.245690000000025</v>
      </c>
      <c r="CE182" s="150">
        <f t="shared" si="202"/>
        <v>73.111809000000022</v>
      </c>
      <c r="CF182" s="35">
        <f t="shared" si="171"/>
        <v>6</v>
      </c>
      <c r="CG182" s="52">
        <f t="shared" si="189"/>
        <v>113.38819099999998</v>
      </c>
      <c r="CH182" s="52">
        <f t="shared" si="215"/>
        <v>112.25430999999998</v>
      </c>
      <c r="CI182" s="52">
        <f t="shared" si="172"/>
        <v>1.1338809999999999</v>
      </c>
      <c r="CJ182" s="45">
        <v>-60</v>
      </c>
      <c r="CK182" s="45"/>
      <c r="CL182" t="s">
        <v>249</v>
      </c>
      <c r="CN182" s="35">
        <f>CO182+CS182+Tabelle21268201025262729341135[[#This Row],[w]]/2+Tabelle21268201025262729341135[[#This Row],[poweradd]]</f>
        <v>77.24569000000001</v>
      </c>
      <c r="CO182" s="150">
        <f t="shared" si="203"/>
        <v>73.111809000000008</v>
      </c>
      <c r="CP182" s="35">
        <f t="shared" si="173"/>
        <v>6</v>
      </c>
      <c r="CQ182" s="52">
        <f t="shared" si="190"/>
        <v>113.38819099999998</v>
      </c>
      <c r="CR182" s="52">
        <f t="shared" si="216"/>
        <v>112.25430999999998</v>
      </c>
      <c r="CS182" s="52">
        <f t="shared" si="174"/>
        <v>1.1338809999999999</v>
      </c>
      <c r="CT182" s="45"/>
      <c r="CU182" s="45"/>
      <c r="CX182" s="35">
        <f>CY182+DC182+Tabelle2126820102526272934113536[[#This Row],[w]]/2+Tabelle2126820102526272934113536[[#This Row],[poweradd]]</f>
        <v>77.24569000000001</v>
      </c>
      <c r="CY182" s="150">
        <f t="shared" si="204"/>
        <v>73.111809000000008</v>
      </c>
      <c r="CZ182" s="35">
        <f t="shared" si="175"/>
        <v>6</v>
      </c>
      <c r="DA182" s="52">
        <f t="shared" si="191"/>
        <v>113.38819099999998</v>
      </c>
      <c r="DB182" s="52">
        <f t="shared" si="217"/>
        <v>112.25430999999998</v>
      </c>
      <c r="DC182" s="52">
        <f t="shared" si="176"/>
        <v>1.1338809999999999</v>
      </c>
      <c r="DD182" s="45"/>
      <c r="DE182" s="45"/>
      <c r="DH182" s="35">
        <f>DI182+DM182+Tabelle21268201025262729341135363731[[#This Row],[w]]/2+Tabelle21268201025262729341135363731[[#This Row],[poweradd]]</f>
        <v>59.148606999999956</v>
      </c>
      <c r="DI182" s="150">
        <f t="shared" si="205"/>
        <v>54.852128999999955</v>
      </c>
      <c r="DJ182" s="35">
        <f t="shared" si="177"/>
        <v>6</v>
      </c>
      <c r="DK182" s="52">
        <f t="shared" si="192"/>
        <v>129.64787099999998</v>
      </c>
      <c r="DL182" s="52">
        <f t="shared" si="218"/>
        <v>128.35139299999997</v>
      </c>
      <c r="DM182" s="52">
        <f t="shared" si="178"/>
        <v>1.296478</v>
      </c>
      <c r="DN182" s="45"/>
      <c r="DO182" s="45"/>
      <c r="DR182" s="35">
        <f>DS182+DW182+Tabelle212682010252627293411353637[[#This Row],[w]]/2+Tabelle212682010252627293411353637[[#This Row],[poweradd]]</f>
        <v>37.31355199999998</v>
      </c>
      <c r="DS182" s="150">
        <f t="shared" si="206"/>
        <v>32.725810999999979</v>
      </c>
      <c r="DT182" s="35">
        <f t="shared" si="179"/>
        <v>6</v>
      </c>
      <c r="DU182" s="52">
        <f t="shared" si="193"/>
        <v>158.77418899999995</v>
      </c>
      <c r="DV182" s="52">
        <f t="shared" si="219"/>
        <v>157.18644799999996</v>
      </c>
      <c r="DW182" s="52">
        <f t="shared" si="180"/>
        <v>1.5877410000000001</v>
      </c>
      <c r="DX182" s="45"/>
      <c r="DY182" s="45"/>
    </row>
    <row r="183" spans="1:130" x14ac:dyDescent="0.25">
      <c r="A183" s="55">
        <v>180</v>
      </c>
      <c r="B183" s="35">
        <f>C183+G183+Tabelle21268201025[[#This Row],[w]]/2+Tabelle21268201025[[#This Row],[poweradd]]</f>
        <v>5.3259850000000091</v>
      </c>
      <c r="C183" s="52">
        <f t="shared" si="194"/>
        <v>1.0110960000000091</v>
      </c>
      <c r="D183" s="35">
        <f t="shared" si="155"/>
        <v>6</v>
      </c>
      <c r="E183" s="52">
        <f t="shared" si="181"/>
        <v>131.48890399999991</v>
      </c>
      <c r="F183" s="52">
        <f t="shared" si="207"/>
        <v>130.17401499999991</v>
      </c>
      <c r="G183" s="52">
        <f t="shared" si="156"/>
        <v>1.314889</v>
      </c>
      <c r="J183" s="17" t="s">
        <v>221</v>
      </c>
      <c r="L183" s="35">
        <f>M183+Q183+Tabelle212682010252632[[#This Row],[w]]/2+Tabelle212682010252632[[#This Row],[poweradd]]</f>
        <v>5.3259850000000091</v>
      </c>
      <c r="M183" s="52">
        <f t="shared" si="195"/>
        <v>1.0110960000000091</v>
      </c>
      <c r="N183" s="35">
        <f t="shared" si="157"/>
        <v>6</v>
      </c>
      <c r="O183" s="52">
        <f t="shared" si="182"/>
        <v>131.48890399999991</v>
      </c>
      <c r="P183" s="52">
        <f t="shared" si="208"/>
        <v>130.17401499999991</v>
      </c>
      <c r="Q183" s="52">
        <f t="shared" si="158"/>
        <v>1.314889</v>
      </c>
      <c r="T183" s="17" t="s">
        <v>221</v>
      </c>
      <c r="V183" s="35">
        <f>W183+AA183+Tabelle2126820102526[[#This Row],[w]]/2+Tabelle2126820102526[[#This Row],[poweradd]]</f>
        <v>5.3259850000000091</v>
      </c>
      <c r="W183" s="52">
        <f t="shared" si="196"/>
        <v>1.0110960000000091</v>
      </c>
      <c r="X183" s="35">
        <f t="shared" si="159"/>
        <v>6</v>
      </c>
      <c r="Y183" s="52">
        <f t="shared" si="183"/>
        <v>131.48890399999991</v>
      </c>
      <c r="Z183" s="52">
        <f t="shared" si="209"/>
        <v>130.17401499999991</v>
      </c>
      <c r="AA183" s="52">
        <f t="shared" si="160"/>
        <v>1.314889</v>
      </c>
      <c r="AD183" s="17" t="s">
        <v>221</v>
      </c>
      <c r="AF183" s="35">
        <f>AG183+AK183+Tabelle212682010252630[[#This Row],[w]]/2+Tabelle212682010252630[[#This Row],[poweradd]]</f>
        <v>5.3259850000000091</v>
      </c>
      <c r="AG183" s="52">
        <f t="shared" si="197"/>
        <v>1.0110960000000091</v>
      </c>
      <c r="AH183" s="35">
        <f t="shared" si="161"/>
        <v>6</v>
      </c>
      <c r="AI183" s="52">
        <f t="shared" si="184"/>
        <v>131.48890399999991</v>
      </c>
      <c r="AJ183" s="52">
        <f t="shared" si="210"/>
        <v>130.17401499999991</v>
      </c>
      <c r="AK183" s="52">
        <f t="shared" si="162"/>
        <v>1.314889</v>
      </c>
      <c r="AN183" s="17" t="s">
        <v>221</v>
      </c>
      <c r="AP183" s="35">
        <f>AQ183+AU183+Tabelle212682010252627[[#This Row],[w]]/2+Tabelle212682010252627[[#This Row],[poweradd]]</f>
        <v>64.307787999999974</v>
      </c>
      <c r="AQ183" s="52">
        <f t="shared" si="198"/>
        <v>59.391705999999971</v>
      </c>
      <c r="AR183" s="35">
        <f t="shared" si="163"/>
        <v>7</v>
      </c>
      <c r="AS183" s="52">
        <f t="shared" si="185"/>
        <v>141.60829399999992</v>
      </c>
      <c r="AT183" s="52">
        <f t="shared" si="211"/>
        <v>140.19221199999993</v>
      </c>
      <c r="AU183" s="52">
        <f t="shared" si="164"/>
        <v>1.4160820000000001</v>
      </c>
      <c r="AX183" s="17"/>
      <c r="AZ183" s="35">
        <f>BA183+BE183+Tabelle2126820102526272933[[#This Row],[w]]/2+Tabelle2126820102526272933[[#This Row],[poweradd]]</f>
        <v>64.307787999999974</v>
      </c>
      <c r="BA183" s="52">
        <f t="shared" si="199"/>
        <v>59.391705999999971</v>
      </c>
      <c r="BB183" s="35">
        <f t="shared" si="165"/>
        <v>7</v>
      </c>
      <c r="BC183" s="52">
        <f t="shared" si="186"/>
        <v>141.60829399999992</v>
      </c>
      <c r="BD183" s="52">
        <f t="shared" si="212"/>
        <v>140.19221199999993</v>
      </c>
      <c r="BE183" s="52">
        <f t="shared" si="166"/>
        <v>1.4160820000000001</v>
      </c>
      <c r="BH183" s="17"/>
      <c r="BJ183" s="35">
        <f>BK183+BO183+Tabelle21268201025262728[[#This Row],[w]]/2+Tabelle21268201025262728[[#This Row],[poweradd]]</f>
        <v>64.307787999999974</v>
      </c>
      <c r="BK183" s="52">
        <f t="shared" si="200"/>
        <v>59.391705999999971</v>
      </c>
      <c r="BL183" s="35">
        <f t="shared" si="167"/>
        <v>7</v>
      </c>
      <c r="BM183" s="52">
        <f t="shared" si="187"/>
        <v>141.60829399999992</v>
      </c>
      <c r="BN183" s="52">
        <f t="shared" si="213"/>
        <v>140.19221199999993</v>
      </c>
      <c r="BO183" s="52">
        <f t="shared" si="168"/>
        <v>1.4160820000000001</v>
      </c>
      <c r="BR183" s="17"/>
      <c r="BT183" s="35">
        <f>BU183+BY183+Tabelle21268201025262729[[#This Row],[w]]/2+Tabelle21268201025262729[[#This Row],[poweradd]]</f>
        <v>64.307787999999974</v>
      </c>
      <c r="BU183" s="52">
        <f t="shared" si="201"/>
        <v>59.391705999999971</v>
      </c>
      <c r="BV183" s="35">
        <f t="shared" si="169"/>
        <v>7</v>
      </c>
      <c r="BW183" s="52">
        <f t="shared" si="188"/>
        <v>141.60829399999992</v>
      </c>
      <c r="BX183" s="52">
        <f t="shared" si="214"/>
        <v>140.19221199999993</v>
      </c>
      <c r="BY183" s="52">
        <f t="shared" si="170"/>
        <v>1.4160820000000001</v>
      </c>
      <c r="CB183" s="17"/>
      <c r="CD183" s="35">
        <f>CE183+CI183+Tabelle2126820102526272934[[#This Row],[w]]/2+Tabelle2126820102526272934[[#This Row],[poweradd]]</f>
        <v>21.368233000000025</v>
      </c>
      <c r="CE183" s="52">
        <f t="shared" si="202"/>
        <v>17.245690000000025</v>
      </c>
      <c r="CF183" s="35">
        <f t="shared" si="171"/>
        <v>6</v>
      </c>
      <c r="CG183" s="52">
        <f t="shared" si="189"/>
        <v>112.25430999999998</v>
      </c>
      <c r="CH183" s="52">
        <f t="shared" si="215"/>
        <v>111.13176699999998</v>
      </c>
      <c r="CI183" s="52">
        <f t="shared" si="172"/>
        <v>1.1225430000000001</v>
      </c>
      <c r="CK183">
        <f>60*0.9</f>
        <v>54</v>
      </c>
      <c r="CL183" s="17" t="s">
        <v>246</v>
      </c>
      <c r="CN183" s="35">
        <f>CO183+CS183+Tabelle21268201025262729341135[[#This Row],[w]]/2+Tabelle21268201025262729341135[[#This Row],[poweradd]]</f>
        <v>21.368233000000004</v>
      </c>
      <c r="CO183" s="52">
        <f t="shared" si="203"/>
        <v>77.24569000000001</v>
      </c>
      <c r="CP183" s="35">
        <f t="shared" si="173"/>
        <v>6</v>
      </c>
      <c r="CQ183" s="52">
        <f t="shared" si="190"/>
        <v>112.25430999999998</v>
      </c>
      <c r="CR183" s="52">
        <f t="shared" si="216"/>
        <v>111.13176699999998</v>
      </c>
      <c r="CS183" s="52">
        <f t="shared" si="174"/>
        <v>1.1225430000000001</v>
      </c>
      <c r="CT183" s="45">
        <v>-60</v>
      </c>
      <c r="CU183" s="45"/>
      <c r="CV183" t="s">
        <v>249</v>
      </c>
      <c r="CX183" s="35">
        <f>CY183+DC183+Tabelle2126820102526272934113536[[#This Row],[w]]/2+Tabelle2126820102526272934113536[[#This Row],[poweradd]]</f>
        <v>21.368233000000004</v>
      </c>
      <c r="CY183" s="52">
        <f t="shared" si="204"/>
        <v>77.24569000000001</v>
      </c>
      <c r="CZ183" s="35">
        <f t="shared" si="175"/>
        <v>6</v>
      </c>
      <c r="DA183" s="52">
        <f t="shared" si="191"/>
        <v>112.25430999999998</v>
      </c>
      <c r="DB183" s="52">
        <f t="shared" si="217"/>
        <v>111.13176699999998</v>
      </c>
      <c r="DC183" s="52">
        <f t="shared" si="176"/>
        <v>1.1225430000000001</v>
      </c>
      <c r="DD183" s="45">
        <v>-60</v>
      </c>
      <c r="DE183" s="45"/>
      <c r="DF183" t="s">
        <v>249</v>
      </c>
      <c r="DH183" s="35">
        <f>DI183+DM183+Tabelle21268201025262729341135363731[[#This Row],[w]]/2+Tabelle21268201025262729341135363731[[#This Row],[poweradd]]</f>
        <v>63.432119999999955</v>
      </c>
      <c r="DI183" s="52">
        <f t="shared" si="205"/>
        <v>59.148606999999956</v>
      </c>
      <c r="DJ183" s="35">
        <f t="shared" si="177"/>
        <v>6</v>
      </c>
      <c r="DK183" s="52">
        <f t="shared" si="192"/>
        <v>128.35139299999997</v>
      </c>
      <c r="DL183" s="52">
        <f t="shared" si="218"/>
        <v>127.06787999999997</v>
      </c>
      <c r="DM183" s="52">
        <f t="shared" si="178"/>
        <v>1.2835129999999999</v>
      </c>
      <c r="DN183" s="45"/>
      <c r="DO183" s="45"/>
      <c r="DR183" s="35">
        <f>DS183+DW183+Tabelle212682010252627293411353637[[#This Row],[w]]/2+Tabelle212682010252627293411353637[[#This Row],[poweradd]]</f>
        <v>41.885415999999978</v>
      </c>
      <c r="DS183" s="52">
        <f t="shared" si="206"/>
        <v>37.31355199999998</v>
      </c>
      <c r="DT183" s="35">
        <f t="shared" si="179"/>
        <v>6</v>
      </c>
      <c r="DU183" s="52">
        <f t="shared" si="193"/>
        <v>157.18644799999996</v>
      </c>
      <c r="DV183" s="52">
        <f t="shared" si="219"/>
        <v>155.61458399999995</v>
      </c>
      <c r="DW183" s="52">
        <f t="shared" si="180"/>
        <v>1.5718639999999999</v>
      </c>
      <c r="DX183" s="45"/>
      <c r="DY183" s="45"/>
    </row>
    <row r="184" spans="1:130" x14ac:dyDescent="0.25">
      <c r="A184" s="55">
        <v>181</v>
      </c>
      <c r="B184" s="35">
        <f>C184+G184+Tabelle21268201025[[#This Row],[w]]/2+Tabelle21268201025[[#This Row],[poweradd]]</f>
        <v>9.6277250000000087</v>
      </c>
      <c r="C184" s="52">
        <f t="shared" si="194"/>
        <v>5.3259850000000091</v>
      </c>
      <c r="D184" s="35">
        <f t="shared" si="155"/>
        <v>6</v>
      </c>
      <c r="E184" s="52">
        <f t="shared" si="181"/>
        <v>130.17401499999991</v>
      </c>
      <c r="F184" s="52">
        <f t="shared" si="207"/>
        <v>128.87227499999992</v>
      </c>
      <c r="G184" s="52">
        <f t="shared" si="156"/>
        <v>1.3017399999999999</v>
      </c>
      <c r="L184" s="35">
        <f>M184+Q184+Tabelle212682010252632[[#This Row],[w]]/2+Tabelle212682010252632[[#This Row],[poweradd]]</f>
        <v>9.6277250000000087</v>
      </c>
      <c r="M184" s="52">
        <f t="shared" si="195"/>
        <v>5.3259850000000091</v>
      </c>
      <c r="N184" s="35">
        <f t="shared" si="157"/>
        <v>6</v>
      </c>
      <c r="O184" s="52">
        <f t="shared" si="182"/>
        <v>130.17401499999991</v>
      </c>
      <c r="P184" s="52">
        <f t="shared" si="208"/>
        <v>128.87227499999992</v>
      </c>
      <c r="Q184" s="52">
        <f t="shared" si="158"/>
        <v>1.3017399999999999</v>
      </c>
      <c r="V184" s="35">
        <f>W184+AA184+Tabelle2126820102526[[#This Row],[w]]/2+Tabelle2126820102526[[#This Row],[poweradd]]</f>
        <v>9.6277250000000087</v>
      </c>
      <c r="W184" s="52">
        <f t="shared" si="196"/>
        <v>5.3259850000000091</v>
      </c>
      <c r="X184" s="35">
        <f t="shared" si="159"/>
        <v>6</v>
      </c>
      <c r="Y184" s="52">
        <f t="shared" si="183"/>
        <v>130.17401499999991</v>
      </c>
      <c r="Z184" s="52">
        <f t="shared" si="209"/>
        <v>128.87227499999992</v>
      </c>
      <c r="AA184" s="52">
        <f t="shared" si="160"/>
        <v>1.3017399999999999</v>
      </c>
      <c r="AF184" s="35">
        <f>AG184+AK184+Tabelle212682010252630[[#This Row],[w]]/2+Tabelle212682010252630[[#This Row],[poweradd]]</f>
        <v>9.6277250000000087</v>
      </c>
      <c r="AG184" s="52">
        <f t="shared" si="197"/>
        <v>5.3259850000000091</v>
      </c>
      <c r="AH184" s="35">
        <f t="shared" si="161"/>
        <v>6</v>
      </c>
      <c r="AI184" s="52">
        <f t="shared" si="184"/>
        <v>130.17401499999991</v>
      </c>
      <c r="AJ184" s="52">
        <f t="shared" si="210"/>
        <v>128.87227499999992</v>
      </c>
      <c r="AK184" s="52">
        <f t="shared" si="162"/>
        <v>1.3017399999999999</v>
      </c>
      <c r="AP184" s="35">
        <f>AQ184+AU184+Tabelle212682010252627[[#This Row],[w]]/2+Tabelle212682010252627[[#This Row],[poweradd]]</f>
        <v>69.209709999999973</v>
      </c>
      <c r="AQ184" s="52">
        <f t="shared" si="198"/>
        <v>64.307787999999974</v>
      </c>
      <c r="AR184" s="35">
        <f t="shared" si="163"/>
        <v>7</v>
      </c>
      <c r="AS184" s="52">
        <f t="shared" si="185"/>
        <v>140.19221199999993</v>
      </c>
      <c r="AT184" s="52">
        <f t="shared" si="211"/>
        <v>138.79028999999991</v>
      </c>
      <c r="AU184" s="52">
        <f t="shared" si="164"/>
        <v>1.4019219999999999</v>
      </c>
      <c r="AZ184" s="35">
        <f>BA184+BE184+Tabelle2126820102526272933[[#This Row],[w]]/2+Tabelle2126820102526272933[[#This Row],[poweradd]]</f>
        <v>69.209709999999973</v>
      </c>
      <c r="BA184" s="52">
        <f t="shared" si="199"/>
        <v>64.307787999999974</v>
      </c>
      <c r="BB184" s="35">
        <f t="shared" si="165"/>
        <v>7</v>
      </c>
      <c r="BC184" s="52">
        <f t="shared" si="186"/>
        <v>140.19221199999993</v>
      </c>
      <c r="BD184" s="52">
        <f t="shared" si="212"/>
        <v>138.79028999999991</v>
      </c>
      <c r="BE184" s="52">
        <f t="shared" si="166"/>
        <v>1.4019219999999999</v>
      </c>
      <c r="BJ184" s="35">
        <f>BK184+BO184+Tabelle21268201025262728[[#This Row],[w]]/2+Tabelle21268201025262728[[#This Row],[poweradd]]</f>
        <v>69.209709999999973</v>
      </c>
      <c r="BK184" s="52">
        <f t="shared" si="200"/>
        <v>64.307787999999974</v>
      </c>
      <c r="BL184" s="35">
        <f t="shared" si="167"/>
        <v>7</v>
      </c>
      <c r="BM184" s="52">
        <f t="shared" si="187"/>
        <v>140.19221199999993</v>
      </c>
      <c r="BN184" s="52">
        <f t="shared" si="213"/>
        <v>138.79028999999991</v>
      </c>
      <c r="BO184" s="52">
        <f t="shared" si="168"/>
        <v>1.4019219999999999</v>
      </c>
      <c r="BT184" s="35">
        <f>BU184+BY184+Tabelle21268201025262729[[#This Row],[w]]/2+Tabelle21268201025262729[[#This Row],[poweradd]]</f>
        <v>69.209709999999973</v>
      </c>
      <c r="BU184" s="52">
        <f t="shared" si="201"/>
        <v>64.307787999999974</v>
      </c>
      <c r="BV184" s="35">
        <f t="shared" si="169"/>
        <v>7</v>
      </c>
      <c r="BW184" s="52">
        <f t="shared" si="188"/>
        <v>140.19221199999993</v>
      </c>
      <c r="BX184" s="52">
        <f t="shared" si="214"/>
        <v>138.79028999999991</v>
      </c>
      <c r="BY184" s="52">
        <f t="shared" si="170"/>
        <v>1.4019219999999999</v>
      </c>
      <c r="CD184" s="35">
        <f>CE184+CI184+Tabelle2126820102526272934[[#This Row],[w]]/2+Tabelle2126820102526272934[[#This Row],[poweradd]]</f>
        <v>26.019550000000024</v>
      </c>
      <c r="CE184" s="52">
        <f t="shared" si="202"/>
        <v>21.368233000000025</v>
      </c>
      <c r="CF184" s="35">
        <f t="shared" si="171"/>
        <v>6</v>
      </c>
      <c r="CG184" s="52">
        <f t="shared" si="189"/>
        <v>165.13176699999997</v>
      </c>
      <c r="CH184" s="52">
        <f t="shared" si="215"/>
        <v>163.48044999999996</v>
      </c>
      <c r="CI184" s="52">
        <f t="shared" si="172"/>
        <v>1.6513169999999999</v>
      </c>
      <c r="CN184" s="35">
        <f>CO184+CS184+Tabelle21268201025262729341135[[#This Row],[w]]/2+Tabelle21268201025262729341135[[#This Row],[poweradd]]</f>
        <v>25.479550000000003</v>
      </c>
      <c r="CO184" s="52">
        <f t="shared" si="203"/>
        <v>21.368233000000004</v>
      </c>
      <c r="CP184" s="35">
        <f t="shared" si="173"/>
        <v>6</v>
      </c>
      <c r="CQ184" s="52">
        <f t="shared" si="190"/>
        <v>111.13176699999998</v>
      </c>
      <c r="CR184" s="52">
        <f t="shared" si="216"/>
        <v>110.02044999999998</v>
      </c>
      <c r="CS184" s="52">
        <f t="shared" si="174"/>
        <v>1.1113170000000001</v>
      </c>
      <c r="CU184">
        <f>60*0.9</f>
        <v>54</v>
      </c>
      <c r="CV184" s="17" t="s">
        <v>246</v>
      </c>
      <c r="CX184" s="35">
        <f>CY184+DC184+Tabelle2126820102526272934113536[[#This Row],[w]]/2+Tabelle2126820102526272934113536[[#This Row],[poweradd]]</f>
        <v>25.479550000000003</v>
      </c>
      <c r="CY184" s="52">
        <f t="shared" si="204"/>
        <v>21.368233000000004</v>
      </c>
      <c r="CZ184" s="35">
        <f t="shared" si="175"/>
        <v>6</v>
      </c>
      <c r="DA184" s="52">
        <f t="shared" si="191"/>
        <v>111.13176699999998</v>
      </c>
      <c r="DB184" s="52">
        <f t="shared" si="217"/>
        <v>110.02044999999998</v>
      </c>
      <c r="DC184" s="52">
        <f t="shared" si="176"/>
        <v>1.1113170000000001</v>
      </c>
      <c r="DE184">
        <f>60*0.9</f>
        <v>54</v>
      </c>
      <c r="DF184" s="17" t="s">
        <v>246</v>
      </c>
      <c r="DH184" s="35">
        <f>DI184+DM184+Tabelle21268201025262729341135363731[[#This Row],[w]]/2+Tabelle21268201025262729341135363731[[#This Row],[poweradd]]</f>
        <v>67.702797999999959</v>
      </c>
      <c r="DI184" s="52">
        <f t="shared" si="205"/>
        <v>63.432119999999955</v>
      </c>
      <c r="DJ184" s="35">
        <f t="shared" si="177"/>
        <v>6</v>
      </c>
      <c r="DK184" s="52">
        <f t="shared" si="192"/>
        <v>127.06787999999997</v>
      </c>
      <c r="DL184" s="52">
        <f t="shared" si="218"/>
        <v>125.79720199999997</v>
      </c>
      <c r="DM184" s="52">
        <f t="shared" si="178"/>
        <v>1.270678</v>
      </c>
      <c r="DN184" s="45"/>
      <c r="DO184" s="45"/>
      <c r="DR184" s="35">
        <f>DS184+DW184+Tabelle212682010252627293411353637[[#This Row],[w]]/2+Tabelle212682010252627293411353637[[#This Row],[poweradd]]</f>
        <v>46.441560999999979</v>
      </c>
      <c r="DS184" s="52">
        <f t="shared" si="206"/>
        <v>41.885415999999978</v>
      </c>
      <c r="DT184" s="35">
        <f t="shared" si="179"/>
        <v>6</v>
      </c>
      <c r="DU184" s="52">
        <f t="shared" si="193"/>
        <v>155.61458399999995</v>
      </c>
      <c r="DV184" s="52">
        <f t="shared" si="219"/>
        <v>154.05843899999996</v>
      </c>
      <c r="DW184" s="52">
        <f t="shared" si="180"/>
        <v>1.5561449999999999</v>
      </c>
      <c r="DX184" s="45"/>
      <c r="DY184" s="45"/>
    </row>
    <row r="185" spans="1:130" x14ac:dyDescent="0.25">
      <c r="A185" s="55">
        <v>182</v>
      </c>
      <c r="B185" s="35">
        <f>C185+G185+Tabelle21268201025[[#This Row],[w]]/2+Tabelle21268201025[[#This Row],[poweradd]]</f>
        <v>13.916447000000009</v>
      </c>
      <c r="C185" s="150">
        <f t="shared" si="194"/>
        <v>9.6277250000000087</v>
      </c>
      <c r="D185" s="35">
        <f t="shared" si="155"/>
        <v>6</v>
      </c>
      <c r="E185" s="52">
        <f t="shared" si="181"/>
        <v>128.87227499999992</v>
      </c>
      <c r="F185" s="52">
        <f t="shared" si="207"/>
        <v>127.58355299999991</v>
      </c>
      <c r="G185" s="52">
        <f t="shared" si="156"/>
        <v>1.2887219999999999</v>
      </c>
      <c r="L185" s="35">
        <f>M185+Q185+Tabelle212682010252632[[#This Row],[w]]/2+Tabelle212682010252632[[#This Row],[poweradd]]</f>
        <v>13.916447000000009</v>
      </c>
      <c r="M185" s="150">
        <f t="shared" si="195"/>
        <v>9.6277250000000087</v>
      </c>
      <c r="N185" s="35">
        <f t="shared" si="157"/>
        <v>6</v>
      </c>
      <c r="O185" s="52">
        <f t="shared" si="182"/>
        <v>128.87227499999992</v>
      </c>
      <c r="P185" s="52">
        <f t="shared" si="208"/>
        <v>127.58355299999991</v>
      </c>
      <c r="Q185" s="52">
        <f t="shared" si="158"/>
        <v>1.2887219999999999</v>
      </c>
      <c r="V185" s="35">
        <f>W185+AA185+Tabelle2126820102526[[#This Row],[w]]/2+Tabelle2126820102526[[#This Row],[poweradd]]</f>
        <v>13.916447000000009</v>
      </c>
      <c r="W185" s="150">
        <f t="shared" si="196"/>
        <v>9.6277250000000087</v>
      </c>
      <c r="X185" s="35">
        <f t="shared" si="159"/>
        <v>6</v>
      </c>
      <c r="Y185" s="52">
        <f t="shared" si="183"/>
        <v>128.87227499999992</v>
      </c>
      <c r="Z185" s="52">
        <f t="shared" si="209"/>
        <v>127.58355299999991</v>
      </c>
      <c r="AA185" s="52">
        <f t="shared" si="160"/>
        <v>1.2887219999999999</v>
      </c>
      <c r="AF185" s="35">
        <f>AG185+AK185+Tabelle212682010252630[[#This Row],[w]]/2+Tabelle212682010252630[[#This Row],[poweradd]]</f>
        <v>13.916447000000009</v>
      </c>
      <c r="AG185" s="150">
        <f t="shared" si="197"/>
        <v>9.6277250000000087</v>
      </c>
      <c r="AH185" s="35">
        <f t="shared" si="161"/>
        <v>6</v>
      </c>
      <c r="AI185" s="52">
        <f t="shared" si="184"/>
        <v>128.87227499999992</v>
      </c>
      <c r="AJ185" s="52">
        <f t="shared" si="210"/>
        <v>127.58355299999991</v>
      </c>
      <c r="AK185" s="52">
        <f t="shared" si="162"/>
        <v>1.2887219999999999</v>
      </c>
      <c r="AP185" s="35">
        <f>AQ185+AU185+Tabelle212682010252627[[#This Row],[w]]/2+Tabelle212682010252627[[#This Row],[poweradd]]</f>
        <v>74.09761199999997</v>
      </c>
      <c r="AQ185" s="150">
        <f t="shared" si="198"/>
        <v>69.209709999999973</v>
      </c>
      <c r="AR185" s="35">
        <f t="shared" si="163"/>
        <v>7</v>
      </c>
      <c r="AS185" s="52">
        <f t="shared" si="185"/>
        <v>138.79028999999991</v>
      </c>
      <c r="AT185" s="52">
        <f t="shared" si="211"/>
        <v>137.40238799999992</v>
      </c>
      <c r="AU185" s="52">
        <f t="shared" si="164"/>
        <v>1.387902</v>
      </c>
      <c r="AZ185" s="35">
        <f>BA185+BE185+Tabelle2126820102526272933[[#This Row],[w]]/2+Tabelle2126820102526272933[[#This Row],[poweradd]]</f>
        <v>74.09761199999997</v>
      </c>
      <c r="BA185" s="150">
        <f t="shared" si="199"/>
        <v>69.209709999999973</v>
      </c>
      <c r="BB185" s="35">
        <f t="shared" si="165"/>
        <v>7</v>
      </c>
      <c r="BC185" s="52">
        <f t="shared" si="186"/>
        <v>138.79028999999991</v>
      </c>
      <c r="BD185" s="52">
        <f t="shared" si="212"/>
        <v>137.40238799999992</v>
      </c>
      <c r="BE185" s="52">
        <f t="shared" si="166"/>
        <v>1.387902</v>
      </c>
      <c r="BJ185" s="35">
        <f>BK185+BO185+Tabelle21268201025262728[[#This Row],[w]]/2+Tabelle21268201025262728[[#This Row],[poweradd]]</f>
        <v>74.09761199999997</v>
      </c>
      <c r="BK185" s="150">
        <f t="shared" si="200"/>
        <v>69.209709999999973</v>
      </c>
      <c r="BL185" s="35">
        <f t="shared" si="167"/>
        <v>7</v>
      </c>
      <c r="BM185" s="52">
        <f t="shared" si="187"/>
        <v>138.79028999999991</v>
      </c>
      <c r="BN185" s="52">
        <f t="shared" si="213"/>
        <v>137.40238799999992</v>
      </c>
      <c r="BO185" s="52">
        <f t="shared" si="168"/>
        <v>1.387902</v>
      </c>
      <c r="BT185" s="35">
        <f>BU185+BY185+Tabelle21268201025262729[[#This Row],[w]]/2+Tabelle21268201025262729[[#This Row],[poweradd]]</f>
        <v>74.09761199999997</v>
      </c>
      <c r="BU185" s="150">
        <f t="shared" si="201"/>
        <v>69.209709999999973</v>
      </c>
      <c r="BV185" s="35">
        <f t="shared" si="169"/>
        <v>7</v>
      </c>
      <c r="BW185" s="52">
        <f t="shared" si="188"/>
        <v>138.79028999999991</v>
      </c>
      <c r="BX185" s="52">
        <f t="shared" si="214"/>
        <v>137.40238799999992</v>
      </c>
      <c r="BY185" s="52">
        <f t="shared" si="170"/>
        <v>1.387902</v>
      </c>
      <c r="CD185" s="35">
        <f>CE185+CI185+Tabelle2126820102526272934[[#This Row],[w]]/2+Tabelle2126820102526272934[[#This Row],[poweradd]]</f>
        <v>30.654354000000023</v>
      </c>
      <c r="CE185" s="150">
        <f t="shared" si="202"/>
        <v>26.019550000000024</v>
      </c>
      <c r="CF185" s="35">
        <f t="shared" si="171"/>
        <v>6</v>
      </c>
      <c r="CG185" s="52">
        <f t="shared" si="189"/>
        <v>163.48044999999996</v>
      </c>
      <c r="CH185" s="52">
        <f t="shared" si="215"/>
        <v>161.84564599999996</v>
      </c>
      <c r="CI185" s="52">
        <f t="shared" si="172"/>
        <v>1.6348039999999999</v>
      </c>
      <c r="CN185" s="35">
        <f>CO185+CS185+Tabelle21268201025262729341135[[#This Row],[w]]/2+Tabelle21268201025262729341135[[#This Row],[poweradd]]</f>
        <v>30.119754000000004</v>
      </c>
      <c r="CO185" s="150">
        <f t="shared" si="203"/>
        <v>25.479550000000003</v>
      </c>
      <c r="CP185" s="35">
        <f t="shared" si="173"/>
        <v>6</v>
      </c>
      <c r="CQ185" s="52">
        <f t="shared" si="190"/>
        <v>164.02044999999998</v>
      </c>
      <c r="CR185" s="52">
        <f t="shared" si="216"/>
        <v>162.38024599999997</v>
      </c>
      <c r="CS185" s="52">
        <f t="shared" si="174"/>
        <v>1.640204</v>
      </c>
      <c r="CX185" s="35">
        <f>CY185+DC185+Tabelle2126820102526272934113536[[#This Row],[w]]/2+Tabelle2126820102526272934113536[[#This Row],[poweradd]]</f>
        <v>30.119754000000004</v>
      </c>
      <c r="CY185" s="150">
        <f t="shared" si="204"/>
        <v>25.479550000000003</v>
      </c>
      <c r="CZ185" s="35">
        <f t="shared" si="175"/>
        <v>6</v>
      </c>
      <c r="DA185" s="52">
        <f t="shared" si="191"/>
        <v>164.02044999999998</v>
      </c>
      <c r="DB185" s="52">
        <f t="shared" si="217"/>
        <v>162.38024599999997</v>
      </c>
      <c r="DC185" s="52">
        <f t="shared" si="176"/>
        <v>1.640204</v>
      </c>
      <c r="DD185" s="45"/>
      <c r="DE185" s="45"/>
      <c r="DH185" s="35">
        <f>DI185+DM185+Tabelle21268201025262729341135363731[[#This Row],[w]]/2+Tabelle21268201025262729341135363731[[#This Row],[poweradd]]</f>
        <v>71.960769999999954</v>
      </c>
      <c r="DI185" s="150">
        <f t="shared" si="205"/>
        <v>67.702797999999959</v>
      </c>
      <c r="DJ185" s="35">
        <f t="shared" si="177"/>
        <v>6</v>
      </c>
      <c r="DK185" s="52">
        <f t="shared" si="192"/>
        <v>125.79720199999997</v>
      </c>
      <c r="DL185" s="52">
        <f t="shared" si="218"/>
        <v>124.53922999999998</v>
      </c>
      <c r="DM185" s="52">
        <f t="shared" si="178"/>
        <v>1.2579720000000001</v>
      </c>
      <c r="DN185" s="45"/>
      <c r="DO185" s="45"/>
      <c r="DR185" s="35">
        <f>DS185+DW185+Tabelle212682010252627293411353637[[#This Row],[w]]/2+Tabelle212682010252627293411353637[[#This Row],[poweradd]]</f>
        <v>50.982144999999981</v>
      </c>
      <c r="DS185" s="150">
        <f t="shared" si="206"/>
        <v>46.441560999999979</v>
      </c>
      <c r="DT185" s="35">
        <f t="shared" si="179"/>
        <v>6</v>
      </c>
      <c r="DU185" s="52">
        <f t="shared" si="193"/>
        <v>154.05843899999996</v>
      </c>
      <c r="DV185" s="52">
        <f t="shared" si="219"/>
        <v>152.51785499999997</v>
      </c>
      <c r="DW185" s="52">
        <f t="shared" si="180"/>
        <v>1.540584</v>
      </c>
      <c r="DX185" s="45"/>
      <c r="DY185" s="45"/>
    </row>
    <row r="186" spans="1:130" x14ac:dyDescent="0.25">
      <c r="A186" s="55">
        <v>183</v>
      </c>
      <c r="B186" s="35">
        <f>C186+G186+Tabelle21268201025[[#This Row],[w]]/2+Tabelle21268201025[[#This Row],[poweradd]]</f>
        <v>18.192282000000009</v>
      </c>
      <c r="C186" s="150">
        <f t="shared" si="194"/>
        <v>13.916447000000009</v>
      </c>
      <c r="D186" s="35">
        <f t="shared" si="155"/>
        <v>6</v>
      </c>
      <c r="E186" s="52">
        <f t="shared" si="181"/>
        <v>127.58355299999991</v>
      </c>
      <c r="F186" s="52">
        <f t="shared" si="207"/>
        <v>126.30771799999991</v>
      </c>
      <c r="G186" s="52">
        <f t="shared" si="156"/>
        <v>1.2758350000000001</v>
      </c>
      <c r="L186" s="35">
        <f>M186+Q186+Tabelle212682010252632[[#This Row],[w]]/2+Tabelle212682010252632[[#This Row],[poweradd]]</f>
        <v>18.192282000000009</v>
      </c>
      <c r="M186" s="150">
        <f t="shared" si="195"/>
        <v>13.916447000000009</v>
      </c>
      <c r="N186" s="35">
        <f t="shared" si="157"/>
        <v>6</v>
      </c>
      <c r="O186" s="52">
        <f t="shared" si="182"/>
        <v>127.58355299999991</v>
      </c>
      <c r="P186" s="52">
        <f t="shared" si="208"/>
        <v>126.30771799999991</v>
      </c>
      <c r="Q186" s="52">
        <f t="shared" si="158"/>
        <v>1.2758350000000001</v>
      </c>
      <c r="V186" s="35">
        <f>W186+AA186+Tabelle2126820102526[[#This Row],[w]]/2+Tabelle2126820102526[[#This Row],[poweradd]]</f>
        <v>18.192282000000009</v>
      </c>
      <c r="W186" s="150">
        <f t="shared" si="196"/>
        <v>13.916447000000009</v>
      </c>
      <c r="X186" s="35">
        <f t="shared" si="159"/>
        <v>6</v>
      </c>
      <c r="Y186" s="52">
        <f t="shared" si="183"/>
        <v>127.58355299999991</v>
      </c>
      <c r="Z186" s="52">
        <f t="shared" si="209"/>
        <v>126.30771799999991</v>
      </c>
      <c r="AA186" s="52">
        <f t="shared" si="160"/>
        <v>1.2758350000000001</v>
      </c>
      <c r="AF186" s="35">
        <f>AG186+AK186+Tabelle212682010252630[[#This Row],[w]]/2+Tabelle212682010252630[[#This Row],[poweradd]]</f>
        <v>18.192282000000009</v>
      </c>
      <c r="AG186" s="150">
        <f t="shared" si="197"/>
        <v>13.916447000000009</v>
      </c>
      <c r="AH186" s="35">
        <f t="shared" si="161"/>
        <v>6</v>
      </c>
      <c r="AI186" s="52">
        <f t="shared" si="184"/>
        <v>127.58355299999991</v>
      </c>
      <c r="AJ186" s="52">
        <f t="shared" si="210"/>
        <v>126.30771799999991</v>
      </c>
      <c r="AK186" s="52">
        <f t="shared" si="162"/>
        <v>1.2758350000000001</v>
      </c>
      <c r="AP186" s="35">
        <f>AQ186+AU186+Tabelle212682010252627[[#This Row],[w]]/2+Tabelle212682010252627[[#This Row],[poweradd]]</f>
        <v>78.971634999999964</v>
      </c>
      <c r="AQ186" s="150">
        <f t="shared" si="198"/>
        <v>74.09761199999997</v>
      </c>
      <c r="AR186" s="35">
        <f t="shared" si="163"/>
        <v>7</v>
      </c>
      <c r="AS186" s="52">
        <f t="shared" si="185"/>
        <v>137.40238799999992</v>
      </c>
      <c r="AT186" s="52">
        <f t="shared" si="211"/>
        <v>136.02836499999992</v>
      </c>
      <c r="AU186" s="52">
        <f t="shared" si="164"/>
        <v>1.374023</v>
      </c>
      <c r="AZ186" s="35">
        <f>BA186+BE186+Tabelle2126820102526272933[[#This Row],[w]]/2+Tabelle2126820102526272933[[#This Row],[poweradd]]</f>
        <v>78.971634999999964</v>
      </c>
      <c r="BA186" s="150">
        <f t="shared" si="199"/>
        <v>74.09761199999997</v>
      </c>
      <c r="BB186" s="35">
        <f t="shared" si="165"/>
        <v>7</v>
      </c>
      <c r="BC186" s="52">
        <f t="shared" si="186"/>
        <v>137.40238799999992</v>
      </c>
      <c r="BD186" s="52">
        <f t="shared" si="212"/>
        <v>136.02836499999992</v>
      </c>
      <c r="BE186" s="52">
        <f t="shared" si="166"/>
        <v>1.374023</v>
      </c>
      <c r="BJ186" s="35">
        <f>BK186+BO186+Tabelle21268201025262728[[#This Row],[w]]/2+Tabelle21268201025262728[[#This Row],[poweradd]]</f>
        <v>78.971634999999964</v>
      </c>
      <c r="BK186" s="150">
        <f t="shared" si="200"/>
        <v>74.09761199999997</v>
      </c>
      <c r="BL186" s="35">
        <f t="shared" si="167"/>
        <v>7</v>
      </c>
      <c r="BM186" s="52">
        <f t="shared" si="187"/>
        <v>137.40238799999992</v>
      </c>
      <c r="BN186" s="52">
        <f t="shared" si="213"/>
        <v>136.02836499999992</v>
      </c>
      <c r="BO186" s="52">
        <f t="shared" si="168"/>
        <v>1.374023</v>
      </c>
      <c r="BT186" s="35">
        <f>BU186+BY186+Tabelle21268201025262729[[#This Row],[w]]/2+Tabelle21268201025262729[[#This Row],[poweradd]]</f>
        <v>78.971634999999964</v>
      </c>
      <c r="BU186" s="150">
        <f t="shared" si="201"/>
        <v>74.09761199999997</v>
      </c>
      <c r="BV186" s="35">
        <f t="shared" si="169"/>
        <v>7</v>
      </c>
      <c r="BW186" s="52">
        <f t="shared" si="188"/>
        <v>137.40238799999992</v>
      </c>
      <c r="BX186" s="52">
        <f t="shared" si="214"/>
        <v>136.02836499999992</v>
      </c>
      <c r="BY186" s="52">
        <f t="shared" si="170"/>
        <v>1.374023</v>
      </c>
      <c r="CD186" s="35">
        <f>CE186+CI186+Tabelle2126820102526272934[[#This Row],[w]]/2+Tabelle2126820102526272934[[#This Row],[poweradd]]</f>
        <v>35.272810000000021</v>
      </c>
      <c r="CE186" s="150">
        <f t="shared" si="202"/>
        <v>30.654354000000023</v>
      </c>
      <c r="CF186" s="35">
        <f t="shared" si="171"/>
        <v>6</v>
      </c>
      <c r="CG186" s="52">
        <f t="shared" si="189"/>
        <v>161.84564599999996</v>
      </c>
      <c r="CH186" s="52">
        <f t="shared" si="215"/>
        <v>160.22718999999995</v>
      </c>
      <c r="CI186" s="52">
        <f t="shared" si="172"/>
        <v>1.6184559999999999</v>
      </c>
      <c r="CN186" s="35">
        <f>CO186+CS186+Tabelle21268201025262729341135[[#This Row],[w]]/2+Tabelle21268201025262729341135[[#This Row],[poweradd]]</f>
        <v>34.743556000000005</v>
      </c>
      <c r="CO186" s="150">
        <f t="shared" si="203"/>
        <v>30.119754000000004</v>
      </c>
      <c r="CP186" s="35">
        <f t="shared" si="173"/>
        <v>6</v>
      </c>
      <c r="CQ186" s="52">
        <f t="shared" si="190"/>
        <v>162.38024599999997</v>
      </c>
      <c r="CR186" s="52">
        <f t="shared" si="216"/>
        <v>160.75644399999996</v>
      </c>
      <c r="CS186" s="52">
        <f t="shared" si="174"/>
        <v>1.623802</v>
      </c>
      <c r="CX186" s="35">
        <f>CY186+DC186+Tabelle2126820102526272934113536[[#This Row],[w]]/2+Tabelle2126820102526272934113536[[#This Row],[poweradd]]</f>
        <v>34.743556000000005</v>
      </c>
      <c r="CY186" s="150">
        <f t="shared" si="204"/>
        <v>30.119754000000004</v>
      </c>
      <c r="CZ186" s="35">
        <f t="shared" si="175"/>
        <v>6</v>
      </c>
      <c r="DA186" s="52">
        <f t="shared" si="191"/>
        <v>162.38024599999997</v>
      </c>
      <c r="DB186" s="52">
        <f t="shared" si="217"/>
        <v>160.75644399999996</v>
      </c>
      <c r="DC186" s="52">
        <f t="shared" si="176"/>
        <v>1.623802</v>
      </c>
      <c r="DH186" s="35">
        <f>DI186+DM186+Tabelle21268201025262729341135363731[[#This Row],[w]]/2+Tabelle21268201025262729341135363731[[#This Row],[poweradd]]</f>
        <v>76.206161999999949</v>
      </c>
      <c r="DI186" s="150">
        <f t="shared" si="205"/>
        <v>71.960769999999954</v>
      </c>
      <c r="DJ186" s="35">
        <f t="shared" si="177"/>
        <v>6</v>
      </c>
      <c r="DK186" s="52">
        <f t="shared" si="192"/>
        <v>124.53922999999998</v>
      </c>
      <c r="DL186" s="52">
        <f t="shared" si="218"/>
        <v>123.29383799999998</v>
      </c>
      <c r="DM186" s="52">
        <f t="shared" si="178"/>
        <v>1.2453920000000001</v>
      </c>
      <c r="DR186" s="35">
        <f>DS186+DW186+Tabelle212682010252627293411353637[[#This Row],[w]]/2+Tabelle212682010252627293411353637[[#This Row],[poweradd]]</f>
        <v>55.507322999999978</v>
      </c>
      <c r="DS186" s="150">
        <f t="shared" si="206"/>
        <v>50.982144999999981</v>
      </c>
      <c r="DT186" s="35">
        <f t="shared" si="179"/>
        <v>6</v>
      </c>
      <c r="DU186" s="52">
        <f t="shared" si="193"/>
        <v>152.51785499999997</v>
      </c>
      <c r="DV186" s="52">
        <f t="shared" si="219"/>
        <v>150.99267699999996</v>
      </c>
      <c r="DW186" s="52">
        <f t="shared" si="180"/>
        <v>1.5251779999999999</v>
      </c>
    </row>
    <row r="187" spans="1:130" x14ac:dyDescent="0.25">
      <c r="A187" s="55">
        <v>184</v>
      </c>
      <c r="B187" s="35">
        <f>C187+G187+Tabelle21268201025[[#This Row],[w]]/2+Tabelle21268201025[[#This Row],[poweradd]]</f>
        <v>22.455359000000009</v>
      </c>
      <c r="C187" s="150">
        <f t="shared" si="194"/>
        <v>18.192282000000009</v>
      </c>
      <c r="D187" s="35">
        <f t="shared" si="155"/>
        <v>6</v>
      </c>
      <c r="E187" s="52">
        <f t="shared" si="181"/>
        <v>126.30771799999991</v>
      </c>
      <c r="F187" s="52">
        <f t="shared" si="207"/>
        <v>125.04464099999991</v>
      </c>
      <c r="G187" s="52">
        <f t="shared" si="156"/>
        <v>1.263077</v>
      </c>
      <c r="L187" s="35">
        <f>M187+Q187+Tabelle212682010252632[[#This Row],[w]]/2+Tabelle212682010252632[[#This Row],[poweradd]]</f>
        <v>22.455359000000009</v>
      </c>
      <c r="M187" s="150">
        <f t="shared" si="195"/>
        <v>18.192282000000009</v>
      </c>
      <c r="N187" s="35">
        <f t="shared" si="157"/>
        <v>6</v>
      </c>
      <c r="O187" s="52">
        <f t="shared" si="182"/>
        <v>126.30771799999991</v>
      </c>
      <c r="P187" s="52">
        <f t="shared" si="208"/>
        <v>125.04464099999991</v>
      </c>
      <c r="Q187" s="52">
        <f t="shared" si="158"/>
        <v>1.263077</v>
      </c>
      <c r="V187" s="35">
        <f>W187+AA187+Tabelle2126820102526[[#This Row],[w]]/2+Tabelle2126820102526[[#This Row],[poweradd]]</f>
        <v>22.455359000000009</v>
      </c>
      <c r="W187" s="150">
        <f t="shared" si="196"/>
        <v>18.192282000000009</v>
      </c>
      <c r="X187" s="35">
        <f t="shared" si="159"/>
        <v>6</v>
      </c>
      <c r="Y187" s="52">
        <f t="shared" si="183"/>
        <v>126.30771799999991</v>
      </c>
      <c r="Z187" s="52">
        <f t="shared" si="209"/>
        <v>125.04464099999991</v>
      </c>
      <c r="AA187" s="52">
        <f t="shared" si="160"/>
        <v>1.263077</v>
      </c>
      <c r="AF187" s="35">
        <f>AG187+AK187+Tabelle212682010252630[[#This Row],[w]]/2+Tabelle212682010252630[[#This Row],[poweradd]]</f>
        <v>22.455359000000009</v>
      </c>
      <c r="AG187" s="150">
        <f t="shared" si="197"/>
        <v>18.192282000000009</v>
      </c>
      <c r="AH187" s="35">
        <f t="shared" si="161"/>
        <v>6</v>
      </c>
      <c r="AI187" s="52">
        <f t="shared" si="184"/>
        <v>126.30771799999991</v>
      </c>
      <c r="AJ187" s="52">
        <f t="shared" si="210"/>
        <v>125.04464099999991</v>
      </c>
      <c r="AK187" s="52">
        <f t="shared" si="162"/>
        <v>1.263077</v>
      </c>
      <c r="AP187" s="35">
        <f>AQ187+AU187+Tabelle212682010252627[[#This Row],[w]]/2+Tabelle212682010252627[[#This Row],[poweradd]]</f>
        <v>83.831917999999959</v>
      </c>
      <c r="AQ187" s="150">
        <f t="shared" si="198"/>
        <v>78.971634999999964</v>
      </c>
      <c r="AR187" s="35">
        <f t="shared" si="163"/>
        <v>7</v>
      </c>
      <c r="AS187" s="52">
        <f t="shared" si="185"/>
        <v>136.02836499999992</v>
      </c>
      <c r="AT187" s="52">
        <f t="shared" si="211"/>
        <v>134.66808199999991</v>
      </c>
      <c r="AU187" s="52">
        <f t="shared" si="164"/>
        <v>1.3602829999999999</v>
      </c>
      <c r="AZ187" s="35">
        <f>BA187+BE187+Tabelle2126820102526272933[[#This Row],[w]]/2+Tabelle2126820102526272933[[#This Row],[poweradd]]</f>
        <v>83.831917999999959</v>
      </c>
      <c r="BA187" s="150">
        <f t="shared" si="199"/>
        <v>78.971634999999964</v>
      </c>
      <c r="BB187" s="35">
        <f t="shared" si="165"/>
        <v>7</v>
      </c>
      <c r="BC187" s="52">
        <f t="shared" si="186"/>
        <v>136.02836499999992</v>
      </c>
      <c r="BD187" s="52">
        <f t="shared" si="212"/>
        <v>134.66808199999991</v>
      </c>
      <c r="BE187" s="52">
        <f t="shared" si="166"/>
        <v>1.3602829999999999</v>
      </c>
      <c r="BJ187" s="35">
        <f>BK187+BO187+Tabelle21268201025262728[[#This Row],[w]]/2+Tabelle21268201025262728[[#This Row],[poweradd]]</f>
        <v>83.831917999999959</v>
      </c>
      <c r="BK187" s="150">
        <f t="shared" si="200"/>
        <v>78.971634999999964</v>
      </c>
      <c r="BL187" s="35">
        <f t="shared" si="167"/>
        <v>7</v>
      </c>
      <c r="BM187" s="52">
        <f t="shared" si="187"/>
        <v>136.02836499999992</v>
      </c>
      <c r="BN187" s="52">
        <f t="shared" si="213"/>
        <v>134.66808199999991</v>
      </c>
      <c r="BO187" s="52">
        <f t="shared" si="168"/>
        <v>1.3602829999999999</v>
      </c>
      <c r="BT187" s="35">
        <f>BU187+BY187+Tabelle21268201025262729[[#This Row],[w]]/2+Tabelle21268201025262729[[#This Row],[poweradd]]</f>
        <v>83.831917999999959</v>
      </c>
      <c r="BU187" s="150">
        <f t="shared" si="201"/>
        <v>78.971634999999964</v>
      </c>
      <c r="BV187" s="35">
        <f t="shared" si="169"/>
        <v>7</v>
      </c>
      <c r="BW187" s="52">
        <f t="shared" si="188"/>
        <v>136.02836499999992</v>
      </c>
      <c r="BX187" s="52">
        <f t="shared" si="214"/>
        <v>134.66808199999991</v>
      </c>
      <c r="BY187" s="52">
        <f t="shared" si="170"/>
        <v>1.3602829999999999</v>
      </c>
      <c r="CD187" s="35">
        <f>CE187+CI187+Tabelle2126820102526272934[[#This Row],[w]]/2+Tabelle2126820102526272934[[#This Row],[poweradd]]</f>
        <v>39.875081000000023</v>
      </c>
      <c r="CE187" s="150">
        <f t="shared" si="202"/>
        <v>35.272810000000021</v>
      </c>
      <c r="CF187" s="35">
        <f t="shared" si="171"/>
        <v>6</v>
      </c>
      <c r="CG187" s="52">
        <f t="shared" si="189"/>
        <v>160.22718999999995</v>
      </c>
      <c r="CH187" s="52">
        <f t="shared" si="215"/>
        <v>158.62491899999995</v>
      </c>
      <c r="CI187" s="52">
        <f t="shared" si="172"/>
        <v>1.602271</v>
      </c>
      <c r="CN187" s="35">
        <f>CO187+CS187+Tabelle21268201025262729341135[[#This Row],[w]]/2+Tabelle21268201025262729341135[[#This Row],[poweradd]]</f>
        <v>39.351120000000009</v>
      </c>
      <c r="CO187" s="150">
        <f t="shared" si="203"/>
        <v>34.743556000000005</v>
      </c>
      <c r="CP187" s="35">
        <f t="shared" si="173"/>
        <v>6</v>
      </c>
      <c r="CQ187" s="52">
        <f t="shared" si="190"/>
        <v>160.75644399999996</v>
      </c>
      <c r="CR187" s="52">
        <f t="shared" si="216"/>
        <v>159.14887999999996</v>
      </c>
      <c r="CS187" s="52">
        <f t="shared" si="174"/>
        <v>1.607564</v>
      </c>
      <c r="CX187" s="35">
        <f>CY187+DC187+Tabelle2126820102526272934113536[[#This Row],[w]]/2+Tabelle2126820102526272934113536[[#This Row],[poweradd]]</f>
        <v>39.351120000000009</v>
      </c>
      <c r="CY187" s="150">
        <f t="shared" si="204"/>
        <v>34.743556000000005</v>
      </c>
      <c r="CZ187" s="35">
        <f t="shared" si="175"/>
        <v>6</v>
      </c>
      <c r="DA187" s="52">
        <f t="shared" si="191"/>
        <v>160.75644399999996</v>
      </c>
      <c r="DB187" s="52">
        <f t="shared" si="217"/>
        <v>159.14887999999996</v>
      </c>
      <c r="DC187" s="52">
        <f t="shared" si="176"/>
        <v>1.607564</v>
      </c>
      <c r="DH187" s="35">
        <f>DI187+DM187+Tabelle21268201025262729341135363731[[#This Row],[w]]/2+Tabelle21268201025262729341135363731[[#This Row],[poweradd]]</f>
        <v>20.439099999999954</v>
      </c>
      <c r="DI187" s="150">
        <f t="shared" si="205"/>
        <v>76.206161999999949</v>
      </c>
      <c r="DJ187" s="35">
        <f t="shared" si="177"/>
        <v>6</v>
      </c>
      <c r="DK187" s="52">
        <f t="shared" si="192"/>
        <v>123.29383799999998</v>
      </c>
      <c r="DL187" s="52">
        <f t="shared" si="218"/>
        <v>122.06089999999998</v>
      </c>
      <c r="DM187" s="52">
        <f t="shared" si="178"/>
        <v>1.2329380000000001</v>
      </c>
      <c r="DN187" s="45">
        <v>-60</v>
      </c>
      <c r="DO187" s="45"/>
      <c r="DP187" t="s">
        <v>253</v>
      </c>
      <c r="DR187" s="35">
        <f>DS187+DW187+Tabelle212682010252627293411353637[[#This Row],[w]]/2+Tabelle212682010252627293411353637[[#This Row],[poweradd]]</f>
        <v>60.017248999999978</v>
      </c>
      <c r="DS187" s="150">
        <f t="shared" si="206"/>
        <v>55.507322999999978</v>
      </c>
      <c r="DT187" s="35">
        <f t="shared" si="179"/>
        <v>6</v>
      </c>
      <c r="DU187" s="52">
        <f t="shared" si="193"/>
        <v>150.99267699999996</v>
      </c>
      <c r="DV187" s="52">
        <f t="shared" si="219"/>
        <v>149.48275099999995</v>
      </c>
      <c r="DW187" s="52">
        <f t="shared" si="180"/>
        <v>1.5099260000000001</v>
      </c>
      <c r="DX187" s="45"/>
      <c r="DY187" s="45"/>
    </row>
    <row r="188" spans="1:130" x14ac:dyDescent="0.25">
      <c r="A188" s="55">
        <v>185</v>
      </c>
      <c r="B188" s="35">
        <f>C188+G188+Tabelle21268201025[[#This Row],[w]]/2+Tabelle21268201025[[#This Row],[poweradd]]</f>
        <v>26.705805000000009</v>
      </c>
      <c r="C188" s="150">
        <f t="shared" si="194"/>
        <v>22.455359000000009</v>
      </c>
      <c r="D188" s="35">
        <f t="shared" si="155"/>
        <v>6</v>
      </c>
      <c r="E188" s="52">
        <f t="shared" si="181"/>
        <v>125.04464099999991</v>
      </c>
      <c r="F188" s="52">
        <f t="shared" si="207"/>
        <v>123.79419499999992</v>
      </c>
      <c r="G188" s="52">
        <f t="shared" si="156"/>
        <v>1.2504459999999999</v>
      </c>
      <c r="L188" s="35">
        <f>M188+Q188+Tabelle212682010252632[[#This Row],[w]]/2+Tabelle212682010252632[[#This Row],[poweradd]]</f>
        <v>26.705805000000009</v>
      </c>
      <c r="M188" s="150">
        <f t="shared" si="195"/>
        <v>22.455359000000009</v>
      </c>
      <c r="N188" s="35">
        <f t="shared" si="157"/>
        <v>6</v>
      </c>
      <c r="O188" s="52">
        <f t="shared" si="182"/>
        <v>125.04464099999991</v>
      </c>
      <c r="P188" s="52">
        <f t="shared" si="208"/>
        <v>123.79419499999992</v>
      </c>
      <c r="Q188" s="52">
        <f t="shared" si="158"/>
        <v>1.2504459999999999</v>
      </c>
      <c r="V188" s="35">
        <f>W188+AA188+Tabelle2126820102526[[#This Row],[w]]/2+Tabelle2126820102526[[#This Row],[poweradd]]</f>
        <v>26.705805000000009</v>
      </c>
      <c r="W188" s="150">
        <f t="shared" si="196"/>
        <v>22.455359000000009</v>
      </c>
      <c r="X188" s="35">
        <f t="shared" si="159"/>
        <v>6</v>
      </c>
      <c r="Y188" s="52">
        <f t="shared" si="183"/>
        <v>125.04464099999991</v>
      </c>
      <c r="Z188" s="52">
        <f t="shared" si="209"/>
        <v>123.79419499999992</v>
      </c>
      <c r="AA188" s="52">
        <f t="shared" si="160"/>
        <v>1.2504459999999999</v>
      </c>
      <c r="AF188" s="35">
        <f>AG188+AK188+Tabelle212682010252630[[#This Row],[w]]/2+Tabelle212682010252630[[#This Row],[poweradd]]</f>
        <v>26.705805000000009</v>
      </c>
      <c r="AG188" s="150">
        <f t="shared" si="197"/>
        <v>22.455359000000009</v>
      </c>
      <c r="AH188" s="35">
        <f t="shared" si="161"/>
        <v>6</v>
      </c>
      <c r="AI188" s="52">
        <f t="shared" si="184"/>
        <v>125.04464099999991</v>
      </c>
      <c r="AJ188" s="52">
        <f t="shared" si="210"/>
        <v>123.79419499999992</v>
      </c>
      <c r="AK188" s="52">
        <f t="shared" si="162"/>
        <v>1.2504459999999999</v>
      </c>
      <c r="AP188" s="35">
        <f>AQ188+AU188+Tabelle212682010252627[[#This Row],[w]]/2+Tabelle212682010252627[[#This Row],[poweradd]]</f>
        <v>88.678597999999965</v>
      </c>
      <c r="AQ188" s="150">
        <f t="shared" si="198"/>
        <v>83.831917999999959</v>
      </c>
      <c r="AR188" s="35">
        <f t="shared" si="163"/>
        <v>7</v>
      </c>
      <c r="AS188" s="52">
        <f t="shared" si="185"/>
        <v>134.66808199999991</v>
      </c>
      <c r="AT188" s="52">
        <f t="shared" si="211"/>
        <v>133.32140199999992</v>
      </c>
      <c r="AU188" s="52">
        <f t="shared" si="164"/>
        <v>1.3466800000000001</v>
      </c>
      <c r="AZ188" s="35">
        <f>BA188+BE188+Tabelle2126820102526272933[[#This Row],[w]]/2+Tabelle2126820102526272933[[#This Row],[poweradd]]</f>
        <v>88.678597999999965</v>
      </c>
      <c r="BA188" s="150">
        <f t="shared" si="199"/>
        <v>83.831917999999959</v>
      </c>
      <c r="BB188" s="35">
        <f t="shared" si="165"/>
        <v>7</v>
      </c>
      <c r="BC188" s="52">
        <f t="shared" si="186"/>
        <v>134.66808199999991</v>
      </c>
      <c r="BD188" s="52">
        <f t="shared" si="212"/>
        <v>133.32140199999992</v>
      </c>
      <c r="BE188" s="52">
        <f t="shared" si="166"/>
        <v>1.3466800000000001</v>
      </c>
      <c r="BJ188" s="35">
        <f>BK188+BO188+Tabelle21268201025262728[[#This Row],[w]]/2+Tabelle21268201025262728[[#This Row],[poweradd]]</f>
        <v>88.678597999999965</v>
      </c>
      <c r="BK188" s="150">
        <f t="shared" si="200"/>
        <v>83.831917999999959</v>
      </c>
      <c r="BL188" s="35">
        <f t="shared" si="167"/>
        <v>7</v>
      </c>
      <c r="BM188" s="52">
        <f t="shared" si="187"/>
        <v>134.66808199999991</v>
      </c>
      <c r="BN188" s="52">
        <f t="shared" si="213"/>
        <v>133.32140199999992</v>
      </c>
      <c r="BO188" s="52">
        <f t="shared" si="168"/>
        <v>1.3466800000000001</v>
      </c>
      <c r="BT188" s="35">
        <f>BU188+BY188+Tabelle21268201025262729[[#This Row],[w]]/2+Tabelle21268201025262729[[#This Row],[poweradd]]</f>
        <v>88.678597999999965</v>
      </c>
      <c r="BU188" s="150">
        <f t="shared" si="201"/>
        <v>83.831917999999959</v>
      </c>
      <c r="BV188" s="35">
        <f t="shared" si="169"/>
        <v>7</v>
      </c>
      <c r="BW188" s="52">
        <f t="shared" si="188"/>
        <v>134.66808199999991</v>
      </c>
      <c r="BX188" s="52">
        <f t="shared" si="214"/>
        <v>133.32140199999992</v>
      </c>
      <c r="BY188" s="52">
        <f t="shared" si="170"/>
        <v>1.3466800000000001</v>
      </c>
      <c r="CD188" s="35">
        <f>CE188+CI188+Tabelle2126820102526272934[[#This Row],[w]]/2+Tabelle2126820102526272934[[#This Row],[poweradd]]</f>
        <v>44.461330000000025</v>
      </c>
      <c r="CE188" s="150">
        <f t="shared" si="202"/>
        <v>39.875081000000023</v>
      </c>
      <c r="CF188" s="35">
        <f t="shared" si="171"/>
        <v>6</v>
      </c>
      <c r="CG188" s="52">
        <f t="shared" si="189"/>
        <v>158.62491899999995</v>
      </c>
      <c r="CH188" s="52">
        <f t="shared" si="215"/>
        <v>157.03866999999994</v>
      </c>
      <c r="CI188" s="52">
        <f t="shared" si="172"/>
        <v>1.586249</v>
      </c>
      <c r="CN188" s="35">
        <f>CO188+CS188+Tabelle21268201025262729341135[[#This Row],[w]]/2+Tabelle21268201025262729341135[[#This Row],[poweradd]]</f>
        <v>43.942608000000007</v>
      </c>
      <c r="CO188" s="150">
        <f t="shared" si="203"/>
        <v>39.351120000000009</v>
      </c>
      <c r="CP188" s="35">
        <f t="shared" si="173"/>
        <v>6</v>
      </c>
      <c r="CQ188" s="52">
        <f t="shared" si="190"/>
        <v>159.14887999999996</v>
      </c>
      <c r="CR188" s="52">
        <f t="shared" si="216"/>
        <v>157.55739199999996</v>
      </c>
      <c r="CS188" s="52">
        <f t="shared" si="174"/>
        <v>1.591488</v>
      </c>
      <c r="CX188" s="35">
        <f>CY188+DC188+Tabelle2126820102526272934113536[[#This Row],[w]]/2+Tabelle2126820102526272934113536[[#This Row],[poweradd]]</f>
        <v>43.942608000000007</v>
      </c>
      <c r="CY188" s="150">
        <f t="shared" si="204"/>
        <v>39.351120000000009</v>
      </c>
      <c r="CZ188" s="35">
        <f t="shared" si="175"/>
        <v>6</v>
      </c>
      <c r="DA188" s="52">
        <f t="shared" si="191"/>
        <v>159.14887999999996</v>
      </c>
      <c r="DB188" s="52">
        <f t="shared" si="217"/>
        <v>157.55739199999996</v>
      </c>
      <c r="DC188" s="52">
        <f t="shared" si="176"/>
        <v>1.591488</v>
      </c>
      <c r="DH188" s="35">
        <f>DI188+DM188+Tabelle21268201025262729341135363731[[#This Row],[w]]/2+Tabelle21268201025262729341135363731[[#This Row],[poweradd]]</f>
        <v>24.659708999999953</v>
      </c>
      <c r="DI188" s="150">
        <f t="shared" si="205"/>
        <v>20.439099999999954</v>
      </c>
      <c r="DJ188" s="35">
        <f t="shared" si="177"/>
        <v>6</v>
      </c>
      <c r="DK188" s="52">
        <f t="shared" si="192"/>
        <v>122.06089999999998</v>
      </c>
      <c r="DL188" s="52">
        <f t="shared" si="218"/>
        <v>120.84029099999998</v>
      </c>
      <c r="DM188" s="52">
        <f t="shared" si="178"/>
        <v>1.2206090000000001</v>
      </c>
      <c r="DR188" s="35">
        <f>DS188+DW188+Tabelle212682010252627293411353637[[#This Row],[w]]/2+Tabelle212682010252627293411353637[[#This Row],[poweradd]]</f>
        <v>64.512075999999979</v>
      </c>
      <c r="DS188" s="150">
        <f t="shared" si="206"/>
        <v>60.017248999999978</v>
      </c>
      <c r="DT188" s="35">
        <f t="shared" si="179"/>
        <v>6</v>
      </c>
      <c r="DU188" s="52">
        <f t="shared" si="193"/>
        <v>149.48275099999995</v>
      </c>
      <c r="DV188" s="52">
        <f t="shared" si="219"/>
        <v>147.98792399999996</v>
      </c>
      <c r="DW188" s="52">
        <f t="shared" si="180"/>
        <v>1.4948269999999999</v>
      </c>
    </row>
    <row r="189" spans="1:130" x14ac:dyDescent="0.25">
      <c r="A189" s="55">
        <v>186</v>
      </c>
      <c r="B189" s="35">
        <f>C189+G189+Tabelle21268201025[[#This Row],[w]]/2+Tabelle21268201025[[#This Row],[poweradd]]</f>
        <v>30.943746000000008</v>
      </c>
      <c r="C189" s="150">
        <f t="shared" si="194"/>
        <v>26.705805000000009</v>
      </c>
      <c r="D189" s="35">
        <f t="shared" si="155"/>
        <v>6</v>
      </c>
      <c r="E189" s="52">
        <f t="shared" si="181"/>
        <v>123.79419499999992</v>
      </c>
      <c r="F189" s="52">
        <f t="shared" si="207"/>
        <v>122.55625399999991</v>
      </c>
      <c r="G189" s="52">
        <f t="shared" si="156"/>
        <v>1.237941</v>
      </c>
      <c r="L189" s="35">
        <f>M189+Q189+Tabelle212682010252632[[#This Row],[w]]/2+Tabelle212682010252632[[#This Row],[poweradd]]</f>
        <v>30.943746000000008</v>
      </c>
      <c r="M189" s="150">
        <f t="shared" si="195"/>
        <v>26.705805000000009</v>
      </c>
      <c r="N189" s="35">
        <f t="shared" si="157"/>
        <v>6</v>
      </c>
      <c r="O189" s="52">
        <f t="shared" si="182"/>
        <v>123.79419499999992</v>
      </c>
      <c r="P189" s="52">
        <f t="shared" si="208"/>
        <v>122.55625399999991</v>
      </c>
      <c r="Q189" s="52">
        <f t="shared" si="158"/>
        <v>1.237941</v>
      </c>
      <c r="V189" s="35">
        <f>W189+AA189+Tabelle2126820102526[[#This Row],[w]]/2+Tabelle2126820102526[[#This Row],[poweradd]]</f>
        <v>30.943746000000008</v>
      </c>
      <c r="W189" s="150">
        <f t="shared" si="196"/>
        <v>26.705805000000009</v>
      </c>
      <c r="X189" s="35">
        <f t="shared" si="159"/>
        <v>6</v>
      </c>
      <c r="Y189" s="52">
        <f t="shared" si="183"/>
        <v>123.79419499999992</v>
      </c>
      <c r="Z189" s="52">
        <f t="shared" si="209"/>
        <v>122.55625399999991</v>
      </c>
      <c r="AA189" s="52">
        <f t="shared" si="160"/>
        <v>1.237941</v>
      </c>
      <c r="AF189" s="35">
        <f>AG189+AK189+Tabelle212682010252630[[#This Row],[w]]/2+Tabelle212682010252630[[#This Row],[poweradd]]</f>
        <v>30.943746000000008</v>
      </c>
      <c r="AG189" s="150">
        <f t="shared" si="197"/>
        <v>26.705805000000009</v>
      </c>
      <c r="AH189" s="35">
        <f t="shared" si="161"/>
        <v>6</v>
      </c>
      <c r="AI189" s="52">
        <f t="shared" si="184"/>
        <v>123.79419499999992</v>
      </c>
      <c r="AJ189" s="52">
        <f t="shared" si="210"/>
        <v>122.55625399999991</v>
      </c>
      <c r="AK189" s="52">
        <f t="shared" si="162"/>
        <v>1.237941</v>
      </c>
      <c r="AP189" s="35">
        <f>AQ189+AU189+Tabelle212682010252627[[#This Row],[w]]/2+Tabelle212682010252627[[#This Row],[poweradd]]</f>
        <v>93.511811999999964</v>
      </c>
      <c r="AQ189" s="150">
        <f t="shared" si="198"/>
        <v>88.678597999999965</v>
      </c>
      <c r="AR189" s="35">
        <f t="shared" si="163"/>
        <v>7</v>
      </c>
      <c r="AS189" s="52">
        <f t="shared" si="185"/>
        <v>133.32140199999992</v>
      </c>
      <c r="AT189" s="52">
        <f t="shared" si="211"/>
        <v>131.98818799999992</v>
      </c>
      <c r="AU189" s="52">
        <f t="shared" si="164"/>
        <v>1.3332139999999999</v>
      </c>
      <c r="AZ189" s="35">
        <f>BA189+BE189+Tabelle2126820102526272933[[#This Row],[w]]/2+Tabelle2126820102526272933[[#This Row],[poweradd]]</f>
        <v>93.511811999999964</v>
      </c>
      <c r="BA189" s="150">
        <f t="shared" si="199"/>
        <v>88.678597999999965</v>
      </c>
      <c r="BB189" s="35">
        <f t="shared" si="165"/>
        <v>7</v>
      </c>
      <c r="BC189" s="52">
        <f t="shared" si="186"/>
        <v>133.32140199999992</v>
      </c>
      <c r="BD189" s="52">
        <f t="shared" si="212"/>
        <v>131.98818799999992</v>
      </c>
      <c r="BE189" s="52">
        <f t="shared" si="166"/>
        <v>1.3332139999999999</v>
      </c>
      <c r="BJ189" s="35">
        <f>BK189+BO189+Tabelle21268201025262728[[#This Row],[w]]/2+Tabelle21268201025262728[[#This Row],[poweradd]]</f>
        <v>93.511811999999964</v>
      </c>
      <c r="BK189" s="150">
        <f t="shared" si="200"/>
        <v>88.678597999999965</v>
      </c>
      <c r="BL189" s="35">
        <f t="shared" si="167"/>
        <v>7</v>
      </c>
      <c r="BM189" s="52">
        <f t="shared" si="187"/>
        <v>133.32140199999992</v>
      </c>
      <c r="BN189" s="52">
        <f t="shared" si="213"/>
        <v>131.98818799999992</v>
      </c>
      <c r="BO189" s="52">
        <f t="shared" si="168"/>
        <v>1.3332139999999999</v>
      </c>
      <c r="BT189" s="35">
        <f>BU189+BY189+Tabelle21268201025262729[[#This Row],[w]]/2+Tabelle21268201025262729[[#This Row],[poweradd]]</f>
        <v>93.511811999999964</v>
      </c>
      <c r="BU189" s="150">
        <f t="shared" si="201"/>
        <v>88.678597999999965</v>
      </c>
      <c r="BV189" s="35">
        <f t="shared" si="169"/>
        <v>7</v>
      </c>
      <c r="BW189" s="52">
        <f t="shared" si="188"/>
        <v>133.32140199999992</v>
      </c>
      <c r="BX189" s="52">
        <f t="shared" si="214"/>
        <v>131.98818799999992</v>
      </c>
      <c r="BY189" s="52">
        <f t="shared" si="170"/>
        <v>1.3332139999999999</v>
      </c>
      <c r="CD189" s="35">
        <f>CE189+CI189+Tabelle2126820102526272934[[#This Row],[w]]/2+Tabelle2126820102526272934[[#This Row],[poweradd]]</f>
        <v>49.031716000000024</v>
      </c>
      <c r="CE189" s="150">
        <f t="shared" si="202"/>
        <v>44.461330000000025</v>
      </c>
      <c r="CF189" s="35">
        <f t="shared" si="171"/>
        <v>6</v>
      </c>
      <c r="CG189" s="52">
        <f t="shared" si="189"/>
        <v>157.03866999999994</v>
      </c>
      <c r="CH189" s="52">
        <f t="shared" si="215"/>
        <v>155.46828399999993</v>
      </c>
      <c r="CI189" s="52">
        <f t="shared" si="172"/>
        <v>1.5703860000000001</v>
      </c>
      <c r="CN189" s="35">
        <f>CO189+CS189+Tabelle21268201025262729341135[[#This Row],[w]]/2+Tabelle21268201025262729341135[[#This Row],[poweradd]]</f>
        <v>48.518181000000006</v>
      </c>
      <c r="CO189" s="150">
        <f t="shared" si="203"/>
        <v>43.942608000000007</v>
      </c>
      <c r="CP189" s="35">
        <f t="shared" si="173"/>
        <v>6</v>
      </c>
      <c r="CQ189" s="52">
        <f t="shared" si="190"/>
        <v>157.55739199999996</v>
      </c>
      <c r="CR189" s="52">
        <f t="shared" si="216"/>
        <v>155.98181899999997</v>
      </c>
      <c r="CS189" s="52">
        <f t="shared" si="174"/>
        <v>1.5755729999999999</v>
      </c>
      <c r="CX189" s="35">
        <f>CY189+DC189+Tabelle2126820102526272934113536[[#This Row],[w]]/2+Tabelle2126820102526272934113536[[#This Row],[poweradd]]</f>
        <v>48.518181000000006</v>
      </c>
      <c r="CY189" s="150">
        <f t="shared" si="204"/>
        <v>43.942608000000007</v>
      </c>
      <c r="CZ189" s="35">
        <f t="shared" si="175"/>
        <v>6</v>
      </c>
      <c r="DA189" s="52">
        <f t="shared" si="191"/>
        <v>157.55739199999996</v>
      </c>
      <c r="DB189" s="52">
        <f t="shared" si="217"/>
        <v>155.98181899999997</v>
      </c>
      <c r="DC189" s="52">
        <f t="shared" si="176"/>
        <v>1.5755729999999999</v>
      </c>
      <c r="DH189" s="35">
        <f>DI189+DM189+Tabelle21268201025262729341135363731[[#This Row],[w]]/2+Tabelle21268201025262729341135363731[[#This Row],[poweradd]]</f>
        <v>28.868110999999953</v>
      </c>
      <c r="DI189" s="150">
        <f t="shared" si="205"/>
        <v>24.659708999999953</v>
      </c>
      <c r="DJ189" s="35">
        <f t="shared" si="177"/>
        <v>6</v>
      </c>
      <c r="DK189" s="52">
        <f t="shared" si="192"/>
        <v>120.84029099999998</v>
      </c>
      <c r="DL189" s="52">
        <f t="shared" si="218"/>
        <v>119.63188899999997</v>
      </c>
      <c r="DM189" s="52">
        <f t="shared" si="178"/>
        <v>1.208402</v>
      </c>
      <c r="DR189" s="35">
        <f>DS189+DW189+Tabelle212682010252627293411353637[[#This Row],[w]]/2+Tabelle212682010252627293411353637[[#This Row],[poweradd]]</f>
        <v>68.991954999999976</v>
      </c>
      <c r="DS189" s="150">
        <f t="shared" si="206"/>
        <v>64.512075999999979</v>
      </c>
      <c r="DT189" s="35">
        <f t="shared" si="179"/>
        <v>6</v>
      </c>
      <c r="DU189" s="52">
        <f t="shared" si="193"/>
        <v>147.98792399999996</v>
      </c>
      <c r="DV189" s="52">
        <f t="shared" si="219"/>
        <v>146.50804499999995</v>
      </c>
      <c r="DW189" s="52">
        <f t="shared" si="180"/>
        <v>1.4798789999999999</v>
      </c>
    </row>
    <row r="190" spans="1:130" x14ac:dyDescent="0.25">
      <c r="A190" s="55">
        <v>187</v>
      </c>
      <c r="B190" s="35">
        <f>C190+G190+Tabelle21268201025[[#This Row],[w]]/2+Tabelle21268201025[[#This Row],[poweradd]]</f>
        <v>35.169308000000008</v>
      </c>
      <c r="C190" s="52">
        <f t="shared" si="194"/>
        <v>30.943746000000008</v>
      </c>
      <c r="D190" s="35">
        <f t="shared" si="155"/>
        <v>6</v>
      </c>
      <c r="E190" s="52">
        <f t="shared" si="181"/>
        <v>122.55625399999991</v>
      </c>
      <c r="F190" s="52">
        <f t="shared" si="207"/>
        <v>121.33069199999991</v>
      </c>
      <c r="G190" s="52">
        <f t="shared" si="156"/>
        <v>1.225562</v>
      </c>
      <c r="L190" s="35">
        <f>M190+Q190+Tabelle212682010252632[[#This Row],[w]]/2+Tabelle212682010252632[[#This Row],[poweradd]]</f>
        <v>35.169308000000008</v>
      </c>
      <c r="M190" s="52">
        <f t="shared" si="195"/>
        <v>30.943746000000008</v>
      </c>
      <c r="N190" s="35">
        <f t="shared" si="157"/>
        <v>6</v>
      </c>
      <c r="O190" s="52">
        <f t="shared" si="182"/>
        <v>122.55625399999991</v>
      </c>
      <c r="P190" s="52">
        <f t="shared" si="208"/>
        <v>121.33069199999991</v>
      </c>
      <c r="Q190" s="52">
        <f t="shared" si="158"/>
        <v>1.225562</v>
      </c>
      <c r="V190" s="35">
        <f>W190+AA190+Tabelle2126820102526[[#This Row],[w]]/2+Tabelle2126820102526[[#This Row],[poweradd]]</f>
        <v>35.169308000000008</v>
      </c>
      <c r="W190" s="52">
        <f t="shared" si="196"/>
        <v>30.943746000000008</v>
      </c>
      <c r="X190" s="35">
        <f t="shared" si="159"/>
        <v>6</v>
      </c>
      <c r="Y190" s="52">
        <f t="shared" si="183"/>
        <v>122.55625399999991</v>
      </c>
      <c r="Z190" s="52">
        <f t="shared" si="209"/>
        <v>121.33069199999991</v>
      </c>
      <c r="AA190" s="52">
        <f t="shared" si="160"/>
        <v>1.225562</v>
      </c>
      <c r="AF190" s="35">
        <f>AG190+AK190+Tabelle212682010252630[[#This Row],[w]]/2+Tabelle212682010252630[[#This Row],[poweradd]]</f>
        <v>35.169308000000008</v>
      </c>
      <c r="AG190" s="52">
        <f t="shared" si="197"/>
        <v>30.943746000000008</v>
      </c>
      <c r="AH190" s="35">
        <f t="shared" si="161"/>
        <v>6</v>
      </c>
      <c r="AI190" s="52">
        <f t="shared" si="184"/>
        <v>122.55625399999991</v>
      </c>
      <c r="AJ190" s="52">
        <f t="shared" si="210"/>
        <v>121.33069199999991</v>
      </c>
      <c r="AK190" s="52">
        <f t="shared" si="162"/>
        <v>1.225562</v>
      </c>
      <c r="AP190" s="35">
        <f>AQ190+AU190+Tabelle212682010252627[[#This Row],[w]]/2+Tabelle212682010252627[[#This Row],[poweradd]]</f>
        <v>98.331692999999959</v>
      </c>
      <c r="AQ190" s="52">
        <f t="shared" si="198"/>
        <v>93.511811999999964</v>
      </c>
      <c r="AR190" s="35">
        <f t="shared" si="163"/>
        <v>7</v>
      </c>
      <c r="AS190" s="52">
        <f t="shared" si="185"/>
        <v>131.98818799999992</v>
      </c>
      <c r="AT190" s="52">
        <f t="shared" si="211"/>
        <v>130.66830699999991</v>
      </c>
      <c r="AU190" s="52">
        <f t="shared" si="164"/>
        <v>1.3198810000000001</v>
      </c>
      <c r="AZ190" s="35">
        <f>BA190+BE190+Tabelle2126820102526272933[[#This Row],[w]]/2+Tabelle2126820102526272933[[#This Row],[poweradd]]</f>
        <v>98.331692999999959</v>
      </c>
      <c r="BA190" s="52">
        <f t="shared" si="199"/>
        <v>93.511811999999964</v>
      </c>
      <c r="BB190" s="35">
        <f t="shared" si="165"/>
        <v>7</v>
      </c>
      <c r="BC190" s="52">
        <f t="shared" si="186"/>
        <v>131.98818799999992</v>
      </c>
      <c r="BD190" s="52">
        <f t="shared" si="212"/>
        <v>130.66830699999991</v>
      </c>
      <c r="BE190" s="52">
        <f t="shared" si="166"/>
        <v>1.3198810000000001</v>
      </c>
      <c r="BJ190" s="35">
        <f>BK190+BO190+Tabelle21268201025262728[[#This Row],[w]]/2+Tabelle21268201025262728[[#This Row],[poweradd]]</f>
        <v>98.331692999999959</v>
      </c>
      <c r="BK190" s="52">
        <f t="shared" si="200"/>
        <v>93.511811999999964</v>
      </c>
      <c r="BL190" s="35">
        <f t="shared" si="167"/>
        <v>7</v>
      </c>
      <c r="BM190" s="52">
        <f t="shared" si="187"/>
        <v>131.98818799999992</v>
      </c>
      <c r="BN190" s="52">
        <f t="shared" si="213"/>
        <v>130.66830699999991</v>
      </c>
      <c r="BO190" s="52">
        <f t="shared" si="168"/>
        <v>1.3198810000000001</v>
      </c>
      <c r="BT190" s="35">
        <f>BU190+BY190+Tabelle21268201025262729[[#This Row],[w]]/2+Tabelle21268201025262729[[#This Row],[poweradd]]</f>
        <v>98.331692999999959</v>
      </c>
      <c r="BU190" s="52">
        <f t="shared" si="201"/>
        <v>93.511811999999964</v>
      </c>
      <c r="BV190" s="35">
        <f t="shared" si="169"/>
        <v>7</v>
      </c>
      <c r="BW190" s="52">
        <f t="shared" si="188"/>
        <v>131.98818799999992</v>
      </c>
      <c r="BX190" s="52">
        <f t="shared" si="214"/>
        <v>130.66830699999991</v>
      </c>
      <c r="BY190" s="52">
        <f t="shared" si="170"/>
        <v>1.3198810000000001</v>
      </c>
      <c r="CD190" s="35">
        <f>CE190+CI190+Tabelle2126820102526272934[[#This Row],[w]]/2+Tabelle2126820102526272934[[#This Row],[poweradd]]</f>
        <v>53.586398000000024</v>
      </c>
      <c r="CE190" s="52">
        <f t="shared" si="202"/>
        <v>49.031716000000024</v>
      </c>
      <c r="CF190" s="35">
        <f t="shared" si="171"/>
        <v>6</v>
      </c>
      <c r="CG190" s="52">
        <f t="shared" si="189"/>
        <v>155.46828399999993</v>
      </c>
      <c r="CH190" s="52">
        <f t="shared" si="215"/>
        <v>153.91360199999991</v>
      </c>
      <c r="CI190" s="52">
        <f t="shared" si="172"/>
        <v>1.5546819999999999</v>
      </c>
      <c r="CN190" s="35">
        <f>CO190+CS190+Tabelle21268201025262729341135[[#This Row],[w]]/2+Tabelle21268201025262729341135[[#This Row],[poweradd]]</f>
        <v>53.077999000000005</v>
      </c>
      <c r="CO190" s="52">
        <f t="shared" si="203"/>
        <v>48.518181000000006</v>
      </c>
      <c r="CP190" s="35">
        <f t="shared" si="173"/>
        <v>6</v>
      </c>
      <c r="CQ190" s="52">
        <f t="shared" si="190"/>
        <v>155.98181899999997</v>
      </c>
      <c r="CR190" s="52">
        <f t="shared" si="216"/>
        <v>154.42200099999997</v>
      </c>
      <c r="CS190" s="52">
        <f t="shared" si="174"/>
        <v>1.5598179999999999</v>
      </c>
      <c r="CX190" s="35">
        <f>CY190+DC190+Tabelle2126820102526272934113536[[#This Row],[w]]/2+Tabelle2126820102526272934113536[[#This Row],[poweradd]]</f>
        <v>53.077999000000005</v>
      </c>
      <c r="CY190" s="52">
        <f t="shared" si="204"/>
        <v>48.518181000000006</v>
      </c>
      <c r="CZ190" s="35">
        <f t="shared" si="175"/>
        <v>6</v>
      </c>
      <c r="DA190" s="52">
        <f t="shared" si="191"/>
        <v>155.98181899999997</v>
      </c>
      <c r="DB190" s="52">
        <f t="shared" si="217"/>
        <v>154.42200099999997</v>
      </c>
      <c r="DC190" s="52">
        <f t="shared" si="176"/>
        <v>1.5598179999999999</v>
      </c>
      <c r="DH190" s="35">
        <f>DI190+DM190+Tabelle21268201025262729341135363731[[#This Row],[w]]/2+Tabelle21268201025262729341135363731[[#This Row],[poweradd]]</f>
        <v>33.064428999999954</v>
      </c>
      <c r="DI190" s="52">
        <f t="shared" si="205"/>
        <v>28.868110999999953</v>
      </c>
      <c r="DJ190" s="35">
        <f t="shared" si="177"/>
        <v>6</v>
      </c>
      <c r="DK190" s="52">
        <f t="shared" si="192"/>
        <v>119.63188899999997</v>
      </c>
      <c r="DL190" s="52">
        <f t="shared" si="218"/>
        <v>118.43557099999997</v>
      </c>
      <c r="DM190" s="52">
        <f t="shared" si="178"/>
        <v>1.196318</v>
      </c>
      <c r="DR190" s="35">
        <f>DS190+DW190+Tabelle212682010252627293411353637[[#This Row],[w]]/2+Tabelle212682010252627293411353637[[#This Row],[poweradd]]</f>
        <v>73.457034999999976</v>
      </c>
      <c r="DS190" s="52">
        <f t="shared" si="206"/>
        <v>68.991954999999976</v>
      </c>
      <c r="DT190" s="35">
        <f t="shared" si="179"/>
        <v>6</v>
      </c>
      <c r="DU190" s="52">
        <f t="shared" si="193"/>
        <v>146.50804499999995</v>
      </c>
      <c r="DV190" s="52">
        <f t="shared" si="219"/>
        <v>145.04296499999995</v>
      </c>
      <c r="DW190" s="52">
        <f t="shared" si="180"/>
        <v>1.4650799999999999</v>
      </c>
    </row>
    <row r="191" spans="1:130" x14ac:dyDescent="0.25">
      <c r="A191" s="55">
        <v>188</v>
      </c>
      <c r="B191" s="35">
        <f>C191+G191+Tabelle21268201025[[#This Row],[w]]/2+Tabelle21268201025[[#This Row],[poweradd]]</f>
        <v>39.382614000000011</v>
      </c>
      <c r="C191" s="52">
        <f t="shared" si="194"/>
        <v>35.169308000000008</v>
      </c>
      <c r="D191" s="35">
        <f t="shared" si="155"/>
        <v>6</v>
      </c>
      <c r="E191" s="52">
        <f t="shared" si="181"/>
        <v>121.33069199999991</v>
      </c>
      <c r="F191" s="52">
        <f t="shared" si="207"/>
        <v>120.11738599999991</v>
      </c>
      <c r="G191" s="52">
        <f t="shared" si="156"/>
        <v>1.213306</v>
      </c>
      <c r="L191" s="35">
        <f>M191+Q191+Tabelle212682010252632[[#This Row],[w]]/2+Tabelle212682010252632[[#This Row],[poweradd]]</f>
        <v>39.382614000000011</v>
      </c>
      <c r="M191" s="52">
        <f t="shared" si="195"/>
        <v>35.169308000000008</v>
      </c>
      <c r="N191" s="35">
        <f t="shared" si="157"/>
        <v>6</v>
      </c>
      <c r="O191" s="52">
        <f t="shared" si="182"/>
        <v>121.33069199999991</v>
      </c>
      <c r="P191" s="52">
        <f t="shared" si="208"/>
        <v>120.11738599999991</v>
      </c>
      <c r="Q191" s="52">
        <f t="shared" si="158"/>
        <v>1.213306</v>
      </c>
      <c r="V191" s="35">
        <f>W191+AA191+Tabelle2126820102526[[#This Row],[w]]/2+Tabelle2126820102526[[#This Row],[poweradd]]</f>
        <v>39.382614000000011</v>
      </c>
      <c r="W191" s="52">
        <f t="shared" si="196"/>
        <v>35.169308000000008</v>
      </c>
      <c r="X191" s="35">
        <f t="shared" si="159"/>
        <v>6</v>
      </c>
      <c r="Y191" s="52">
        <f t="shared" si="183"/>
        <v>121.33069199999991</v>
      </c>
      <c r="Z191" s="52">
        <f t="shared" si="209"/>
        <v>120.11738599999991</v>
      </c>
      <c r="AA191" s="52">
        <f t="shared" si="160"/>
        <v>1.213306</v>
      </c>
      <c r="AF191" s="35">
        <f>AG191+AK191+Tabelle212682010252630[[#This Row],[w]]/2+Tabelle212682010252630[[#This Row],[poweradd]]</f>
        <v>39.382614000000011</v>
      </c>
      <c r="AG191" s="52">
        <f t="shared" si="197"/>
        <v>35.169308000000008</v>
      </c>
      <c r="AH191" s="35">
        <f t="shared" si="161"/>
        <v>6</v>
      </c>
      <c r="AI191" s="52">
        <f t="shared" si="184"/>
        <v>121.33069199999991</v>
      </c>
      <c r="AJ191" s="52">
        <f t="shared" si="210"/>
        <v>120.11738599999991</v>
      </c>
      <c r="AK191" s="52">
        <f t="shared" si="162"/>
        <v>1.213306</v>
      </c>
      <c r="AP191" s="35">
        <f>AQ191+AU191+Tabelle212682010252627[[#This Row],[w]]/2+Tabelle212682010252627[[#This Row],[poweradd]]</f>
        <v>103.13837599999997</v>
      </c>
      <c r="AQ191" s="52">
        <f t="shared" si="198"/>
        <v>98.331692999999959</v>
      </c>
      <c r="AR191" s="35">
        <f t="shared" si="163"/>
        <v>7</v>
      </c>
      <c r="AS191" s="52">
        <f t="shared" si="185"/>
        <v>130.66830699999991</v>
      </c>
      <c r="AT191" s="52">
        <f t="shared" si="211"/>
        <v>129.36162399999992</v>
      </c>
      <c r="AU191" s="52">
        <f t="shared" si="164"/>
        <v>1.306683</v>
      </c>
      <c r="AZ191" s="35">
        <f>BA191+BE191+Tabelle2126820102526272933[[#This Row],[w]]/2+Tabelle2126820102526272933[[#This Row],[poweradd]]</f>
        <v>103.13837599999997</v>
      </c>
      <c r="BA191" s="52">
        <f t="shared" si="199"/>
        <v>98.331692999999959</v>
      </c>
      <c r="BB191" s="35">
        <f t="shared" si="165"/>
        <v>7</v>
      </c>
      <c r="BC191" s="52">
        <f t="shared" si="186"/>
        <v>130.66830699999991</v>
      </c>
      <c r="BD191" s="52">
        <f t="shared" si="212"/>
        <v>129.36162399999992</v>
      </c>
      <c r="BE191" s="52">
        <f t="shared" si="166"/>
        <v>1.306683</v>
      </c>
      <c r="BJ191" s="35">
        <f>BK191+BO191+Tabelle21268201025262728[[#This Row],[w]]/2+Tabelle21268201025262728[[#This Row],[poweradd]]</f>
        <v>103.13837599999997</v>
      </c>
      <c r="BK191" s="52">
        <f t="shared" si="200"/>
        <v>98.331692999999959</v>
      </c>
      <c r="BL191" s="35">
        <f t="shared" si="167"/>
        <v>7</v>
      </c>
      <c r="BM191" s="52">
        <f t="shared" si="187"/>
        <v>130.66830699999991</v>
      </c>
      <c r="BN191" s="52">
        <f t="shared" si="213"/>
        <v>129.36162399999992</v>
      </c>
      <c r="BO191" s="52">
        <f t="shared" si="168"/>
        <v>1.306683</v>
      </c>
      <c r="BT191" s="35">
        <f>BU191+BY191+Tabelle21268201025262729[[#This Row],[w]]/2+Tabelle21268201025262729[[#This Row],[poweradd]]</f>
        <v>103.13837599999997</v>
      </c>
      <c r="BU191" s="52">
        <f t="shared" si="201"/>
        <v>98.331692999999959</v>
      </c>
      <c r="BV191" s="35">
        <f t="shared" si="169"/>
        <v>7</v>
      </c>
      <c r="BW191" s="52">
        <f t="shared" si="188"/>
        <v>130.66830699999991</v>
      </c>
      <c r="BX191" s="52">
        <f t="shared" si="214"/>
        <v>129.36162399999992</v>
      </c>
      <c r="BY191" s="52">
        <f t="shared" si="170"/>
        <v>1.306683</v>
      </c>
      <c r="CD191" s="35">
        <f>CE191+CI191+Tabelle2126820102526272934[[#This Row],[w]]/2+Tabelle2126820102526272934[[#This Row],[poweradd]]</f>
        <v>58.125534000000023</v>
      </c>
      <c r="CE191" s="52">
        <f t="shared" si="202"/>
        <v>53.586398000000024</v>
      </c>
      <c r="CF191" s="35">
        <f t="shared" si="171"/>
        <v>6</v>
      </c>
      <c r="CG191" s="52">
        <f t="shared" si="189"/>
        <v>153.91360199999991</v>
      </c>
      <c r="CH191" s="52">
        <f t="shared" si="215"/>
        <v>152.3744659999999</v>
      </c>
      <c r="CI191" s="52">
        <f t="shared" si="172"/>
        <v>1.5391360000000001</v>
      </c>
      <c r="CN191" s="35">
        <f>CO191+CS191+Tabelle21268201025262729341135[[#This Row],[w]]/2+Tabelle21268201025262729341135[[#This Row],[poweradd]]</f>
        <v>57.622219000000008</v>
      </c>
      <c r="CO191" s="52">
        <f t="shared" si="203"/>
        <v>53.077999000000005</v>
      </c>
      <c r="CP191" s="35">
        <f t="shared" si="173"/>
        <v>6</v>
      </c>
      <c r="CQ191" s="52">
        <f t="shared" si="190"/>
        <v>154.42200099999997</v>
      </c>
      <c r="CR191" s="52">
        <f t="shared" si="216"/>
        <v>152.87778099999997</v>
      </c>
      <c r="CS191" s="52">
        <f t="shared" si="174"/>
        <v>1.5442199999999999</v>
      </c>
      <c r="CX191" s="35">
        <f>CY191+DC191+Tabelle2126820102526272934113536[[#This Row],[w]]/2+Tabelle2126820102526272934113536[[#This Row],[poweradd]]</f>
        <v>57.622219000000008</v>
      </c>
      <c r="CY191" s="52">
        <f t="shared" si="204"/>
        <v>53.077999000000005</v>
      </c>
      <c r="CZ191" s="35">
        <f t="shared" si="175"/>
        <v>6</v>
      </c>
      <c r="DA191" s="52">
        <f t="shared" si="191"/>
        <v>154.42200099999997</v>
      </c>
      <c r="DB191" s="52">
        <f t="shared" si="217"/>
        <v>152.87778099999997</v>
      </c>
      <c r="DC191" s="52">
        <f t="shared" si="176"/>
        <v>1.5442199999999999</v>
      </c>
      <c r="DH191" s="35">
        <f>DI191+DM191+Tabelle21268201025262729341135363731[[#This Row],[w]]/2+Tabelle21268201025262729341135363731[[#This Row],[poweradd]]</f>
        <v>37.248783999999958</v>
      </c>
      <c r="DI191" s="52">
        <f t="shared" si="205"/>
        <v>33.064428999999954</v>
      </c>
      <c r="DJ191" s="35">
        <f t="shared" si="177"/>
        <v>6</v>
      </c>
      <c r="DK191" s="52">
        <f t="shared" si="192"/>
        <v>118.43557099999997</v>
      </c>
      <c r="DL191" s="52">
        <f t="shared" si="218"/>
        <v>117.25121599999997</v>
      </c>
      <c r="DM191" s="52">
        <f t="shared" si="178"/>
        <v>1.184355</v>
      </c>
      <c r="DR191" s="35">
        <f>DS191+DW191+Tabelle212682010252627293411353637[[#This Row],[w]]/2+Tabelle212682010252627293411353637[[#This Row],[poweradd]]</f>
        <v>77.907463999999976</v>
      </c>
      <c r="DS191" s="52">
        <f t="shared" si="206"/>
        <v>73.457034999999976</v>
      </c>
      <c r="DT191" s="35">
        <f t="shared" si="179"/>
        <v>6</v>
      </c>
      <c r="DU191" s="52">
        <f t="shared" si="193"/>
        <v>145.04296499999995</v>
      </c>
      <c r="DV191" s="52">
        <f t="shared" si="219"/>
        <v>143.59253599999994</v>
      </c>
      <c r="DW191" s="52">
        <f t="shared" si="180"/>
        <v>1.450429</v>
      </c>
    </row>
    <row r="192" spans="1:130" x14ac:dyDescent="0.25">
      <c r="A192" s="55">
        <v>189</v>
      </c>
      <c r="B192" s="35">
        <f>C192+G192+Tabelle21268201025[[#This Row],[w]]/2+Tabelle21268201025[[#This Row],[poweradd]]</f>
        <v>43.583787000000008</v>
      </c>
      <c r="C192" s="150">
        <f t="shared" si="194"/>
        <v>39.382614000000011</v>
      </c>
      <c r="D192" s="35">
        <f t="shared" si="155"/>
        <v>6</v>
      </c>
      <c r="E192" s="52">
        <f t="shared" si="181"/>
        <v>120.11738599999991</v>
      </c>
      <c r="F192" s="52">
        <f t="shared" si="207"/>
        <v>118.91621299999991</v>
      </c>
      <c r="G192" s="52">
        <f t="shared" si="156"/>
        <v>1.201173</v>
      </c>
      <c r="L192" s="35">
        <f>M192+Q192+Tabelle212682010252632[[#This Row],[w]]/2+Tabelle212682010252632[[#This Row],[poweradd]]</f>
        <v>43.583787000000008</v>
      </c>
      <c r="M192" s="150">
        <f t="shared" si="195"/>
        <v>39.382614000000011</v>
      </c>
      <c r="N192" s="35">
        <f t="shared" si="157"/>
        <v>6</v>
      </c>
      <c r="O192" s="52">
        <f t="shared" si="182"/>
        <v>120.11738599999991</v>
      </c>
      <c r="P192" s="52">
        <f t="shared" si="208"/>
        <v>118.91621299999991</v>
      </c>
      <c r="Q192" s="52">
        <f t="shared" si="158"/>
        <v>1.201173</v>
      </c>
      <c r="V192" s="35">
        <f>W192+AA192+Tabelle2126820102526[[#This Row],[w]]/2+Tabelle2126820102526[[#This Row],[poweradd]]</f>
        <v>43.583787000000008</v>
      </c>
      <c r="W192" s="150">
        <f t="shared" si="196"/>
        <v>39.382614000000011</v>
      </c>
      <c r="X192" s="35">
        <f t="shared" si="159"/>
        <v>6</v>
      </c>
      <c r="Y192" s="52">
        <f t="shared" si="183"/>
        <v>120.11738599999991</v>
      </c>
      <c r="Z192" s="52">
        <f t="shared" si="209"/>
        <v>118.91621299999991</v>
      </c>
      <c r="AA192" s="52">
        <f t="shared" si="160"/>
        <v>1.201173</v>
      </c>
      <c r="AF192" s="35">
        <f>AG192+AK192+Tabelle212682010252630[[#This Row],[w]]/2+Tabelle212682010252630[[#This Row],[poweradd]]</f>
        <v>43.583787000000008</v>
      </c>
      <c r="AG192" s="150">
        <f t="shared" si="197"/>
        <v>39.382614000000011</v>
      </c>
      <c r="AH192" s="35">
        <f t="shared" si="161"/>
        <v>6</v>
      </c>
      <c r="AI192" s="52">
        <f t="shared" si="184"/>
        <v>120.11738599999991</v>
      </c>
      <c r="AJ192" s="52">
        <f t="shared" si="210"/>
        <v>118.91621299999991</v>
      </c>
      <c r="AK192" s="52">
        <f t="shared" si="162"/>
        <v>1.201173</v>
      </c>
      <c r="AP192" s="35">
        <f>AQ192+AU192+Tabelle212682010252627[[#This Row],[w]]/2+Tabelle212682010252627[[#This Row],[poweradd]]</f>
        <v>107.93199199999997</v>
      </c>
      <c r="AQ192" s="150">
        <f t="shared" si="198"/>
        <v>103.13837599999997</v>
      </c>
      <c r="AR192" s="35">
        <f t="shared" si="163"/>
        <v>7</v>
      </c>
      <c r="AS192" s="52">
        <f t="shared" si="185"/>
        <v>129.36162399999992</v>
      </c>
      <c r="AT192" s="52">
        <f t="shared" si="211"/>
        <v>128.06800799999991</v>
      </c>
      <c r="AU192" s="52">
        <f t="shared" si="164"/>
        <v>1.2936160000000001</v>
      </c>
      <c r="AZ192" s="35">
        <f>BA192+BE192+Tabelle2126820102526272933[[#This Row],[w]]/2+Tabelle2126820102526272933[[#This Row],[poweradd]]</f>
        <v>107.93199199999997</v>
      </c>
      <c r="BA192" s="150">
        <f t="shared" si="199"/>
        <v>103.13837599999997</v>
      </c>
      <c r="BB192" s="35">
        <f t="shared" si="165"/>
        <v>7</v>
      </c>
      <c r="BC192" s="52">
        <f t="shared" si="186"/>
        <v>129.36162399999992</v>
      </c>
      <c r="BD192" s="52">
        <f t="shared" si="212"/>
        <v>128.06800799999991</v>
      </c>
      <c r="BE192" s="52">
        <f t="shared" si="166"/>
        <v>1.2936160000000001</v>
      </c>
      <c r="BJ192" s="35">
        <f>BK192+BO192+Tabelle21268201025262728[[#This Row],[w]]/2+Tabelle21268201025262728[[#This Row],[poweradd]]</f>
        <v>107.93199199999997</v>
      </c>
      <c r="BK192" s="150">
        <f t="shared" si="200"/>
        <v>103.13837599999997</v>
      </c>
      <c r="BL192" s="35">
        <f t="shared" si="167"/>
        <v>7</v>
      </c>
      <c r="BM192" s="52">
        <f t="shared" si="187"/>
        <v>129.36162399999992</v>
      </c>
      <c r="BN192" s="52">
        <f t="shared" si="213"/>
        <v>128.06800799999991</v>
      </c>
      <c r="BO192" s="52">
        <f t="shared" si="168"/>
        <v>1.2936160000000001</v>
      </c>
      <c r="BT192" s="35">
        <f>BU192+BY192+Tabelle21268201025262729[[#This Row],[w]]/2+Tabelle21268201025262729[[#This Row],[poweradd]]</f>
        <v>107.93199199999997</v>
      </c>
      <c r="BU192" s="150">
        <f t="shared" si="201"/>
        <v>103.13837599999997</v>
      </c>
      <c r="BV192" s="35">
        <f t="shared" si="169"/>
        <v>7</v>
      </c>
      <c r="BW192" s="52">
        <f t="shared" si="188"/>
        <v>129.36162399999992</v>
      </c>
      <c r="BX192" s="52">
        <f t="shared" si="214"/>
        <v>128.06800799999991</v>
      </c>
      <c r="BY192" s="52">
        <f t="shared" si="170"/>
        <v>1.2936160000000001</v>
      </c>
      <c r="CD192" s="35">
        <f>CE192+CI192+Tabelle2126820102526272934[[#This Row],[w]]/2+Tabelle2126820102526272934[[#This Row],[poweradd]]</f>
        <v>62.649278000000024</v>
      </c>
      <c r="CE192" s="150">
        <f t="shared" si="202"/>
        <v>58.125534000000023</v>
      </c>
      <c r="CF192" s="35">
        <f t="shared" si="171"/>
        <v>6</v>
      </c>
      <c r="CG192" s="52">
        <f t="shared" si="189"/>
        <v>152.3744659999999</v>
      </c>
      <c r="CH192" s="52">
        <f t="shared" si="215"/>
        <v>150.85072199999991</v>
      </c>
      <c r="CI192" s="52">
        <f t="shared" si="172"/>
        <v>1.523744</v>
      </c>
      <c r="CN192" s="35">
        <f>CO192+CS192+Tabelle21268201025262729341135[[#This Row],[w]]/2+Tabelle21268201025262729341135[[#This Row],[poweradd]]</f>
        <v>62.150996000000006</v>
      </c>
      <c r="CO192" s="150">
        <f t="shared" si="203"/>
        <v>57.622219000000008</v>
      </c>
      <c r="CP192" s="35">
        <f t="shared" si="173"/>
        <v>6</v>
      </c>
      <c r="CQ192" s="52">
        <f t="shared" si="190"/>
        <v>152.87778099999997</v>
      </c>
      <c r="CR192" s="52">
        <f t="shared" si="216"/>
        <v>151.34900399999998</v>
      </c>
      <c r="CS192" s="52">
        <f t="shared" si="174"/>
        <v>1.5287770000000001</v>
      </c>
      <c r="CX192" s="35">
        <f>CY192+DC192+Tabelle2126820102526272934113536[[#This Row],[w]]/2+Tabelle2126820102526272934113536[[#This Row],[poweradd]]</f>
        <v>2.1509960000000063</v>
      </c>
      <c r="CY192" s="150">
        <f t="shared" si="204"/>
        <v>57.622219000000008</v>
      </c>
      <c r="CZ192" s="35">
        <f t="shared" si="175"/>
        <v>6</v>
      </c>
      <c r="DA192" s="52">
        <f t="shared" si="191"/>
        <v>152.87778099999997</v>
      </c>
      <c r="DB192" s="52">
        <f t="shared" si="217"/>
        <v>151.34900399999998</v>
      </c>
      <c r="DC192" s="52">
        <f t="shared" si="176"/>
        <v>1.5287770000000001</v>
      </c>
      <c r="DD192" s="45">
        <v>-60</v>
      </c>
      <c r="DE192" s="45"/>
      <c r="DF192" t="s">
        <v>251</v>
      </c>
      <c r="DH192" s="35">
        <f>DI192+DM192+Tabelle21268201025262729341135363731[[#This Row],[w]]/2+Tabelle21268201025262729341135363731[[#This Row],[poweradd]]</f>
        <v>41.421295999999955</v>
      </c>
      <c r="DI192" s="150">
        <f t="shared" si="205"/>
        <v>37.248783999999958</v>
      </c>
      <c r="DJ192" s="35">
        <f t="shared" si="177"/>
        <v>6</v>
      </c>
      <c r="DK192" s="52">
        <f t="shared" si="192"/>
        <v>117.25121599999997</v>
      </c>
      <c r="DL192" s="52">
        <f t="shared" si="218"/>
        <v>116.07870399999997</v>
      </c>
      <c r="DM192" s="52">
        <f t="shared" si="178"/>
        <v>1.172512</v>
      </c>
      <c r="DN192" s="45"/>
      <c r="DO192" s="45"/>
      <c r="DR192" s="35">
        <f>DS192+DW192+Tabelle212682010252627293411353637[[#This Row],[w]]/2+Tabelle212682010252627293411353637[[#This Row],[poweradd]]</f>
        <v>82.343388999999974</v>
      </c>
      <c r="DS192" s="150">
        <f t="shared" si="206"/>
        <v>77.907463999999976</v>
      </c>
      <c r="DT192" s="35">
        <f t="shared" si="179"/>
        <v>6</v>
      </c>
      <c r="DU192" s="52">
        <f t="shared" si="193"/>
        <v>143.59253599999994</v>
      </c>
      <c r="DV192" s="52">
        <f t="shared" si="219"/>
        <v>142.15661099999994</v>
      </c>
      <c r="DW192" s="52">
        <f t="shared" si="180"/>
        <v>1.4359249999999999</v>
      </c>
      <c r="DX192" s="45"/>
      <c r="DY192" s="45"/>
    </row>
    <row r="193" spans="1:133" x14ac:dyDescent="0.25">
      <c r="A193" s="55">
        <v>190</v>
      </c>
      <c r="B193" s="35">
        <f>C193+G193+Tabelle21268201025[[#This Row],[w]]/2+Tabelle21268201025[[#This Row],[poweradd]]</f>
        <v>47.772949000000011</v>
      </c>
      <c r="C193" s="150">
        <f t="shared" si="194"/>
        <v>43.583787000000008</v>
      </c>
      <c r="D193" s="35">
        <f t="shared" si="155"/>
        <v>6</v>
      </c>
      <c r="E193" s="52">
        <f t="shared" si="181"/>
        <v>118.91621299999991</v>
      </c>
      <c r="F193" s="52">
        <f t="shared" si="207"/>
        <v>117.72705099999992</v>
      </c>
      <c r="G193" s="52">
        <f t="shared" si="156"/>
        <v>1.1891620000000001</v>
      </c>
      <c r="L193" s="35">
        <f>M193+Q193+Tabelle212682010252632[[#This Row],[w]]/2+Tabelle212682010252632[[#This Row],[poweradd]]</f>
        <v>47.772949000000011</v>
      </c>
      <c r="M193" s="150">
        <f t="shared" si="195"/>
        <v>43.583787000000008</v>
      </c>
      <c r="N193" s="35">
        <f t="shared" si="157"/>
        <v>6</v>
      </c>
      <c r="O193" s="52">
        <f t="shared" si="182"/>
        <v>118.91621299999991</v>
      </c>
      <c r="P193" s="52">
        <f t="shared" si="208"/>
        <v>117.72705099999992</v>
      </c>
      <c r="Q193" s="52">
        <f t="shared" si="158"/>
        <v>1.1891620000000001</v>
      </c>
      <c r="V193" s="35">
        <f>W193+AA193+Tabelle2126820102526[[#This Row],[w]]/2+Tabelle2126820102526[[#This Row],[poweradd]]</f>
        <v>47.772949000000011</v>
      </c>
      <c r="W193" s="150">
        <f t="shared" si="196"/>
        <v>43.583787000000008</v>
      </c>
      <c r="X193" s="35">
        <f t="shared" si="159"/>
        <v>6</v>
      </c>
      <c r="Y193" s="52">
        <f t="shared" si="183"/>
        <v>118.91621299999991</v>
      </c>
      <c r="Z193" s="52">
        <f t="shared" si="209"/>
        <v>117.72705099999992</v>
      </c>
      <c r="AA193" s="52">
        <f t="shared" si="160"/>
        <v>1.1891620000000001</v>
      </c>
      <c r="AF193" s="35">
        <f>AG193+AK193+Tabelle212682010252630[[#This Row],[w]]/2+Tabelle212682010252630[[#This Row],[poweradd]]</f>
        <v>47.772949000000011</v>
      </c>
      <c r="AG193" s="150">
        <f t="shared" si="197"/>
        <v>43.583787000000008</v>
      </c>
      <c r="AH193" s="35">
        <f t="shared" si="161"/>
        <v>6</v>
      </c>
      <c r="AI193" s="52">
        <f t="shared" si="184"/>
        <v>118.91621299999991</v>
      </c>
      <c r="AJ193" s="52">
        <f t="shared" si="210"/>
        <v>117.72705099999992</v>
      </c>
      <c r="AK193" s="52">
        <f t="shared" si="162"/>
        <v>1.1891620000000001</v>
      </c>
      <c r="AP193" s="35">
        <f>AQ193+AU193+Tabelle212682010252627[[#This Row],[w]]/2+Tabelle212682010252627[[#This Row],[poweradd]]</f>
        <v>112.71267199999997</v>
      </c>
      <c r="AQ193" s="150">
        <f t="shared" si="198"/>
        <v>107.93199199999997</v>
      </c>
      <c r="AR193" s="35">
        <f t="shared" si="163"/>
        <v>7</v>
      </c>
      <c r="AS193" s="52">
        <f t="shared" si="185"/>
        <v>128.06800799999991</v>
      </c>
      <c r="AT193" s="52">
        <f t="shared" si="211"/>
        <v>126.7873279999999</v>
      </c>
      <c r="AU193" s="52">
        <f t="shared" si="164"/>
        <v>1.28068</v>
      </c>
      <c r="AZ193" s="35">
        <f>BA193+BE193+Tabelle2126820102526272933[[#This Row],[w]]/2+Tabelle2126820102526272933[[#This Row],[poweradd]]</f>
        <v>112.71267199999997</v>
      </c>
      <c r="BA193" s="150">
        <f t="shared" si="199"/>
        <v>107.93199199999997</v>
      </c>
      <c r="BB193" s="35">
        <f t="shared" si="165"/>
        <v>7</v>
      </c>
      <c r="BC193" s="52">
        <f t="shared" si="186"/>
        <v>128.06800799999991</v>
      </c>
      <c r="BD193" s="52">
        <f t="shared" si="212"/>
        <v>126.7873279999999</v>
      </c>
      <c r="BE193" s="52">
        <f t="shared" si="166"/>
        <v>1.28068</v>
      </c>
      <c r="BJ193" s="35">
        <f>BK193+BO193+Tabelle21268201025262728[[#This Row],[w]]/2+Tabelle21268201025262728[[#This Row],[poweradd]]</f>
        <v>112.71267199999997</v>
      </c>
      <c r="BK193" s="150">
        <f t="shared" si="200"/>
        <v>107.93199199999997</v>
      </c>
      <c r="BL193" s="35">
        <f t="shared" si="167"/>
        <v>7</v>
      </c>
      <c r="BM193" s="52">
        <f t="shared" si="187"/>
        <v>128.06800799999991</v>
      </c>
      <c r="BN193" s="52">
        <f t="shared" si="213"/>
        <v>126.7873279999999</v>
      </c>
      <c r="BO193" s="52">
        <f t="shared" si="168"/>
        <v>1.28068</v>
      </c>
      <c r="BT193" s="35">
        <f>BU193+BY193+Tabelle21268201025262729[[#This Row],[w]]/2+Tabelle21268201025262729[[#This Row],[poweradd]]</f>
        <v>112.71267199999997</v>
      </c>
      <c r="BU193" s="150">
        <f t="shared" si="201"/>
        <v>107.93199199999997</v>
      </c>
      <c r="BV193" s="35">
        <f t="shared" si="169"/>
        <v>7</v>
      </c>
      <c r="BW193" s="52">
        <f t="shared" si="188"/>
        <v>128.06800799999991</v>
      </c>
      <c r="BX193" s="52">
        <f t="shared" si="214"/>
        <v>126.7873279999999</v>
      </c>
      <c r="BY193" s="52">
        <f t="shared" si="170"/>
        <v>1.28068</v>
      </c>
      <c r="CD193" s="35">
        <f>CE193+CI193+Tabelle2126820102526272934[[#This Row],[w]]/2+Tabelle2126820102526272934[[#This Row],[poweradd]]</f>
        <v>67.157785000000018</v>
      </c>
      <c r="CE193" s="150">
        <f t="shared" si="202"/>
        <v>62.649278000000024</v>
      </c>
      <c r="CF193" s="35">
        <f t="shared" si="171"/>
        <v>6</v>
      </c>
      <c r="CG193" s="52">
        <f t="shared" si="189"/>
        <v>150.85072199999991</v>
      </c>
      <c r="CH193" s="52">
        <f t="shared" si="215"/>
        <v>149.3422149999999</v>
      </c>
      <c r="CI193" s="52">
        <f t="shared" si="172"/>
        <v>1.508507</v>
      </c>
      <c r="CN193" s="35">
        <f>CO193+CS193+Tabelle21268201025262729341135[[#This Row],[w]]/2+Tabelle21268201025262729341135[[#This Row],[poweradd]]</f>
        <v>66.664486000000011</v>
      </c>
      <c r="CO193" s="150">
        <f t="shared" si="203"/>
        <v>62.150996000000006</v>
      </c>
      <c r="CP193" s="35">
        <f t="shared" si="173"/>
        <v>6</v>
      </c>
      <c r="CQ193" s="52">
        <f t="shared" si="190"/>
        <v>151.34900399999998</v>
      </c>
      <c r="CR193" s="52">
        <f t="shared" si="216"/>
        <v>149.83551399999999</v>
      </c>
      <c r="CS193" s="52">
        <f t="shared" si="174"/>
        <v>1.51349</v>
      </c>
      <c r="CX193" s="35">
        <f>CY193+DC193+Tabelle2126820102526272934113536[[#This Row],[w]]/2+Tabelle2126820102526272934113536[[#This Row],[poweradd]]</f>
        <v>6.6644860000000063</v>
      </c>
      <c r="CY193" s="150">
        <f t="shared" si="204"/>
        <v>2.1509960000000063</v>
      </c>
      <c r="CZ193" s="35">
        <f t="shared" si="175"/>
        <v>6</v>
      </c>
      <c r="DA193" s="52">
        <f t="shared" si="191"/>
        <v>151.34900399999998</v>
      </c>
      <c r="DB193" s="52">
        <f t="shared" si="217"/>
        <v>149.83551399999999</v>
      </c>
      <c r="DC193" s="52">
        <f t="shared" si="176"/>
        <v>1.51349</v>
      </c>
      <c r="DH193" s="35">
        <f>DI193+DM193+Tabelle21268201025262729341135363731[[#This Row],[w]]/2+Tabelle21268201025262729341135363731[[#This Row],[poweradd]]</f>
        <v>45.582082999999955</v>
      </c>
      <c r="DI193" s="150">
        <f t="shared" si="205"/>
        <v>41.421295999999955</v>
      </c>
      <c r="DJ193" s="35">
        <f t="shared" si="177"/>
        <v>6</v>
      </c>
      <c r="DK193" s="52">
        <f t="shared" si="192"/>
        <v>116.07870399999997</v>
      </c>
      <c r="DL193" s="52">
        <f t="shared" si="218"/>
        <v>114.91791699999997</v>
      </c>
      <c r="DM193" s="52">
        <f t="shared" si="178"/>
        <v>1.160787</v>
      </c>
      <c r="DR193" s="35">
        <f>DS193+DW193+Tabelle212682010252627293411353637[[#This Row],[w]]/2+Tabelle212682010252627293411353637[[#This Row],[poweradd]]</f>
        <v>86.764954999999972</v>
      </c>
      <c r="DS193" s="150">
        <f t="shared" si="206"/>
        <v>82.343388999999974</v>
      </c>
      <c r="DT193" s="35">
        <f t="shared" si="179"/>
        <v>6</v>
      </c>
      <c r="DU193" s="52">
        <f t="shared" si="193"/>
        <v>142.15661099999994</v>
      </c>
      <c r="DV193" s="52">
        <f t="shared" si="219"/>
        <v>140.73504499999993</v>
      </c>
      <c r="DW193" s="52">
        <f t="shared" si="180"/>
        <v>1.4215660000000001</v>
      </c>
    </row>
    <row r="194" spans="1:133" x14ac:dyDescent="0.25">
      <c r="A194" s="55">
        <v>191</v>
      </c>
      <c r="B194" s="35">
        <f>C194+G194+Tabelle21268201025[[#This Row],[w]]/2+Tabelle21268201025[[#This Row],[poweradd]]</f>
        <v>51.950219000000011</v>
      </c>
      <c r="C194" s="52">
        <f t="shared" si="194"/>
        <v>47.772949000000011</v>
      </c>
      <c r="D194" s="35">
        <f t="shared" si="155"/>
        <v>6</v>
      </c>
      <c r="E194" s="52">
        <f t="shared" si="181"/>
        <v>117.72705099999992</v>
      </c>
      <c r="F194" s="52">
        <f t="shared" si="207"/>
        <v>116.54978099999991</v>
      </c>
      <c r="G194" s="52">
        <f t="shared" si="156"/>
        <v>1.17727</v>
      </c>
      <c r="L194" s="35">
        <f>M194+Q194+Tabelle212682010252632[[#This Row],[w]]/2+Tabelle212682010252632[[#This Row],[poweradd]]</f>
        <v>51.950219000000011</v>
      </c>
      <c r="M194" s="52">
        <f t="shared" si="195"/>
        <v>47.772949000000011</v>
      </c>
      <c r="N194" s="35">
        <f t="shared" si="157"/>
        <v>6</v>
      </c>
      <c r="O194" s="52">
        <f t="shared" si="182"/>
        <v>117.72705099999992</v>
      </c>
      <c r="P194" s="52">
        <f t="shared" si="208"/>
        <v>116.54978099999991</v>
      </c>
      <c r="Q194" s="52">
        <f t="shared" si="158"/>
        <v>1.17727</v>
      </c>
      <c r="V194" s="35">
        <f>W194+AA194+Tabelle2126820102526[[#This Row],[w]]/2+Tabelle2126820102526[[#This Row],[poweradd]]</f>
        <v>51.950219000000011</v>
      </c>
      <c r="W194" s="52">
        <f t="shared" si="196"/>
        <v>47.772949000000011</v>
      </c>
      <c r="X194" s="35">
        <f t="shared" si="159"/>
        <v>6</v>
      </c>
      <c r="Y194" s="52">
        <f t="shared" si="183"/>
        <v>117.72705099999992</v>
      </c>
      <c r="Z194" s="52">
        <f t="shared" si="209"/>
        <v>116.54978099999991</v>
      </c>
      <c r="AA194" s="52">
        <f t="shared" si="160"/>
        <v>1.17727</v>
      </c>
      <c r="AF194" s="35">
        <f>AG194+AK194+Tabelle212682010252630[[#This Row],[w]]/2+Tabelle212682010252630[[#This Row],[poweradd]]</f>
        <v>51.950219000000011</v>
      </c>
      <c r="AG194" s="52">
        <f t="shared" si="197"/>
        <v>47.772949000000011</v>
      </c>
      <c r="AH194" s="35">
        <f t="shared" si="161"/>
        <v>6</v>
      </c>
      <c r="AI194" s="52">
        <f t="shared" si="184"/>
        <v>117.72705099999992</v>
      </c>
      <c r="AJ194" s="52">
        <f t="shared" si="210"/>
        <v>116.54978099999991</v>
      </c>
      <c r="AK194" s="52">
        <f t="shared" si="162"/>
        <v>1.17727</v>
      </c>
      <c r="AP194" s="35">
        <f>AQ194+AU194+Tabelle212682010252627[[#This Row],[w]]/2+Tabelle212682010252627[[#This Row],[poweradd]]</f>
        <v>117.48054499999996</v>
      </c>
      <c r="AQ194" s="52">
        <f t="shared" si="198"/>
        <v>112.71267199999997</v>
      </c>
      <c r="AR194" s="35">
        <f t="shared" si="163"/>
        <v>7</v>
      </c>
      <c r="AS194" s="52">
        <f t="shared" si="185"/>
        <v>126.7873279999999</v>
      </c>
      <c r="AT194" s="52">
        <f t="shared" si="211"/>
        <v>125.51945499999991</v>
      </c>
      <c r="AU194" s="52">
        <f t="shared" si="164"/>
        <v>1.267873</v>
      </c>
      <c r="AZ194" s="35">
        <f>BA194+BE194+Tabelle2126820102526272933[[#This Row],[w]]/2+Tabelle2126820102526272933[[#This Row],[poweradd]]</f>
        <v>117.48054499999996</v>
      </c>
      <c r="BA194" s="52">
        <f t="shared" si="199"/>
        <v>112.71267199999997</v>
      </c>
      <c r="BB194" s="35">
        <f t="shared" si="165"/>
        <v>7</v>
      </c>
      <c r="BC194" s="52">
        <f t="shared" si="186"/>
        <v>126.7873279999999</v>
      </c>
      <c r="BD194" s="52">
        <f t="shared" si="212"/>
        <v>125.51945499999991</v>
      </c>
      <c r="BE194" s="52">
        <f t="shared" si="166"/>
        <v>1.267873</v>
      </c>
      <c r="BJ194" s="35">
        <f>BK194+BO194+Tabelle21268201025262728[[#This Row],[w]]/2+Tabelle21268201025262728[[#This Row],[poweradd]]</f>
        <v>117.48054499999996</v>
      </c>
      <c r="BK194" s="52">
        <f t="shared" si="200"/>
        <v>112.71267199999997</v>
      </c>
      <c r="BL194" s="35">
        <f t="shared" si="167"/>
        <v>7</v>
      </c>
      <c r="BM194" s="52">
        <f t="shared" si="187"/>
        <v>126.7873279999999</v>
      </c>
      <c r="BN194" s="52">
        <f t="shared" si="213"/>
        <v>125.51945499999991</v>
      </c>
      <c r="BO194" s="52">
        <f t="shared" si="168"/>
        <v>1.267873</v>
      </c>
      <c r="BT194" s="35">
        <f>BU194+BY194+Tabelle21268201025262729[[#This Row],[w]]/2+Tabelle21268201025262729[[#This Row],[poweradd]]</f>
        <v>117.48054499999996</v>
      </c>
      <c r="BU194" s="52">
        <f t="shared" si="201"/>
        <v>112.71267199999997</v>
      </c>
      <c r="BV194" s="35">
        <f t="shared" si="169"/>
        <v>7</v>
      </c>
      <c r="BW194" s="52">
        <f t="shared" si="188"/>
        <v>126.7873279999999</v>
      </c>
      <c r="BX194" s="52">
        <f t="shared" si="214"/>
        <v>125.51945499999991</v>
      </c>
      <c r="BY194" s="52">
        <f t="shared" si="170"/>
        <v>1.267873</v>
      </c>
      <c r="CD194" s="35">
        <f>CE194+CI194+Tabelle2126820102526272934[[#This Row],[w]]/2+Tabelle2126820102526272934[[#This Row],[poweradd]]</f>
        <v>71.651207000000014</v>
      </c>
      <c r="CE194" s="52">
        <f t="shared" si="202"/>
        <v>67.157785000000018</v>
      </c>
      <c r="CF194" s="35">
        <f t="shared" si="171"/>
        <v>6</v>
      </c>
      <c r="CG194" s="52">
        <f t="shared" si="189"/>
        <v>149.3422149999999</v>
      </c>
      <c r="CH194" s="52">
        <f t="shared" si="215"/>
        <v>147.84879299999989</v>
      </c>
      <c r="CI194" s="52">
        <f t="shared" si="172"/>
        <v>1.493422</v>
      </c>
      <c r="CN194" s="35">
        <f>CO194+CS194+Tabelle21268201025262729341135[[#This Row],[w]]/2+Tabelle21268201025262729341135[[#This Row],[poweradd]]</f>
        <v>71.162841000000014</v>
      </c>
      <c r="CO194" s="52">
        <f t="shared" si="203"/>
        <v>66.664486000000011</v>
      </c>
      <c r="CP194" s="35">
        <f t="shared" si="173"/>
        <v>6</v>
      </c>
      <c r="CQ194" s="52">
        <f t="shared" si="190"/>
        <v>149.83551399999999</v>
      </c>
      <c r="CR194" s="52">
        <f t="shared" si="216"/>
        <v>148.33715899999999</v>
      </c>
      <c r="CS194" s="52">
        <f t="shared" si="174"/>
        <v>1.4983550000000001</v>
      </c>
      <c r="CX194" s="35">
        <f>CY194+DC194+Tabelle2126820102526272934113536[[#This Row],[w]]/2+Tabelle2126820102526272934113536[[#This Row],[poweradd]]</f>
        <v>11.162841000000007</v>
      </c>
      <c r="CY194" s="52">
        <f t="shared" si="204"/>
        <v>6.6644860000000063</v>
      </c>
      <c r="CZ194" s="35">
        <f t="shared" si="175"/>
        <v>6</v>
      </c>
      <c r="DA194" s="52">
        <f t="shared" si="191"/>
        <v>149.83551399999999</v>
      </c>
      <c r="DB194" s="52">
        <f t="shared" si="217"/>
        <v>148.33715899999999</v>
      </c>
      <c r="DC194" s="52">
        <f t="shared" si="176"/>
        <v>1.4983550000000001</v>
      </c>
      <c r="DH194" s="35">
        <f>DI194+DM194+Tabelle21268201025262729341135363731[[#This Row],[w]]/2+Tabelle21268201025262729341135363731[[#This Row],[poweradd]]</f>
        <v>49.731261999999951</v>
      </c>
      <c r="DI194" s="52">
        <f t="shared" si="205"/>
        <v>45.582082999999955</v>
      </c>
      <c r="DJ194" s="35">
        <f t="shared" si="177"/>
        <v>6</v>
      </c>
      <c r="DK194" s="52">
        <f t="shared" si="192"/>
        <v>114.91791699999997</v>
      </c>
      <c r="DL194" s="52">
        <f t="shared" si="218"/>
        <v>113.76873799999997</v>
      </c>
      <c r="DM194" s="52">
        <f t="shared" si="178"/>
        <v>1.149179</v>
      </c>
      <c r="DR194" s="35">
        <f>DS194+DW194+Tabelle212682010252627293411353637[[#This Row],[w]]/2+Tabelle212682010252627293411353637[[#This Row],[poweradd]]</f>
        <v>91.172304999999966</v>
      </c>
      <c r="DS194" s="52">
        <f t="shared" si="206"/>
        <v>86.764954999999972</v>
      </c>
      <c r="DT194" s="35">
        <f t="shared" si="179"/>
        <v>6</v>
      </c>
      <c r="DU194" s="52">
        <f t="shared" si="193"/>
        <v>140.73504499999993</v>
      </c>
      <c r="DV194" s="52">
        <f t="shared" si="219"/>
        <v>139.32769499999992</v>
      </c>
      <c r="DW194" s="52">
        <f t="shared" si="180"/>
        <v>1.4073500000000001</v>
      </c>
    </row>
    <row r="195" spans="1:133" x14ac:dyDescent="0.25">
      <c r="A195" s="55">
        <v>192</v>
      </c>
      <c r="B195" s="35">
        <f>C195+G195+Tabelle21268201025[[#This Row],[w]]/2+Tabelle21268201025[[#This Row],[poweradd]]</f>
        <v>56.115716000000013</v>
      </c>
      <c r="C195" s="150">
        <f t="shared" si="194"/>
        <v>51.950219000000011</v>
      </c>
      <c r="D195" s="35">
        <f t="shared" si="155"/>
        <v>6</v>
      </c>
      <c r="E195" s="52">
        <f t="shared" si="181"/>
        <v>116.54978099999991</v>
      </c>
      <c r="F195" s="52">
        <f t="shared" si="207"/>
        <v>115.38428399999991</v>
      </c>
      <c r="G195" s="52">
        <f t="shared" si="156"/>
        <v>1.165497</v>
      </c>
      <c r="L195" s="35">
        <f>M195+Q195+Tabelle212682010252632[[#This Row],[w]]/2+Tabelle212682010252632[[#This Row],[poweradd]]</f>
        <v>56.115716000000013</v>
      </c>
      <c r="M195" s="150">
        <f t="shared" si="195"/>
        <v>51.950219000000011</v>
      </c>
      <c r="N195" s="35">
        <f t="shared" si="157"/>
        <v>6</v>
      </c>
      <c r="O195" s="52">
        <f t="shared" si="182"/>
        <v>116.54978099999991</v>
      </c>
      <c r="P195" s="52">
        <f t="shared" si="208"/>
        <v>115.38428399999991</v>
      </c>
      <c r="Q195" s="52">
        <f t="shared" si="158"/>
        <v>1.165497</v>
      </c>
      <c r="V195" s="35">
        <f>W195+AA195+Tabelle2126820102526[[#This Row],[w]]/2+Tabelle2126820102526[[#This Row],[poweradd]]</f>
        <v>56.115716000000013</v>
      </c>
      <c r="W195" s="150">
        <f t="shared" si="196"/>
        <v>51.950219000000011</v>
      </c>
      <c r="X195" s="35">
        <f t="shared" si="159"/>
        <v>6</v>
      </c>
      <c r="Y195" s="52">
        <f t="shared" si="183"/>
        <v>116.54978099999991</v>
      </c>
      <c r="Z195" s="52">
        <f t="shared" si="209"/>
        <v>115.38428399999991</v>
      </c>
      <c r="AA195" s="52">
        <f t="shared" si="160"/>
        <v>1.165497</v>
      </c>
      <c r="AF195" s="35">
        <f>AG195+AK195+Tabelle212682010252630[[#This Row],[w]]/2+Tabelle212682010252630[[#This Row],[poweradd]]</f>
        <v>56.115716000000013</v>
      </c>
      <c r="AG195" s="150">
        <f t="shared" si="197"/>
        <v>51.950219000000011</v>
      </c>
      <c r="AH195" s="35">
        <f t="shared" si="161"/>
        <v>6</v>
      </c>
      <c r="AI195" s="52">
        <f t="shared" si="184"/>
        <v>116.54978099999991</v>
      </c>
      <c r="AJ195" s="52">
        <f t="shared" si="210"/>
        <v>115.38428399999991</v>
      </c>
      <c r="AK195" s="52">
        <f t="shared" si="162"/>
        <v>1.165497</v>
      </c>
      <c r="AP195" s="35">
        <f>AQ195+AU195+Tabelle212682010252627[[#This Row],[w]]/2+Tabelle212682010252627[[#This Row],[poweradd]]</f>
        <v>122.23573899999997</v>
      </c>
      <c r="AQ195" s="150">
        <f t="shared" si="198"/>
        <v>117.48054499999996</v>
      </c>
      <c r="AR195" s="35">
        <f t="shared" si="163"/>
        <v>7</v>
      </c>
      <c r="AS195" s="52">
        <f t="shared" si="185"/>
        <v>125.51945499999991</v>
      </c>
      <c r="AT195" s="52">
        <f t="shared" si="211"/>
        <v>124.26426099999991</v>
      </c>
      <c r="AU195" s="52">
        <f t="shared" si="164"/>
        <v>1.2551939999999999</v>
      </c>
      <c r="AZ195" s="35">
        <f>BA195+BE195+Tabelle2126820102526272933[[#This Row],[w]]/2+Tabelle2126820102526272933[[#This Row],[poweradd]]</f>
        <v>122.23573899999997</v>
      </c>
      <c r="BA195" s="150">
        <f t="shared" si="199"/>
        <v>117.48054499999996</v>
      </c>
      <c r="BB195" s="35">
        <f t="shared" si="165"/>
        <v>7</v>
      </c>
      <c r="BC195" s="52">
        <f t="shared" si="186"/>
        <v>125.51945499999991</v>
      </c>
      <c r="BD195" s="52">
        <f t="shared" si="212"/>
        <v>124.26426099999991</v>
      </c>
      <c r="BE195" s="52">
        <f t="shared" si="166"/>
        <v>1.2551939999999999</v>
      </c>
      <c r="BJ195" s="35">
        <f>BK195+BO195+Tabelle21268201025262728[[#This Row],[w]]/2+Tabelle21268201025262728[[#This Row],[poweradd]]</f>
        <v>122.23573899999997</v>
      </c>
      <c r="BK195" s="150">
        <f t="shared" si="200"/>
        <v>117.48054499999996</v>
      </c>
      <c r="BL195" s="35">
        <f t="shared" si="167"/>
        <v>7</v>
      </c>
      <c r="BM195" s="52">
        <f t="shared" si="187"/>
        <v>125.51945499999991</v>
      </c>
      <c r="BN195" s="52">
        <f t="shared" si="213"/>
        <v>124.26426099999991</v>
      </c>
      <c r="BO195" s="52">
        <f t="shared" si="168"/>
        <v>1.2551939999999999</v>
      </c>
      <c r="BT195" s="35">
        <f>BU195+BY195+Tabelle21268201025262729[[#This Row],[w]]/2+Tabelle21268201025262729[[#This Row],[poweradd]]</f>
        <v>122.23573899999997</v>
      </c>
      <c r="BU195" s="150">
        <f t="shared" si="201"/>
        <v>117.48054499999996</v>
      </c>
      <c r="BV195" s="35">
        <f t="shared" si="169"/>
        <v>7</v>
      </c>
      <c r="BW195" s="52">
        <f t="shared" si="188"/>
        <v>125.51945499999991</v>
      </c>
      <c r="BX195" s="52">
        <f t="shared" si="214"/>
        <v>124.26426099999991</v>
      </c>
      <c r="BY195" s="52">
        <f t="shared" si="170"/>
        <v>1.2551939999999999</v>
      </c>
      <c r="CD195" s="35">
        <f>CE195+CI195+Tabelle2126820102526272934[[#This Row],[w]]/2+Tabelle2126820102526272934[[#This Row],[poweradd]]</f>
        <v>76.129694000000015</v>
      </c>
      <c r="CE195" s="150">
        <f t="shared" si="202"/>
        <v>71.651207000000014</v>
      </c>
      <c r="CF195" s="35">
        <f t="shared" si="171"/>
        <v>6</v>
      </c>
      <c r="CG195" s="52">
        <f t="shared" si="189"/>
        <v>147.84879299999989</v>
      </c>
      <c r="CH195" s="52">
        <f t="shared" si="215"/>
        <v>146.37030599999989</v>
      </c>
      <c r="CI195" s="52">
        <f t="shared" si="172"/>
        <v>1.4784870000000001</v>
      </c>
      <c r="CN195" s="35">
        <f>CO195+CS195+Tabelle21268201025262729341135[[#This Row],[w]]/2+Tabelle21268201025262729341135[[#This Row],[poweradd]]</f>
        <v>75.64621200000002</v>
      </c>
      <c r="CO195" s="150">
        <f t="shared" si="203"/>
        <v>71.162841000000014</v>
      </c>
      <c r="CP195" s="35">
        <f t="shared" si="173"/>
        <v>6</v>
      </c>
      <c r="CQ195" s="52">
        <f t="shared" si="190"/>
        <v>148.33715899999999</v>
      </c>
      <c r="CR195" s="52">
        <f t="shared" si="216"/>
        <v>146.85378799999998</v>
      </c>
      <c r="CS195" s="52">
        <f t="shared" si="174"/>
        <v>1.483371</v>
      </c>
      <c r="CX195" s="35">
        <f>CY195+DC195+Tabelle2126820102526272934113536[[#This Row],[w]]/2+Tabelle2126820102526272934113536[[#This Row],[poweradd]]</f>
        <v>15.646212000000007</v>
      </c>
      <c r="CY195" s="150">
        <f t="shared" si="204"/>
        <v>11.162841000000007</v>
      </c>
      <c r="CZ195" s="35">
        <f t="shared" si="175"/>
        <v>6</v>
      </c>
      <c r="DA195" s="52">
        <f t="shared" si="191"/>
        <v>148.33715899999999</v>
      </c>
      <c r="DB195" s="52">
        <f t="shared" si="217"/>
        <v>146.85378799999998</v>
      </c>
      <c r="DC195" s="52">
        <f t="shared" si="176"/>
        <v>1.483371</v>
      </c>
      <c r="DH195" s="35">
        <f>DI195+DM195+Tabelle21268201025262729341135363731[[#This Row],[w]]/2+Tabelle21268201025262729341135363731[[#This Row],[poweradd]]</f>
        <v>53.868948999999951</v>
      </c>
      <c r="DI195" s="150">
        <f t="shared" si="205"/>
        <v>49.731261999999951</v>
      </c>
      <c r="DJ195" s="35">
        <f t="shared" si="177"/>
        <v>6</v>
      </c>
      <c r="DK195" s="52">
        <f t="shared" si="192"/>
        <v>113.76873799999997</v>
      </c>
      <c r="DL195" s="52">
        <f t="shared" si="218"/>
        <v>112.63105099999997</v>
      </c>
      <c r="DM195" s="52">
        <f t="shared" si="178"/>
        <v>1.1376869999999999</v>
      </c>
      <c r="DR195" s="35">
        <f>DS195+DW195+Tabelle212682010252627293411353637[[#This Row],[w]]/2+Tabelle212682010252627293411353637[[#This Row],[poweradd]]</f>
        <v>95.565580999999966</v>
      </c>
      <c r="DS195" s="150">
        <f t="shared" si="206"/>
        <v>91.172304999999966</v>
      </c>
      <c r="DT195" s="35">
        <f t="shared" si="179"/>
        <v>6</v>
      </c>
      <c r="DU195" s="52">
        <f t="shared" si="193"/>
        <v>139.32769499999992</v>
      </c>
      <c r="DV195" s="52">
        <f t="shared" si="219"/>
        <v>137.93441899999993</v>
      </c>
      <c r="DW195" s="52">
        <f t="shared" si="180"/>
        <v>1.393276</v>
      </c>
      <c r="DX195" s="45"/>
      <c r="DY195" s="45"/>
    </row>
    <row r="196" spans="1:133" x14ac:dyDescent="0.25">
      <c r="A196" s="55">
        <v>193</v>
      </c>
      <c r="B196" s="35">
        <f>C196+G196+Tabelle21268201025[[#This Row],[w]]/2+Tabelle21268201025[[#This Row],[poweradd]]</f>
        <v>60.269558000000011</v>
      </c>
      <c r="C196" s="150">
        <f t="shared" si="194"/>
        <v>56.115716000000013</v>
      </c>
      <c r="D196" s="35">
        <f t="shared" si="155"/>
        <v>6</v>
      </c>
      <c r="E196" s="52">
        <f t="shared" si="181"/>
        <v>115.38428399999991</v>
      </c>
      <c r="F196" s="52">
        <f t="shared" si="207"/>
        <v>114.23044199999991</v>
      </c>
      <c r="G196" s="52">
        <f t="shared" si="156"/>
        <v>1.153842</v>
      </c>
      <c r="L196" s="35">
        <f>M196+Q196+Tabelle212682010252632[[#This Row],[w]]/2+Tabelle212682010252632[[#This Row],[poweradd]]</f>
        <v>60.269558000000011</v>
      </c>
      <c r="M196" s="150">
        <f t="shared" si="195"/>
        <v>56.115716000000013</v>
      </c>
      <c r="N196" s="35">
        <f t="shared" si="157"/>
        <v>6</v>
      </c>
      <c r="O196" s="52">
        <f t="shared" si="182"/>
        <v>115.38428399999991</v>
      </c>
      <c r="P196" s="52">
        <f t="shared" si="208"/>
        <v>114.23044199999991</v>
      </c>
      <c r="Q196" s="52">
        <f t="shared" si="158"/>
        <v>1.153842</v>
      </c>
      <c r="V196" s="35">
        <f>W196+AA196+Tabelle2126820102526[[#This Row],[w]]/2+Tabelle2126820102526[[#This Row],[poweradd]]</f>
        <v>60.269558000000011</v>
      </c>
      <c r="W196" s="150">
        <f t="shared" si="196"/>
        <v>56.115716000000013</v>
      </c>
      <c r="X196" s="35">
        <f t="shared" si="159"/>
        <v>6</v>
      </c>
      <c r="Y196" s="52">
        <f t="shared" si="183"/>
        <v>115.38428399999991</v>
      </c>
      <c r="Z196" s="52">
        <f t="shared" si="209"/>
        <v>114.23044199999991</v>
      </c>
      <c r="AA196" s="52">
        <f t="shared" si="160"/>
        <v>1.153842</v>
      </c>
      <c r="AF196" s="35">
        <f>AG196+AK196+Tabelle212682010252630[[#This Row],[w]]/2+Tabelle212682010252630[[#This Row],[poweradd]]</f>
        <v>60.269558000000011</v>
      </c>
      <c r="AG196" s="150">
        <f t="shared" si="197"/>
        <v>56.115716000000013</v>
      </c>
      <c r="AH196" s="35">
        <f t="shared" si="161"/>
        <v>6</v>
      </c>
      <c r="AI196" s="52">
        <f t="shared" si="184"/>
        <v>115.38428399999991</v>
      </c>
      <c r="AJ196" s="52">
        <f t="shared" si="210"/>
        <v>114.23044199999991</v>
      </c>
      <c r="AK196" s="52">
        <f t="shared" si="162"/>
        <v>1.153842</v>
      </c>
      <c r="AP196" s="35">
        <f>AQ196+AU196+Tabelle212682010252627[[#This Row],[w]]/2+Tabelle212682010252627[[#This Row],[poweradd]]</f>
        <v>126.97838099999997</v>
      </c>
      <c r="AQ196" s="150">
        <f t="shared" si="198"/>
        <v>122.23573899999997</v>
      </c>
      <c r="AR196" s="35">
        <f t="shared" si="163"/>
        <v>7</v>
      </c>
      <c r="AS196" s="52">
        <f t="shared" si="185"/>
        <v>124.26426099999991</v>
      </c>
      <c r="AT196" s="52">
        <f t="shared" si="211"/>
        <v>123.0216189999999</v>
      </c>
      <c r="AU196" s="52">
        <f t="shared" si="164"/>
        <v>1.242642</v>
      </c>
      <c r="AZ196" s="35">
        <f>BA196+BE196+Tabelle2126820102526272933[[#This Row],[w]]/2+Tabelle2126820102526272933[[#This Row],[poweradd]]</f>
        <v>126.97838099999997</v>
      </c>
      <c r="BA196" s="150">
        <f t="shared" si="199"/>
        <v>122.23573899999997</v>
      </c>
      <c r="BB196" s="35">
        <f t="shared" si="165"/>
        <v>7</v>
      </c>
      <c r="BC196" s="52">
        <f t="shared" si="186"/>
        <v>124.26426099999991</v>
      </c>
      <c r="BD196" s="52">
        <f t="shared" si="212"/>
        <v>123.0216189999999</v>
      </c>
      <c r="BE196" s="52">
        <f t="shared" si="166"/>
        <v>1.242642</v>
      </c>
      <c r="BJ196" s="35">
        <f>BK196+BO196+Tabelle21268201025262728[[#This Row],[w]]/2+Tabelle21268201025262728[[#This Row],[poweradd]]</f>
        <v>126.97838099999997</v>
      </c>
      <c r="BK196" s="150">
        <f t="shared" si="200"/>
        <v>122.23573899999997</v>
      </c>
      <c r="BL196" s="35">
        <f t="shared" si="167"/>
        <v>7</v>
      </c>
      <c r="BM196" s="52">
        <f t="shared" si="187"/>
        <v>124.26426099999991</v>
      </c>
      <c r="BN196" s="52">
        <f t="shared" si="213"/>
        <v>123.0216189999999</v>
      </c>
      <c r="BO196" s="52">
        <f t="shared" si="168"/>
        <v>1.242642</v>
      </c>
      <c r="BT196" s="35">
        <f>BU196+BY196+Tabelle21268201025262729[[#This Row],[w]]/2+Tabelle21268201025262729[[#This Row],[poweradd]]</f>
        <v>126.97838099999997</v>
      </c>
      <c r="BU196" s="150">
        <f t="shared" si="201"/>
        <v>122.23573899999997</v>
      </c>
      <c r="BV196" s="35">
        <f t="shared" si="169"/>
        <v>7</v>
      </c>
      <c r="BW196" s="52">
        <f t="shared" si="188"/>
        <v>124.26426099999991</v>
      </c>
      <c r="BX196" s="52">
        <f t="shared" si="214"/>
        <v>123.0216189999999</v>
      </c>
      <c r="BY196" s="52">
        <f t="shared" si="170"/>
        <v>1.242642</v>
      </c>
      <c r="CD196" s="35">
        <f>CE196+CI196+Tabelle2126820102526272934[[#This Row],[w]]/2+Tabelle2126820102526272934[[#This Row],[poweradd]]</f>
        <v>80.59339700000001</v>
      </c>
      <c r="CE196" s="150">
        <f t="shared" si="202"/>
        <v>76.129694000000015</v>
      </c>
      <c r="CF196" s="35">
        <f t="shared" si="171"/>
        <v>6</v>
      </c>
      <c r="CG196" s="52">
        <f t="shared" si="189"/>
        <v>146.37030599999989</v>
      </c>
      <c r="CH196" s="52">
        <f t="shared" si="215"/>
        <v>144.90660299999988</v>
      </c>
      <c r="CI196" s="52">
        <f t="shared" si="172"/>
        <v>1.463703</v>
      </c>
      <c r="CN196" s="35">
        <f>CO196+CS196+Tabelle21268201025262729341135[[#This Row],[w]]/2+Tabelle21268201025262729341135[[#This Row],[poweradd]]</f>
        <v>80.114749000000018</v>
      </c>
      <c r="CO196" s="150">
        <f t="shared" si="203"/>
        <v>75.64621200000002</v>
      </c>
      <c r="CP196" s="35">
        <f t="shared" si="173"/>
        <v>6</v>
      </c>
      <c r="CQ196" s="52">
        <f t="shared" si="190"/>
        <v>146.85378799999998</v>
      </c>
      <c r="CR196" s="52">
        <f t="shared" si="216"/>
        <v>145.38525099999998</v>
      </c>
      <c r="CS196" s="52">
        <f t="shared" si="174"/>
        <v>1.468537</v>
      </c>
      <c r="CX196" s="35">
        <f>CY196+DC196+Tabelle2126820102526272934113536[[#This Row],[w]]/2+Tabelle2126820102526272934113536[[#This Row],[poweradd]]</f>
        <v>20.114749000000007</v>
      </c>
      <c r="CY196" s="150">
        <f t="shared" si="204"/>
        <v>15.646212000000007</v>
      </c>
      <c r="CZ196" s="35">
        <f t="shared" si="175"/>
        <v>6</v>
      </c>
      <c r="DA196" s="52">
        <f t="shared" si="191"/>
        <v>146.85378799999998</v>
      </c>
      <c r="DB196" s="52">
        <f t="shared" si="217"/>
        <v>145.38525099999998</v>
      </c>
      <c r="DC196" s="52">
        <f t="shared" si="176"/>
        <v>1.468537</v>
      </c>
      <c r="DH196" s="35">
        <f>DI196+DM196+Tabelle21268201025262729341135363731[[#This Row],[w]]/2+Tabelle21268201025262729341135363731[[#This Row],[poweradd]]</f>
        <v>57.995258999999947</v>
      </c>
      <c r="DI196" s="150">
        <f t="shared" si="205"/>
        <v>53.868948999999951</v>
      </c>
      <c r="DJ196" s="35">
        <f t="shared" si="177"/>
        <v>6</v>
      </c>
      <c r="DK196" s="52">
        <f t="shared" si="192"/>
        <v>112.63105099999997</v>
      </c>
      <c r="DL196" s="52">
        <f t="shared" si="218"/>
        <v>111.50474099999997</v>
      </c>
      <c r="DM196" s="52">
        <f t="shared" si="178"/>
        <v>1.1263099999999999</v>
      </c>
      <c r="DR196" s="35">
        <f>DS196+DW196+Tabelle212682010252627293411353637[[#This Row],[w]]/2+Tabelle212682010252627293411353637[[#This Row],[poweradd]]</f>
        <v>99.944924999999969</v>
      </c>
      <c r="DS196" s="150">
        <f t="shared" si="206"/>
        <v>95.565580999999966</v>
      </c>
      <c r="DT196" s="35">
        <f t="shared" si="179"/>
        <v>6</v>
      </c>
      <c r="DU196" s="52">
        <f t="shared" si="193"/>
        <v>137.93441899999993</v>
      </c>
      <c r="DV196" s="52">
        <f t="shared" si="219"/>
        <v>136.55507499999993</v>
      </c>
      <c r="DW196" s="52">
        <f t="shared" si="180"/>
        <v>1.3793439999999999</v>
      </c>
    </row>
    <row r="197" spans="1:133" x14ac:dyDescent="0.25">
      <c r="A197" s="55">
        <v>194</v>
      </c>
      <c r="B197" s="35">
        <f>C197+G197+Tabelle21268201025[[#This Row],[w]]/2+Tabelle21268201025[[#This Row],[poweradd]]</f>
        <v>64.411862000000013</v>
      </c>
      <c r="C197" s="150">
        <f t="shared" si="194"/>
        <v>60.269558000000011</v>
      </c>
      <c r="D197" s="35">
        <f t="shared" ref="D197:D260" si="220">D196</f>
        <v>6</v>
      </c>
      <c r="E197" s="52">
        <f t="shared" si="181"/>
        <v>114.23044199999991</v>
      </c>
      <c r="F197" s="52">
        <f t="shared" si="207"/>
        <v>113.08813799999992</v>
      </c>
      <c r="G197" s="52">
        <f t="shared" ref="G197:G210" si="221">IF(E197/100&gt;10,10,ROUNDDOWN(E197/100,6))</f>
        <v>1.142304</v>
      </c>
      <c r="L197" s="35">
        <f>M197+Q197+Tabelle212682010252632[[#This Row],[w]]/2+Tabelle212682010252632[[#This Row],[poweradd]]</f>
        <v>64.411862000000013</v>
      </c>
      <c r="M197" s="150">
        <f t="shared" si="195"/>
        <v>60.269558000000011</v>
      </c>
      <c r="N197" s="35">
        <f t="shared" ref="N197:N260" si="222">N196</f>
        <v>6</v>
      </c>
      <c r="O197" s="52">
        <f t="shared" si="182"/>
        <v>114.23044199999991</v>
      </c>
      <c r="P197" s="52">
        <f t="shared" si="208"/>
        <v>113.08813799999992</v>
      </c>
      <c r="Q197" s="52">
        <f t="shared" ref="Q197:Q260" si="223">IF(O197/100&gt;10,10,ROUNDDOWN(O197/100,6))</f>
        <v>1.142304</v>
      </c>
      <c r="V197" s="35">
        <f>W197+AA197+Tabelle2126820102526[[#This Row],[w]]/2+Tabelle2126820102526[[#This Row],[poweradd]]</f>
        <v>64.411862000000013</v>
      </c>
      <c r="W197" s="150">
        <f t="shared" si="196"/>
        <v>60.269558000000011</v>
      </c>
      <c r="X197" s="35">
        <f t="shared" ref="X197:X260" si="224">X196</f>
        <v>6</v>
      </c>
      <c r="Y197" s="52">
        <f t="shared" si="183"/>
        <v>114.23044199999991</v>
      </c>
      <c r="Z197" s="52">
        <f t="shared" si="209"/>
        <v>113.08813799999992</v>
      </c>
      <c r="AA197" s="52">
        <f t="shared" ref="AA197:AA260" si="225">IF(Y197/100&gt;10,10,ROUNDDOWN(Y197/100,6))</f>
        <v>1.142304</v>
      </c>
      <c r="AF197" s="35">
        <f>AG197+AK197+Tabelle212682010252630[[#This Row],[w]]/2+Tabelle212682010252630[[#This Row],[poweradd]]</f>
        <v>64.411862000000013</v>
      </c>
      <c r="AG197" s="150">
        <f t="shared" si="197"/>
        <v>60.269558000000011</v>
      </c>
      <c r="AH197" s="35">
        <f t="shared" ref="AH197:AH260" si="226">AH196</f>
        <v>6</v>
      </c>
      <c r="AI197" s="52">
        <f t="shared" si="184"/>
        <v>114.23044199999991</v>
      </c>
      <c r="AJ197" s="52">
        <f t="shared" si="210"/>
        <v>113.08813799999992</v>
      </c>
      <c r="AK197" s="52">
        <f t="shared" ref="AK197:AK260" si="227">IF(AI197/100&gt;10,10,ROUNDDOWN(AI197/100,6))</f>
        <v>1.142304</v>
      </c>
      <c r="AP197" s="35">
        <f>AQ197+AU197+Tabelle212682010252627[[#This Row],[w]]/2+Tabelle212682010252627[[#This Row],[poweradd]]</f>
        <v>131.70859699999997</v>
      </c>
      <c r="AQ197" s="150">
        <f t="shared" si="198"/>
        <v>126.97838099999997</v>
      </c>
      <c r="AR197" s="35">
        <f t="shared" ref="AR197:AR260" si="228">AR196</f>
        <v>7</v>
      </c>
      <c r="AS197" s="52">
        <f t="shared" si="185"/>
        <v>123.0216189999999</v>
      </c>
      <c r="AT197" s="52">
        <f t="shared" si="211"/>
        <v>121.7914029999999</v>
      </c>
      <c r="AU197" s="52">
        <f t="shared" ref="AU197:AU260" si="229">IF(AS197/100&gt;10,10,ROUNDDOWN(AS197/100,6))</f>
        <v>1.230216</v>
      </c>
      <c r="AZ197" s="35">
        <f>BA197+BE197+Tabelle2126820102526272933[[#This Row],[w]]/2+Tabelle2126820102526272933[[#This Row],[poweradd]]</f>
        <v>131.70859699999997</v>
      </c>
      <c r="BA197" s="150">
        <f t="shared" si="199"/>
        <v>126.97838099999997</v>
      </c>
      <c r="BB197" s="35">
        <f t="shared" ref="BB197:BB260" si="230">BB196</f>
        <v>7</v>
      </c>
      <c r="BC197" s="52">
        <f t="shared" si="186"/>
        <v>123.0216189999999</v>
      </c>
      <c r="BD197" s="52">
        <f t="shared" si="212"/>
        <v>121.7914029999999</v>
      </c>
      <c r="BE197" s="52">
        <f t="shared" ref="BE197:BE260" si="231">IF(BC197/100&gt;10,10,ROUNDDOWN(BC197/100,6))</f>
        <v>1.230216</v>
      </c>
      <c r="BJ197" s="35">
        <f>BK197+BO197+Tabelle21268201025262728[[#This Row],[w]]/2+Tabelle21268201025262728[[#This Row],[poweradd]]</f>
        <v>131.70859699999997</v>
      </c>
      <c r="BK197" s="150">
        <f t="shared" si="200"/>
        <v>126.97838099999997</v>
      </c>
      <c r="BL197" s="35">
        <f t="shared" ref="BL197:BL260" si="232">BL196</f>
        <v>7</v>
      </c>
      <c r="BM197" s="52">
        <f t="shared" si="187"/>
        <v>123.0216189999999</v>
      </c>
      <c r="BN197" s="52">
        <f t="shared" si="213"/>
        <v>121.7914029999999</v>
      </c>
      <c r="BO197" s="52">
        <f t="shared" ref="BO197:BO260" si="233">IF(BM197/100&gt;10,10,ROUNDDOWN(BM197/100,6))</f>
        <v>1.230216</v>
      </c>
      <c r="BT197" s="35">
        <f>BU197+BY197+Tabelle21268201025262729[[#This Row],[w]]/2+Tabelle21268201025262729[[#This Row],[poweradd]]</f>
        <v>131.70859699999997</v>
      </c>
      <c r="BU197" s="150">
        <f t="shared" si="201"/>
        <v>126.97838099999997</v>
      </c>
      <c r="BV197" s="35">
        <f t="shared" ref="BV197:BV260" si="234">BV196</f>
        <v>7</v>
      </c>
      <c r="BW197" s="52">
        <f t="shared" si="188"/>
        <v>123.0216189999999</v>
      </c>
      <c r="BX197" s="52">
        <f t="shared" si="214"/>
        <v>121.7914029999999</v>
      </c>
      <c r="BY197" s="52">
        <f t="shared" ref="BY197:BY260" si="235">IF(BW197/100&gt;10,10,ROUNDDOWN(BW197/100,6))</f>
        <v>1.230216</v>
      </c>
      <c r="CD197" s="35">
        <f>CE197+CI197+Tabelle2126820102526272934[[#This Row],[w]]/2+Tabelle2126820102526272934[[#This Row],[poweradd]]</f>
        <v>85.042463000000012</v>
      </c>
      <c r="CE197" s="150">
        <f t="shared" si="202"/>
        <v>80.59339700000001</v>
      </c>
      <c r="CF197" s="35">
        <f t="shared" ref="CF197:CF260" si="236">CF196</f>
        <v>6</v>
      </c>
      <c r="CG197" s="52">
        <f t="shared" si="189"/>
        <v>144.90660299999988</v>
      </c>
      <c r="CH197" s="52">
        <f t="shared" si="215"/>
        <v>143.45753699999989</v>
      </c>
      <c r="CI197" s="52">
        <f t="shared" ref="CI197:CI260" si="237">IF(CG197/100&gt;10,10,ROUNDDOWN(CG197/100,6))</f>
        <v>1.449066</v>
      </c>
      <c r="CN197" s="35">
        <f>CO197+CS197+Tabelle21268201025262729341135[[#This Row],[w]]/2+Tabelle21268201025262729341135[[#This Row],[poweradd]]</f>
        <v>84.568601000000015</v>
      </c>
      <c r="CO197" s="150">
        <f t="shared" si="203"/>
        <v>80.114749000000018</v>
      </c>
      <c r="CP197" s="35">
        <f t="shared" ref="CP197:CP260" si="238">CP196</f>
        <v>6</v>
      </c>
      <c r="CQ197" s="52">
        <f t="shared" si="190"/>
        <v>145.38525099999998</v>
      </c>
      <c r="CR197" s="52">
        <f t="shared" si="216"/>
        <v>143.93139899999997</v>
      </c>
      <c r="CS197" s="52">
        <f t="shared" ref="CS197:CS260" si="239">IF(CQ197/100&gt;10,10,ROUNDDOWN(CQ197/100,6))</f>
        <v>1.4538519999999999</v>
      </c>
      <c r="CX197" s="35">
        <f>CY197+DC197+Tabelle2126820102526272934113536[[#This Row],[w]]/2+Tabelle2126820102526272934113536[[#This Row],[poweradd]]</f>
        <v>24.568601000000008</v>
      </c>
      <c r="CY197" s="150">
        <f t="shared" si="204"/>
        <v>20.114749000000007</v>
      </c>
      <c r="CZ197" s="35">
        <f t="shared" ref="CZ197:CZ260" si="240">CZ196</f>
        <v>6</v>
      </c>
      <c r="DA197" s="52">
        <f t="shared" si="191"/>
        <v>145.38525099999998</v>
      </c>
      <c r="DB197" s="52">
        <f t="shared" si="217"/>
        <v>143.93139899999997</v>
      </c>
      <c r="DC197" s="52">
        <f t="shared" ref="DC197:DC260" si="241">IF(DA197/100&gt;10,10,ROUNDDOWN(DA197/100,6))</f>
        <v>1.4538519999999999</v>
      </c>
      <c r="DH197" s="35">
        <f>DI197+DM197+Tabelle21268201025262729341135363731[[#This Row],[w]]/2+Tabelle21268201025262729341135363731[[#This Row],[poweradd]]</f>
        <v>62.110305999999945</v>
      </c>
      <c r="DI197" s="150">
        <f t="shared" si="205"/>
        <v>57.995258999999947</v>
      </c>
      <c r="DJ197" s="35">
        <f t="shared" ref="DJ197:DJ260" si="242">DJ196</f>
        <v>6</v>
      </c>
      <c r="DK197" s="52">
        <f t="shared" si="192"/>
        <v>111.50474099999997</v>
      </c>
      <c r="DL197" s="52">
        <f t="shared" si="218"/>
        <v>110.38969399999996</v>
      </c>
      <c r="DM197" s="52">
        <f t="shared" ref="DM197:DM260" si="243">IF(DK197/100&gt;10,10,ROUNDDOWN(DK197/100,6))</f>
        <v>1.1150469999999999</v>
      </c>
      <c r="DR197" s="35">
        <f>DS197+DW197+Tabelle212682010252627293411353637[[#This Row],[w]]/2+Tabelle212682010252627293411353637[[#This Row],[poweradd]]</f>
        <v>104.31047499999997</v>
      </c>
      <c r="DS197" s="150">
        <f t="shared" si="206"/>
        <v>99.944924999999969</v>
      </c>
      <c r="DT197" s="35">
        <f t="shared" ref="DT197:DT260" si="244">DT196</f>
        <v>6</v>
      </c>
      <c r="DU197" s="52">
        <f t="shared" si="193"/>
        <v>136.55507499999993</v>
      </c>
      <c r="DV197" s="52">
        <f t="shared" si="219"/>
        <v>135.18952499999992</v>
      </c>
      <c r="DW197" s="52">
        <f t="shared" ref="DW197:DW260" si="245">IF(DU197/100&gt;10,10,ROUNDDOWN(DU197/100,6))</f>
        <v>1.36555</v>
      </c>
    </row>
    <row r="198" spans="1:133" x14ac:dyDescent="0.25">
      <c r="A198" s="55">
        <v>195</v>
      </c>
      <c r="B198" s="35">
        <f>C198+G198+Tabelle21268201025[[#This Row],[w]]/2+Tabelle21268201025[[#This Row],[poweradd]]</f>
        <v>68.542743000000016</v>
      </c>
      <c r="C198" s="150">
        <f t="shared" si="194"/>
        <v>64.411862000000013</v>
      </c>
      <c r="D198" s="35">
        <f t="shared" si="220"/>
        <v>6</v>
      </c>
      <c r="E198" s="52">
        <f t="shared" ref="E198:E210" si="246">IF(F197+I197&lt;0,0,F197+I197)</f>
        <v>113.08813799999992</v>
      </c>
      <c r="F198" s="52">
        <f t="shared" si="207"/>
        <v>111.95725699999991</v>
      </c>
      <c r="G198" s="52">
        <f t="shared" si="221"/>
        <v>1.130881</v>
      </c>
      <c r="L198" s="35">
        <f>M198+Q198+Tabelle212682010252632[[#This Row],[w]]/2+Tabelle212682010252632[[#This Row],[poweradd]]</f>
        <v>68.542743000000016</v>
      </c>
      <c r="M198" s="150">
        <f t="shared" si="195"/>
        <v>64.411862000000013</v>
      </c>
      <c r="N198" s="35">
        <f t="shared" si="222"/>
        <v>6</v>
      </c>
      <c r="O198" s="52">
        <f t="shared" ref="O198:O261" si="247">IF(P197+S197&lt;0,0,P197+S197)</f>
        <v>113.08813799999992</v>
      </c>
      <c r="P198" s="52">
        <f t="shared" si="208"/>
        <v>111.95725699999991</v>
      </c>
      <c r="Q198" s="52">
        <f t="shared" si="223"/>
        <v>1.130881</v>
      </c>
      <c r="V198" s="35">
        <f>W198+AA198+Tabelle2126820102526[[#This Row],[w]]/2+Tabelle2126820102526[[#This Row],[poweradd]]</f>
        <v>68.542743000000016</v>
      </c>
      <c r="W198" s="150">
        <f t="shared" si="196"/>
        <v>64.411862000000013</v>
      </c>
      <c r="X198" s="35">
        <f t="shared" si="224"/>
        <v>6</v>
      </c>
      <c r="Y198" s="52">
        <f t="shared" ref="Y198:Y261" si="248">IF(Z197+AC197&lt;0,0,Z197+AC197)</f>
        <v>113.08813799999992</v>
      </c>
      <c r="Z198" s="52">
        <f t="shared" si="209"/>
        <v>111.95725699999991</v>
      </c>
      <c r="AA198" s="52">
        <f t="shared" si="225"/>
        <v>1.130881</v>
      </c>
      <c r="AF198" s="35">
        <f>AG198+AK198+Tabelle212682010252630[[#This Row],[w]]/2+Tabelle212682010252630[[#This Row],[poweradd]]</f>
        <v>68.542743000000016</v>
      </c>
      <c r="AG198" s="150">
        <f t="shared" si="197"/>
        <v>64.411862000000013</v>
      </c>
      <c r="AH198" s="35">
        <f t="shared" si="226"/>
        <v>6</v>
      </c>
      <c r="AI198" s="52">
        <f t="shared" ref="AI198:AI261" si="249">IF(AJ197+AM197&lt;0,0,AJ197+AM197)</f>
        <v>113.08813799999992</v>
      </c>
      <c r="AJ198" s="52">
        <f t="shared" si="210"/>
        <v>111.95725699999991</v>
      </c>
      <c r="AK198" s="52">
        <f t="shared" si="227"/>
        <v>1.130881</v>
      </c>
      <c r="AP198" s="35">
        <f>AQ198+AU198+Tabelle212682010252627[[#This Row],[w]]/2+Tabelle212682010252627[[#This Row],[poweradd]]</f>
        <v>136.42651099999998</v>
      </c>
      <c r="AQ198" s="150">
        <f t="shared" si="198"/>
        <v>131.70859699999997</v>
      </c>
      <c r="AR198" s="35">
        <f t="shared" si="228"/>
        <v>7</v>
      </c>
      <c r="AS198" s="52">
        <f t="shared" ref="AS198:AS261" si="250">IF(AT197+AW197&lt;0,0,AT197+AW197)</f>
        <v>121.7914029999999</v>
      </c>
      <c r="AT198" s="52">
        <f t="shared" si="211"/>
        <v>120.57348899999991</v>
      </c>
      <c r="AU198" s="52">
        <f t="shared" si="229"/>
        <v>1.2179139999999999</v>
      </c>
      <c r="AZ198" s="35">
        <f>BA198+BE198+Tabelle2126820102526272933[[#This Row],[w]]/2+Tabelle2126820102526272933[[#This Row],[poweradd]]</f>
        <v>136.42651099999998</v>
      </c>
      <c r="BA198" s="150">
        <f t="shared" si="199"/>
        <v>131.70859699999997</v>
      </c>
      <c r="BB198" s="35">
        <f t="shared" si="230"/>
        <v>7</v>
      </c>
      <c r="BC198" s="52">
        <f t="shared" ref="BC198:BC261" si="251">IF(BD197+BG197&lt;0,0,BD197+BG197)</f>
        <v>121.7914029999999</v>
      </c>
      <c r="BD198" s="52">
        <f t="shared" si="212"/>
        <v>120.57348899999991</v>
      </c>
      <c r="BE198" s="52">
        <f t="shared" si="231"/>
        <v>1.2179139999999999</v>
      </c>
      <c r="BJ198" s="35">
        <f>BK198+BO198+Tabelle21268201025262728[[#This Row],[w]]/2+Tabelle21268201025262728[[#This Row],[poweradd]]</f>
        <v>136.42651099999998</v>
      </c>
      <c r="BK198" s="150">
        <f t="shared" si="200"/>
        <v>131.70859699999997</v>
      </c>
      <c r="BL198" s="35">
        <f t="shared" si="232"/>
        <v>7</v>
      </c>
      <c r="BM198" s="52">
        <f t="shared" ref="BM198:BM261" si="252">IF(BN197+BQ197&lt;0,0,BN197+BQ197)</f>
        <v>121.7914029999999</v>
      </c>
      <c r="BN198" s="52">
        <f t="shared" si="213"/>
        <v>120.57348899999991</v>
      </c>
      <c r="BO198" s="52">
        <f t="shared" si="233"/>
        <v>1.2179139999999999</v>
      </c>
      <c r="BT198" s="35">
        <f>BU198+BY198+Tabelle21268201025262729[[#This Row],[w]]/2+Tabelle21268201025262729[[#This Row],[poweradd]]</f>
        <v>136.42651099999998</v>
      </c>
      <c r="BU198" s="150">
        <f t="shared" si="201"/>
        <v>131.70859699999997</v>
      </c>
      <c r="BV198" s="35">
        <f t="shared" si="234"/>
        <v>7</v>
      </c>
      <c r="BW198" s="52">
        <f t="shared" ref="BW198:BW261" si="253">IF(BX197+CA197&lt;0,0,BX197+CA197)</f>
        <v>121.7914029999999</v>
      </c>
      <c r="BX198" s="52">
        <f t="shared" si="214"/>
        <v>120.57348899999991</v>
      </c>
      <c r="BY198" s="52">
        <f t="shared" si="235"/>
        <v>1.2179139999999999</v>
      </c>
      <c r="CD198" s="35">
        <f>CE198+CI198+Tabelle2126820102526272934[[#This Row],[w]]/2+Tabelle2126820102526272934[[#This Row],[poweradd]]</f>
        <v>89.477038000000007</v>
      </c>
      <c r="CE198" s="150">
        <f t="shared" si="202"/>
        <v>85.042463000000012</v>
      </c>
      <c r="CF198" s="35">
        <f t="shared" si="236"/>
        <v>6</v>
      </c>
      <c r="CG198" s="52">
        <f t="shared" ref="CG198:CG261" si="254">IF(CH197+CK197&lt;0,0,CH197+CK197)</f>
        <v>143.45753699999989</v>
      </c>
      <c r="CH198" s="52">
        <f t="shared" si="215"/>
        <v>142.02296199999989</v>
      </c>
      <c r="CI198" s="52">
        <f t="shared" si="237"/>
        <v>1.4345749999999999</v>
      </c>
      <c r="CN198" s="35">
        <f>CO198+CS198+Tabelle21268201025262729341135[[#This Row],[w]]/2+Tabelle21268201025262729341135[[#This Row],[poweradd]]</f>
        <v>89.007914000000014</v>
      </c>
      <c r="CO198" s="150">
        <f t="shared" si="203"/>
        <v>84.568601000000015</v>
      </c>
      <c r="CP198" s="35">
        <f t="shared" si="238"/>
        <v>6</v>
      </c>
      <c r="CQ198" s="52">
        <f t="shared" ref="CQ198:CQ261" si="255">IF(CR197+CU197&lt;0,0,CR197+CU197)</f>
        <v>143.93139899999997</v>
      </c>
      <c r="CR198" s="52">
        <f t="shared" si="216"/>
        <v>142.49208599999997</v>
      </c>
      <c r="CS198" s="52">
        <f t="shared" si="239"/>
        <v>1.4393130000000001</v>
      </c>
      <c r="CX198" s="35">
        <f>CY198+DC198+Tabelle2126820102526272934113536[[#This Row],[w]]/2+Tabelle2126820102526272934113536[[#This Row],[poweradd]]</f>
        <v>29.007914000000007</v>
      </c>
      <c r="CY198" s="150">
        <f t="shared" si="204"/>
        <v>24.568601000000008</v>
      </c>
      <c r="CZ198" s="35">
        <f t="shared" si="240"/>
        <v>6</v>
      </c>
      <c r="DA198" s="52">
        <f t="shared" ref="DA198:DA261" si="256">IF(DB197+DE197&lt;0,0,DB197+DE197)</f>
        <v>143.93139899999997</v>
      </c>
      <c r="DB198" s="52">
        <f t="shared" si="217"/>
        <v>142.49208599999997</v>
      </c>
      <c r="DC198" s="52">
        <f t="shared" si="241"/>
        <v>1.4393130000000001</v>
      </c>
      <c r="DH198" s="35">
        <f>DI198+DM198+Tabelle21268201025262729341135363731[[#This Row],[w]]/2+Tabelle21268201025262729341135363731[[#This Row],[poweradd]]</f>
        <v>66.214201999999943</v>
      </c>
      <c r="DI198" s="150">
        <f t="shared" si="205"/>
        <v>62.110305999999945</v>
      </c>
      <c r="DJ198" s="35">
        <f t="shared" si="242"/>
        <v>6</v>
      </c>
      <c r="DK198" s="52">
        <f t="shared" ref="DK198:DK261" si="257">IF(DL197+DO197&lt;0,0,DL197+DO197)</f>
        <v>110.38969399999996</v>
      </c>
      <c r="DL198" s="52">
        <f t="shared" si="218"/>
        <v>109.28579799999996</v>
      </c>
      <c r="DM198" s="52">
        <f t="shared" si="243"/>
        <v>1.103896</v>
      </c>
      <c r="DR198" s="35">
        <f>DS198+DW198+Tabelle212682010252627293411353637[[#This Row],[w]]/2+Tabelle212682010252627293411353637[[#This Row],[poweradd]]</f>
        <v>58.662369999999967</v>
      </c>
      <c r="DS198" s="150">
        <f t="shared" si="206"/>
        <v>104.31047499999997</v>
      </c>
      <c r="DT198" s="35">
        <f t="shared" si="244"/>
        <v>6</v>
      </c>
      <c r="DU198" s="52">
        <f t="shared" ref="DU198:DU261" si="258">IF(DV197+DY197&lt;0,0,DV197+DY197)</f>
        <v>135.18952499999992</v>
      </c>
      <c r="DV198" s="52">
        <f t="shared" si="219"/>
        <v>133.8376299999999</v>
      </c>
      <c r="DW198" s="52">
        <f t="shared" si="245"/>
        <v>1.3518950000000001</v>
      </c>
      <c r="DX198">
        <v>-50</v>
      </c>
      <c r="DZ198" s="17" t="s">
        <v>247</v>
      </c>
    </row>
    <row r="199" spans="1:133" x14ac:dyDescent="0.25">
      <c r="A199" s="55">
        <v>196</v>
      </c>
      <c r="B199" s="35">
        <f>C199+G199+Tabelle21268201025[[#This Row],[w]]/2+Tabelle21268201025[[#This Row],[poweradd]]</f>
        <v>72.662315000000021</v>
      </c>
      <c r="C199" s="150">
        <f t="shared" ref="C199:C210" si="259">B198</f>
        <v>68.542743000000016</v>
      </c>
      <c r="D199" s="35">
        <f t="shared" si="220"/>
        <v>6</v>
      </c>
      <c r="E199" s="52">
        <f t="shared" si="246"/>
        <v>111.95725699999991</v>
      </c>
      <c r="F199" s="52">
        <f t="shared" si="207"/>
        <v>110.83768499999991</v>
      </c>
      <c r="G199" s="52">
        <f t="shared" si="221"/>
        <v>1.119572</v>
      </c>
      <c r="L199" s="35">
        <f>M199+Q199+Tabelle212682010252632[[#This Row],[w]]/2+Tabelle212682010252632[[#This Row],[poweradd]]</f>
        <v>72.662315000000021</v>
      </c>
      <c r="M199" s="150">
        <f t="shared" ref="M199:M262" si="260">L198</f>
        <v>68.542743000000016</v>
      </c>
      <c r="N199" s="35">
        <f t="shared" si="222"/>
        <v>6</v>
      </c>
      <c r="O199" s="52">
        <f t="shared" si="247"/>
        <v>111.95725699999991</v>
      </c>
      <c r="P199" s="52">
        <f t="shared" si="208"/>
        <v>110.83768499999991</v>
      </c>
      <c r="Q199" s="52">
        <f t="shared" si="223"/>
        <v>1.119572</v>
      </c>
      <c r="V199" s="35">
        <f>W199+AA199+Tabelle2126820102526[[#This Row],[w]]/2+Tabelle2126820102526[[#This Row],[poweradd]]</f>
        <v>72.662315000000021</v>
      </c>
      <c r="W199" s="150">
        <f t="shared" ref="W199:W262" si="261">V198</f>
        <v>68.542743000000016</v>
      </c>
      <c r="X199" s="35">
        <f t="shared" si="224"/>
        <v>6</v>
      </c>
      <c r="Y199" s="52">
        <f t="shared" si="248"/>
        <v>111.95725699999991</v>
      </c>
      <c r="Z199" s="52">
        <f t="shared" si="209"/>
        <v>110.83768499999991</v>
      </c>
      <c r="AA199" s="52">
        <f t="shared" si="225"/>
        <v>1.119572</v>
      </c>
      <c r="AF199" s="35">
        <f>AG199+AK199+Tabelle212682010252630[[#This Row],[w]]/2+Tabelle212682010252630[[#This Row],[poweradd]]</f>
        <v>72.662315000000021</v>
      </c>
      <c r="AG199" s="150">
        <f t="shared" ref="AG199:AG262" si="262">AF198</f>
        <v>68.542743000000016</v>
      </c>
      <c r="AH199" s="35">
        <f t="shared" si="226"/>
        <v>6</v>
      </c>
      <c r="AI199" s="52">
        <f t="shared" si="249"/>
        <v>111.95725699999991</v>
      </c>
      <c r="AJ199" s="52">
        <f t="shared" si="210"/>
        <v>110.83768499999991</v>
      </c>
      <c r="AK199" s="52">
        <f t="shared" si="227"/>
        <v>1.119572</v>
      </c>
      <c r="AP199" s="35">
        <f>AQ199+AU199+Tabelle212682010252627[[#This Row],[w]]/2+Tabelle212682010252627[[#This Row],[poweradd]]</f>
        <v>141.13224499999998</v>
      </c>
      <c r="AQ199" s="150">
        <f t="shared" ref="AQ199:AQ262" si="263">AP198</f>
        <v>136.42651099999998</v>
      </c>
      <c r="AR199" s="35">
        <f t="shared" si="228"/>
        <v>7</v>
      </c>
      <c r="AS199" s="52">
        <f t="shared" si="250"/>
        <v>120.57348899999991</v>
      </c>
      <c r="AT199" s="52">
        <f t="shared" si="211"/>
        <v>119.3677549999999</v>
      </c>
      <c r="AU199" s="52">
        <f t="shared" si="229"/>
        <v>1.2057340000000001</v>
      </c>
      <c r="AZ199" s="35">
        <f>BA199+BE199+Tabelle2126820102526272933[[#This Row],[w]]/2+Tabelle2126820102526272933[[#This Row],[poweradd]]</f>
        <v>141.13224499999998</v>
      </c>
      <c r="BA199" s="150">
        <f t="shared" ref="BA199:BA262" si="264">AZ198</f>
        <v>136.42651099999998</v>
      </c>
      <c r="BB199" s="35">
        <f t="shared" si="230"/>
        <v>7</v>
      </c>
      <c r="BC199" s="52">
        <f t="shared" si="251"/>
        <v>120.57348899999991</v>
      </c>
      <c r="BD199" s="52">
        <f t="shared" si="212"/>
        <v>119.3677549999999</v>
      </c>
      <c r="BE199" s="52">
        <f t="shared" si="231"/>
        <v>1.2057340000000001</v>
      </c>
      <c r="BJ199" s="35">
        <f>BK199+BO199+Tabelle21268201025262728[[#This Row],[w]]/2+Tabelle21268201025262728[[#This Row],[poweradd]]</f>
        <v>141.13224499999998</v>
      </c>
      <c r="BK199" s="150">
        <f t="shared" ref="BK199:BK262" si="265">BJ198</f>
        <v>136.42651099999998</v>
      </c>
      <c r="BL199" s="35">
        <f t="shared" si="232"/>
        <v>7</v>
      </c>
      <c r="BM199" s="52">
        <f t="shared" si="252"/>
        <v>120.57348899999991</v>
      </c>
      <c r="BN199" s="52">
        <f t="shared" si="213"/>
        <v>119.3677549999999</v>
      </c>
      <c r="BO199" s="52">
        <f t="shared" si="233"/>
        <v>1.2057340000000001</v>
      </c>
      <c r="BT199" s="35">
        <f>BU199+BY199+Tabelle21268201025262729[[#This Row],[w]]/2+Tabelle21268201025262729[[#This Row],[poweradd]]</f>
        <v>141.13224499999998</v>
      </c>
      <c r="BU199" s="150">
        <f t="shared" ref="BU199:BU262" si="266">BT198</f>
        <v>136.42651099999998</v>
      </c>
      <c r="BV199" s="35">
        <f t="shared" si="234"/>
        <v>7</v>
      </c>
      <c r="BW199" s="52">
        <f t="shared" si="253"/>
        <v>120.57348899999991</v>
      </c>
      <c r="BX199" s="52">
        <f t="shared" si="214"/>
        <v>119.3677549999999</v>
      </c>
      <c r="BY199" s="52">
        <f t="shared" si="235"/>
        <v>1.2057340000000001</v>
      </c>
      <c r="CD199" s="35">
        <f>CE199+CI199+Tabelle2126820102526272934[[#This Row],[w]]/2+Tabelle2126820102526272934[[#This Row],[poweradd]]</f>
        <v>93.897267000000014</v>
      </c>
      <c r="CE199" s="150">
        <f t="shared" ref="CE199:CE262" si="267">CD198</f>
        <v>89.477038000000007</v>
      </c>
      <c r="CF199" s="35">
        <f t="shared" si="236"/>
        <v>6</v>
      </c>
      <c r="CG199" s="52">
        <f t="shared" si="254"/>
        <v>142.02296199999989</v>
      </c>
      <c r="CH199" s="52">
        <f t="shared" si="215"/>
        <v>140.60273299999989</v>
      </c>
      <c r="CI199" s="52">
        <f t="shared" si="237"/>
        <v>1.420229</v>
      </c>
      <c r="CN199" s="35">
        <f>CO199+CS199+Tabelle21268201025262729341135[[#This Row],[w]]/2+Tabelle21268201025262729341135[[#This Row],[poweradd]]</f>
        <v>93.432834000000014</v>
      </c>
      <c r="CO199" s="150">
        <f t="shared" ref="CO199:CO262" si="268">CN198</f>
        <v>89.007914000000014</v>
      </c>
      <c r="CP199" s="35">
        <f t="shared" si="238"/>
        <v>6</v>
      </c>
      <c r="CQ199" s="52">
        <f t="shared" si="255"/>
        <v>142.49208599999997</v>
      </c>
      <c r="CR199" s="52">
        <f t="shared" si="216"/>
        <v>141.06716599999999</v>
      </c>
      <c r="CS199" s="52">
        <f t="shared" si="239"/>
        <v>1.42492</v>
      </c>
      <c r="CX199" s="35">
        <f>CY199+DC199+Tabelle2126820102526272934113536[[#This Row],[w]]/2+Tabelle2126820102526272934113536[[#This Row],[poweradd]]</f>
        <v>33.432834000000007</v>
      </c>
      <c r="CY199" s="150">
        <f t="shared" ref="CY199:CY262" si="269">CX198</f>
        <v>29.007914000000007</v>
      </c>
      <c r="CZ199" s="35">
        <f t="shared" si="240"/>
        <v>6</v>
      </c>
      <c r="DA199" s="52">
        <f t="shared" si="256"/>
        <v>142.49208599999997</v>
      </c>
      <c r="DB199" s="52">
        <f t="shared" si="217"/>
        <v>141.06716599999999</v>
      </c>
      <c r="DC199" s="52">
        <f t="shared" si="241"/>
        <v>1.42492</v>
      </c>
      <c r="DH199" s="35">
        <f>DI199+DM199+Tabelle21268201025262729341135363731[[#This Row],[w]]/2+Tabelle21268201025262729341135363731[[#This Row],[poweradd]]</f>
        <v>70.307058999999938</v>
      </c>
      <c r="DI199" s="150">
        <f t="shared" ref="DI199:DI262" si="270">DH198</f>
        <v>66.214201999999943</v>
      </c>
      <c r="DJ199" s="35">
        <f t="shared" si="242"/>
        <v>6</v>
      </c>
      <c r="DK199" s="52">
        <f t="shared" si="257"/>
        <v>109.28579799999996</v>
      </c>
      <c r="DL199" s="52">
        <f t="shared" si="218"/>
        <v>108.19294099999996</v>
      </c>
      <c r="DM199" s="52">
        <f t="shared" si="243"/>
        <v>1.092857</v>
      </c>
      <c r="DR199" s="35">
        <f>DS199+DW199+Tabelle212682010252627293411353637[[#This Row],[w]]/2+Tabelle212682010252627293411353637[[#This Row],[poweradd]]</f>
        <v>13.000745999999964</v>
      </c>
      <c r="DS199" s="150">
        <f t="shared" ref="DS199:DS262" si="271">DR198</f>
        <v>58.662369999999967</v>
      </c>
      <c r="DT199" s="35">
        <f t="shared" si="244"/>
        <v>6</v>
      </c>
      <c r="DU199" s="52">
        <f t="shared" si="258"/>
        <v>133.8376299999999</v>
      </c>
      <c r="DV199" s="52">
        <f t="shared" si="219"/>
        <v>132.49925399999989</v>
      </c>
      <c r="DW199" s="52">
        <f t="shared" si="245"/>
        <v>1.338376</v>
      </c>
      <c r="DX199">
        <v>-50</v>
      </c>
      <c r="DY199">
        <f>50*0.9</f>
        <v>45</v>
      </c>
      <c r="DZ199" s="17" t="s">
        <v>247</v>
      </c>
    </row>
    <row r="200" spans="1:133" x14ac:dyDescent="0.25">
      <c r="A200" s="55">
        <v>197</v>
      </c>
      <c r="B200" s="35">
        <f>C200+G200+Tabelle21268201025[[#This Row],[w]]/2+Tabelle21268201025[[#This Row],[poweradd]]</f>
        <v>76.770691000000028</v>
      </c>
      <c r="C200" s="52">
        <f t="shared" si="259"/>
        <v>72.662315000000021</v>
      </c>
      <c r="D200" s="35">
        <f t="shared" si="220"/>
        <v>6</v>
      </c>
      <c r="E200" s="52">
        <f t="shared" si="246"/>
        <v>110.83768499999991</v>
      </c>
      <c r="F200" s="52">
        <f t="shared" ref="F200:F210" si="272">E200-G200</f>
        <v>109.7293089999999</v>
      </c>
      <c r="G200" s="52">
        <f t="shared" si="221"/>
        <v>1.108376</v>
      </c>
      <c r="L200" s="35">
        <f>M200+Q200+Tabelle212682010252632[[#This Row],[w]]/2+Tabelle212682010252632[[#This Row],[poweradd]]</f>
        <v>76.770691000000028</v>
      </c>
      <c r="M200" s="52">
        <f t="shared" si="260"/>
        <v>72.662315000000021</v>
      </c>
      <c r="N200" s="35">
        <f t="shared" si="222"/>
        <v>6</v>
      </c>
      <c r="O200" s="52">
        <f t="shared" si="247"/>
        <v>110.83768499999991</v>
      </c>
      <c r="P200" s="52">
        <f t="shared" si="208"/>
        <v>109.7293089999999</v>
      </c>
      <c r="Q200" s="52">
        <f t="shared" si="223"/>
        <v>1.108376</v>
      </c>
      <c r="V200" s="35">
        <f>W200+AA200+Tabelle2126820102526[[#This Row],[w]]/2+Tabelle2126820102526[[#This Row],[poweradd]]</f>
        <v>76.770691000000028</v>
      </c>
      <c r="W200" s="52">
        <f t="shared" si="261"/>
        <v>72.662315000000021</v>
      </c>
      <c r="X200" s="35">
        <f t="shared" si="224"/>
        <v>6</v>
      </c>
      <c r="Y200" s="52">
        <f t="shared" si="248"/>
        <v>110.83768499999991</v>
      </c>
      <c r="Z200" s="52">
        <f t="shared" si="209"/>
        <v>109.7293089999999</v>
      </c>
      <c r="AA200" s="52">
        <f t="shared" si="225"/>
        <v>1.108376</v>
      </c>
      <c r="AF200" s="35">
        <f>AG200+AK200+Tabelle212682010252630[[#This Row],[w]]/2+Tabelle212682010252630[[#This Row],[poweradd]]</f>
        <v>76.770691000000028</v>
      </c>
      <c r="AG200" s="52">
        <f t="shared" si="262"/>
        <v>72.662315000000021</v>
      </c>
      <c r="AH200" s="35">
        <f t="shared" si="226"/>
        <v>6</v>
      </c>
      <c r="AI200" s="52">
        <f t="shared" si="249"/>
        <v>110.83768499999991</v>
      </c>
      <c r="AJ200" s="52">
        <f t="shared" si="210"/>
        <v>109.7293089999999</v>
      </c>
      <c r="AK200" s="52">
        <f t="shared" si="227"/>
        <v>1.108376</v>
      </c>
      <c r="AP200" s="35">
        <f>AQ200+AU200+Tabelle212682010252627[[#This Row],[w]]/2+Tabelle212682010252627[[#This Row],[poweradd]]</f>
        <v>145.82592199999999</v>
      </c>
      <c r="AQ200" s="52">
        <f t="shared" si="263"/>
        <v>141.13224499999998</v>
      </c>
      <c r="AR200" s="35">
        <f t="shared" si="228"/>
        <v>7</v>
      </c>
      <c r="AS200" s="52">
        <f t="shared" si="250"/>
        <v>119.3677549999999</v>
      </c>
      <c r="AT200" s="52">
        <f t="shared" si="211"/>
        <v>118.17407799999991</v>
      </c>
      <c r="AU200" s="52">
        <f t="shared" si="229"/>
        <v>1.1936770000000001</v>
      </c>
      <c r="AZ200" s="35">
        <f>BA200+BE200+Tabelle2126820102526272933[[#This Row],[w]]/2+Tabelle2126820102526272933[[#This Row],[poweradd]]</f>
        <v>145.82592199999999</v>
      </c>
      <c r="BA200" s="52">
        <f t="shared" si="264"/>
        <v>141.13224499999998</v>
      </c>
      <c r="BB200" s="35">
        <f t="shared" si="230"/>
        <v>7</v>
      </c>
      <c r="BC200" s="52">
        <f t="shared" si="251"/>
        <v>119.3677549999999</v>
      </c>
      <c r="BD200" s="52">
        <f t="shared" si="212"/>
        <v>118.17407799999991</v>
      </c>
      <c r="BE200" s="52">
        <f t="shared" si="231"/>
        <v>1.1936770000000001</v>
      </c>
      <c r="BJ200" s="35">
        <f>BK200+BO200+Tabelle21268201025262728[[#This Row],[w]]/2+Tabelle21268201025262728[[#This Row],[poweradd]]</f>
        <v>145.82592199999999</v>
      </c>
      <c r="BK200" s="52">
        <f t="shared" si="265"/>
        <v>141.13224499999998</v>
      </c>
      <c r="BL200" s="35">
        <f t="shared" si="232"/>
        <v>7</v>
      </c>
      <c r="BM200" s="52">
        <f t="shared" si="252"/>
        <v>119.3677549999999</v>
      </c>
      <c r="BN200" s="52">
        <f t="shared" si="213"/>
        <v>118.17407799999991</v>
      </c>
      <c r="BO200" s="52">
        <f t="shared" si="233"/>
        <v>1.1936770000000001</v>
      </c>
      <c r="BT200" s="35">
        <f>BU200+BY200+Tabelle21268201025262729[[#This Row],[w]]/2+Tabelle21268201025262729[[#This Row],[poweradd]]</f>
        <v>145.82592199999999</v>
      </c>
      <c r="BU200" s="52">
        <f t="shared" si="266"/>
        <v>141.13224499999998</v>
      </c>
      <c r="BV200" s="35">
        <f t="shared" si="234"/>
        <v>7</v>
      </c>
      <c r="BW200" s="52">
        <f t="shared" si="253"/>
        <v>119.3677549999999</v>
      </c>
      <c r="BX200" s="52">
        <f t="shared" si="214"/>
        <v>118.17407799999991</v>
      </c>
      <c r="BY200" s="52">
        <f t="shared" si="235"/>
        <v>1.1936770000000001</v>
      </c>
      <c r="CD200" s="35">
        <f>CE200+CI200+Tabelle2126820102526272934[[#This Row],[w]]/2+Tabelle2126820102526272934[[#This Row],[poweradd]]</f>
        <v>98.303294000000008</v>
      </c>
      <c r="CE200" s="52">
        <f t="shared" si="267"/>
        <v>93.897267000000014</v>
      </c>
      <c r="CF200" s="35">
        <f t="shared" si="236"/>
        <v>6</v>
      </c>
      <c r="CG200" s="52">
        <f t="shared" si="254"/>
        <v>140.60273299999989</v>
      </c>
      <c r="CH200" s="52">
        <f t="shared" si="215"/>
        <v>139.19670599999989</v>
      </c>
      <c r="CI200" s="52">
        <f t="shared" si="237"/>
        <v>1.4060269999999999</v>
      </c>
      <c r="CN200" s="35">
        <f>CO200+CS200+Tabelle21268201025262729341135[[#This Row],[w]]/2+Tabelle21268201025262729341135[[#This Row],[poweradd]]</f>
        <v>97.843505000000007</v>
      </c>
      <c r="CO200" s="52">
        <f t="shared" si="268"/>
        <v>93.432834000000014</v>
      </c>
      <c r="CP200" s="35">
        <f t="shared" si="238"/>
        <v>6</v>
      </c>
      <c r="CQ200" s="52">
        <f t="shared" si="255"/>
        <v>141.06716599999999</v>
      </c>
      <c r="CR200" s="52">
        <f t="shared" si="216"/>
        <v>139.65649499999998</v>
      </c>
      <c r="CS200" s="52">
        <f t="shared" si="239"/>
        <v>1.410671</v>
      </c>
      <c r="CX200" s="35">
        <f>CY200+DC200+Tabelle2126820102526272934113536[[#This Row],[w]]/2+Tabelle2126820102526272934113536[[#This Row],[poweradd]]</f>
        <v>37.843505000000007</v>
      </c>
      <c r="CY200" s="52">
        <f t="shared" si="269"/>
        <v>33.432834000000007</v>
      </c>
      <c r="CZ200" s="35">
        <f t="shared" si="240"/>
        <v>6</v>
      </c>
      <c r="DA200" s="52">
        <f t="shared" si="256"/>
        <v>141.06716599999999</v>
      </c>
      <c r="DB200" s="52">
        <f t="shared" si="217"/>
        <v>139.65649499999998</v>
      </c>
      <c r="DC200" s="52">
        <f t="shared" si="241"/>
        <v>1.410671</v>
      </c>
      <c r="DH200" s="35">
        <f>DI200+DM200+Tabelle21268201025262729341135363731[[#This Row],[w]]/2+Tabelle21268201025262729341135363731[[#This Row],[poweradd]]</f>
        <v>74.388987999999941</v>
      </c>
      <c r="DI200" s="52">
        <f t="shared" si="270"/>
        <v>70.307058999999938</v>
      </c>
      <c r="DJ200" s="35">
        <f t="shared" si="242"/>
        <v>6</v>
      </c>
      <c r="DK200" s="52">
        <f t="shared" si="257"/>
        <v>108.19294099999996</v>
      </c>
      <c r="DL200" s="52">
        <f t="shared" si="218"/>
        <v>107.11101199999996</v>
      </c>
      <c r="DM200" s="52">
        <f t="shared" si="243"/>
        <v>1.0819289999999999</v>
      </c>
      <c r="DR200" s="35">
        <f>DS200+DW200+Tabelle212682010252627293411353637[[#This Row],[w]]/2+Tabelle212682010252627293411353637[[#This Row],[poweradd]]</f>
        <v>17.775737999999961</v>
      </c>
      <c r="DS200" s="52">
        <f t="shared" si="271"/>
        <v>13.000745999999964</v>
      </c>
      <c r="DT200" s="35">
        <f t="shared" si="244"/>
        <v>6</v>
      </c>
      <c r="DU200" s="52">
        <f t="shared" si="258"/>
        <v>177.49925399999989</v>
      </c>
      <c r="DV200" s="52">
        <f t="shared" si="219"/>
        <v>175.7242619999999</v>
      </c>
      <c r="DW200" s="52">
        <f t="shared" si="245"/>
        <v>1.7749919999999999</v>
      </c>
    </row>
    <row r="201" spans="1:133" x14ac:dyDescent="0.25">
      <c r="A201" s="55">
        <v>198</v>
      </c>
      <c r="B201" s="35">
        <f>C201+G201+Tabelle21268201025[[#This Row],[w]]/2+Tabelle21268201025[[#This Row],[poweradd]]</f>
        <v>80.867984000000021</v>
      </c>
      <c r="C201" s="52">
        <f t="shared" si="259"/>
        <v>76.770691000000028</v>
      </c>
      <c r="D201" s="35">
        <f t="shared" si="220"/>
        <v>6</v>
      </c>
      <c r="E201" s="52">
        <f t="shared" si="246"/>
        <v>109.7293089999999</v>
      </c>
      <c r="F201" s="52">
        <f t="shared" si="272"/>
        <v>108.63201599999991</v>
      </c>
      <c r="G201" s="52">
        <f t="shared" si="221"/>
        <v>1.0972930000000001</v>
      </c>
      <c r="L201" s="35">
        <f>M201+Q201+Tabelle212682010252632[[#This Row],[w]]/2+Tabelle212682010252632[[#This Row],[poweradd]]</f>
        <v>80.867984000000021</v>
      </c>
      <c r="M201" s="52">
        <f t="shared" si="260"/>
        <v>76.770691000000028</v>
      </c>
      <c r="N201" s="35">
        <f t="shared" si="222"/>
        <v>6</v>
      </c>
      <c r="O201" s="52">
        <f t="shared" si="247"/>
        <v>109.7293089999999</v>
      </c>
      <c r="P201" s="52">
        <f t="shared" si="208"/>
        <v>108.63201599999991</v>
      </c>
      <c r="Q201" s="52">
        <f t="shared" si="223"/>
        <v>1.0972930000000001</v>
      </c>
      <c r="V201" s="35">
        <f>W201+AA201+Tabelle2126820102526[[#This Row],[w]]/2+Tabelle2126820102526[[#This Row],[poweradd]]</f>
        <v>80.867984000000021</v>
      </c>
      <c r="W201" s="52">
        <f t="shared" si="261"/>
        <v>76.770691000000028</v>
      </c>
      <c r="X201" s="35">
        <f t="shared" si="224"/>
        <v>6</v>
      </c>
      <c r="Y201" s="52">
        <f t="shared" si="248"/>
        <v>109.7293089999999</v>
      </c>
      <c r="Z201" s="52">
        <f t="shared" si="209"/>
        <v>108.63201599999991</v>
      </c>
      <c r="AA201" s="52">
        <f t="shared" si="225"/>
        <v>1.0972930000000001</v>
      </c>
      <c r="AF201" s="35">
        <f>AG201+AK201+Tabelle212682010252630[[#This Row],[w]]/2+Tabelle212682010252630[[#This Row],[poweradd]]</f>
        <v>80.867984000000021</v>
      </c>
      <c r="AG201" s="52">
        <f t="shared" si="262"/>
        <v>76.770691000000028</v>
      </c>
      <c r="AH201" s="35">
        <f t="shared" si="226"/>
        <v>6</v>
      </c>
      <c r="AI201" s="52">
        <f t="shared" si="249"/>
        <v>109.7293089999999</v>
      </c>
      <c r="AJ201" s="52">
        <f t="shared" si="210"/>
        <v>108.63201599999991</v>
      </c>
      <c r="AK201" s="52">
        <f t="shared" si="227"/>
        <v>1.0972930000000001</v>
      </c>
      <c r="AP201" s="35">
        <f>AQ201+AU201+Tabelle212682010252627[[#This Row],[w]]/2+Tabelle212682010252627[[#This Row],[poweradd]]</f>
        <v>0.50766199999998207</v>
      </c>
      <c r="AQ201" s="52">
        <f t="shared" si="263"/>
        <v>145.82592199999999</v>
      </c>
      <c r="AR201" s="35">
        <f t="shared" si="228"/>
        <v>7</v>
      </c>
      <c r="AS201" s="52">
        <f t="shared" si="250"/>
        <v>118.17407799999991</v>
      </c>
      <c r="AT201" s="52">
        <f t="shared" si="211"/>
        <v>116.9923379999999</v>
      </c>
      <c r="AU201" s="52">
        <f t="shared" si="229"/>
        <v>1.18174</v>
      </c>
      <c r="AV201" s="45">
        <v>-150</v>
      </c>
      <c r="AW201" s="45"/>
      <c r="AX201" s="47" t="s">
        <v>165</v>
      </c>
      <c r="AZ201" s="35">
        <f>BA201+BE201+Tabelle2126820102526272933[[#This Row],[w]]/2+Tabelle2126820102526272933[[#This Row],[poweradd]]</f>
        <v>0.50766199999998207</v>
      </c>
      <c r="BA201" s="52">
        <f t="shared" si="264"/>
        <v>145.82592199999999</v>
      </c>
      <c r="BB201" s="35">
        <f t="shared" si="230"/>
        <v>7</v>
      </c>
      <c r="BC201" s="52">
        <f t="shared" si="251"/>
        <v>118.17407799999991</v>
      </c>
      <c r="BD201" s="52">
        <f t="shared" si="212"/>
        <v>116.9923379999999</v>
      </c>
      <c r="BE201" s="52">
        <f t="shared" si="231"/>
        <v>1.18174</v>
      </c>
      <c r="BF201" s="45">
        <v>-150</v>
      </c>
      <c r="BG201" s="45"/>
      <c r="BH201" s="47" t="s">
        <v>165</v>
      </c>
      <c r="BJ201" s="35">
        <f>BK201+BO201+Tabelle21268201025262728[[#This Row],[w]]/2+Tabelle21268201025262728[[#This Row],[poweradd]]</f>
        <v>0.50766199999998207</v>
      </c>
      <c r="BK201" s="52">
        <f t="shared" si="265"/>
        <v>145.82592199999999</v>
      </c>
      <c r="BL201" s="35">
        <f t="shared" si="232"/>
        <v>7</v>
      </c>
      <c r="BM201" s="52">
        <f t="shared" si="252"/>
        <v>118.17407799999991</v>
      </c>
      <c r="BN201" s="52">
        <f t="shared" si="213"/>
        <v>116.9923379999999</v>
      </c>
      <c r="BO201" s="52">
        <f t="shared" si="233"/>
        <v>1.18174</v>
      </c>
      <c r="BP201" s="45">
        <v>-150</v>
      </c>
      <c r="BQ201" s="45"/>
      <c r="BR201" s="47" t="s">
        <v>165</v>
      </c>
      <c r="BT201" s="35">
        <f>BU201+BY201+Tabelle21268201025262729[[#This Row],[w]]/2+Tabelle21268201025262729[[#This Row],[poweradd]]</f>
        <v>0.50766199999998207</v>
      </c>
      <c r="BU201" s="52">
        <f t="shared" si="266"/>
        <v>145.82592199999999</v>
      </c>
      <c r="BV201" s="35">
        <f t="shared" si="234"/>
        <v>7</v>
      </c>
      <c r="BW201" s="52">
        <f t="shared" si="253"/>
        <v>118.17407799999991</v>
      </c>
      <c r="BX201" s="52">
        <f t="shared" si="214"/>
        <v>116.9923379999999</v>
      </c>
      <c r="BY201" s="52">
        <f t="shared" si="235"/>
        <v>1.18174</v>
      </c>
      <c r="BZ201" s="45">
        <v>-150</v>
      </c>
      <c r="CA201" s="45"/>
      <c r="CB201" s="47" t="s">
        <v>165</v>
      </c>
      <c r="CD201" s="35">
        <f>CE201+CI201+Tabelle2126820102526272934[[#This Row],[w]]/2+Tabelle2126820102526272934[[#This Row],[poweradd]]</f>
        <v>102.695261</v>
      </c>
      <c r="CE201" s="52">
        <f t="shared" si="267"/>
        <v>98.303294000000008</v>
      </c>
      <c r="CF201" s="35">
        <f t="shared" si="236"/>
        <v>6</v>
      </c>
      <c r="CG201" s="52">
        <f t="shared" si="254"/>
        <v>139.19670599999989</v>
      </c>
      <c r="CH201" s="52">
        <f t="shared" si="215"/>
        <v>137.8047389999999</v>
      </c>
      <c r="CI201" s="52">
        <f t="shared" si="237"/>
        <v>1.391967</v>
      </c>
      <c r="CJ201" s="45"/>
      <c r="CK201" s="45"/>
      <c r="CL201" s="47"/>
      <c r="CN201" s="35">
        <f>CO201+CS201+Tabelle21268201025262729341135[[#This Row],[w]]/2+Tabelle21268201025262729341135[[#This Row],[poweradd]]</f>
        <v>102.24006900000001</v>
      </c>
      <c r="CO201" s="52">
        <f t="shared" si="268"/>
        <v>97.843505000000007</v>
      </c>
      <c r="CP201" s="35">
        <f t="shared" si="238"/>
        <v>6</v>
      </c>
      <c r="CQ201" s="52">
        <f t="shared" si="255"/>
        <v>139.65649499999998</v>
      </c>
      <c r="CR201" s="52">
        <f t="shared" si="216"/>
        <v>138.25993099999997</v>
      </c>
      <c r="CS201" s="52">
        <f t="shared" si="239"/>
        <v>1.3965639999999999</v>
      </c>
      <c r="CT201" s="45"/>
      <c r="CU201" s="45"/>
      <c r="CV201" s="47"/>
      <c r="CX201" s="35">
        <f>CY201+DC201+Tabelle2126820102526272934113536[[#This Row],[w]]/2+Tabelle2126820102526272934113536[[#This Row],[poweradd]]</f>
        <v>42.240069000000005</v>
      </c>
      <c r="CY201" s="52">
        <f t="shared" si="269"/>
        <v>37.843505000000007</v>
      </c>
      <c r="CZ201" s="35">
        <f t="shared" si="240"/>
        <v>6</v>
      </c>
      <c r="DA201" s="52">
        <f t="shared" si="256"/>
        <v>139.65649499999998</v>
      </c>
      <c r="DB201" s="52">
        <f t="shared" si="217"/>
        <v>138.25993099999997</v>
      </c>
      <c r="DC201" s="52">
        <f t="shared" si="241"/>
        <v>1.3965639999999999</v>
      </c>
      <c r="DD201" s="45"/>
      <c r="DE201" s="45"/>
      <c r="DF201" s="47"/>
      <c r="DH201" s="35">
        <f>DI201+DM201+Tabelle21268201025262729341135363731[[#This Row],[w]]/2+Tabelle21268201025262729341135363731[[#This Row],[poweradd]]</f>
        <v>78.460097999999945</v>
      </c>
      <c r="DI201" s="52">
        <f t="shared" si="270"/>
        <v>74.388987999999941</v>
      </c>
      <c r="DJ201" s="35">
        <f t="shared" si="242"/>
        <v>6</v>
      </c>
      <c r="DK201" s="52">
        <f t="shared" si="257"/>
        <v>107.11101199999996</v>
      </c>
      <c r="DL201" s="52">
        <f t="shared" si="218"/>
        <v>106.03990199999996</v>
      </c>
      <c r="DM201" s="52">
        <f t="shared" si="243"/>
        <v>1.07111</v>
      </c>
      <c r="DN201" s="45"/>
      <c r="DO201" s="45"/>
      <c r="DP201" s="47"/>
      <c r="DR201" s="35">
        <f>DS201+DW201+Tabelle212682010252627293411353637[[#This Row],[w]]/2+Tabelle212682010252627293411353637[[#This Row],[poweradd]]</f>
        <v>22.532979999999963</v>
      </c>
      <c r="DS201" s="52">
        <f t="shared" si="271"/>
        <v>17.775737999999961</v>
      </c>
      <c r="DT201" s="35">
        <f t="shared" si="244"/>
        <v>6</v>
      </c>
      <c r="DU201" s="52">
        <f t="shared" si="258"/>
        <v>175.7242619999999</v>
      </c>
      <c r="DV201" s="52">
        <f t="shared" si="219"/>
        <v>173.96701999999991</v>
      </c>
      <c r="DW201" s="52">
        <f t="shared" si="245"/>
        <v>1.757242</v>
      </c>
      <c r="DX201" s="45"/>
      <c r="DY201" s="45"/>
      <c r="DZ201" s="47"/>
    </row>
    <row r="202" spans="1:133" s="94" customFormat="1" x14ac:dyDescent="0.25">
      <c r="A202" s="192">
        <v>199</v>
      </c>
      <c r="B202" s="35">
        <f>C202+G202+Tabelle21268201025[[#This Row],[w]]/2+Tabelle21268201025[[#This Row],[poweradd]]</f>
        <v>84.954304000000022</v>
      </c>
      <c r="C202" s="150">
        <f t="shared" si="259"/>
        <v>80.867984000000021</v>
      </c>
      <c r="D202" s="35">
        <f t="shared" si="220"/>
        <v>6</v>
      </c>
      <c r="E202" s="52">
        <f t="shared" si="246"/>
        <v>108.63201599999991</v>
      </c>
      <c r="F202" s="52">
        <f t="shared" si="272"/>
        <v>107.54569599999991</v>
      </c>
      <c r="G202" s="52">
        <f t="shared" si="221"/>
        <v>1.08632</v>
      </c>
      <c r="L202" s="35">
        <f>M202+Q202+Tabelle212682010252632[[#This Row],[w]]/2+Tabelle212682010252632[[#This Row],[poweradd]]</f>
        <v>84.954304000000022</v>
      </c>
      <c r="M202" s="150">
        <f t="shared" si="260"/>
        <v>80.867984000000021</v>
      </c>
      <c r="N202" s="35">
        <f t="shared" si="222"/>
        <v>6</v>
      </c>
      <c r="O202" s="52">
        <f t="shared" si="247"/>
        <v>108.63201599999991</v>
      </c>
      <c r="P202" s="52">
        <f t="shared" si="208"/>
        <v>107.54569599999991</v>
      </c>
      <c r="Q202" s="52">
        <f t="shared" si="223"/>
        <v>1.08632</v>
      </c>
      <c r="V202" s="35">
        <f>W202+AA202+Tabelle2126820102526[[#This Row],[w]]/2+Tabelle2126820102526[[#This Row],[poweradd]]</f>
        <v>84.954304000000022</v>
      </c>
      <c r="W202" s="150">
        <f t="shared" si="261"/>
        <v>80.867984000000021</v>
      </c>
      <c r="X202" s="35">
        <f t="shared" si="224"/>
        <v>6</v>
      </c>
      <c r="Y202" s="52">
        <f t="shared" si="248"/>
        <v>108.63201599999991</v>
      </c>
      <c r="Z202" s="52">
        <f t="shared" si="209"/>
        <v>107.54569599999991</v>
      </c>
      <c r="AA202" s="52">
        <f t="shared" si="225"/>
        <v>1.08632</v>
      </c>
      <c r="AF202" s="35">
        <f>AG202+AK202+Tabelle212682010252630[[#This Row],[w]]/2+Tabelle212682010252630[[#This Row],[poweradd]]</f>
        <v>84.954304000000022</v>
      </c>
      <c r="AG202" s="150">
        <f t="shared" si="262"/>
        <v>80.867984000000021</v>
      </c>
      <c r="AH202" s="35">
        <f t="shared" si="226"/>
        <v>6</v>
      </c>
      <c r="AI202" s="52">
        <f t="shared" si="249"/>
        <v>108.63201599999991</v>
      </c>
      <c r="AJ202" s="52">
        <f t="shared" si="210"/>
        <v>107.54569599999991</v>
      </c>
      <c r="AK202" s="52">
        <f t="shared" si="227"/>
        <v>1.08632</v>
      </c>
      <c r="AP202" s="35">
        <f>AQ202+AU202+Tabelle212682010252627[[#This Row],[w]]/2+Tabelle212682010252627[[#This Row],[poweradd]]</f>
        <v>5.1775849999999819</v>
      </c>
      <c r="AQ202" s="150">
        <f t="shared" si="263"/>
        <v>0.50766199999998207</v>
      </c>
      <c r="AR202" s="35">
        <f t="shared" si="228"/>
        <v>7</v>
      </c>
      <c r="AS202" s="52">
        <f t="shared" si="250"/>
        <v>116.9923379999999</v>
      </c>
      <c r="AT202" s="52">
        <f t="shared" si="211"/>
        <v>115.82241499999991</v>
      </c>
      <c r="AU202" s="52">
        <f t="shared" si="229"/>
        <v>1.169923</v>
      </c>
      <c r="AV202"/>
      <c r="AW202"/>
      <c r="AX202" s="17" t="s">
        <v>221</v>
      </c>
      <c r="AZ202" s="35">
        <f>BA202+BE202+Tabelle2126820102526272933[[#This Row],[w]]/2+Tabelle2126820102526272933[[#This Row],[poweradd]]</f>
        <v>5.1775849999999819</v>
      </c>
      <c r="BA202" s="150">
        <f t="shared" si="264"/>
        <v>0.50766199999998207</v>
      </c>
      <c r="BB202" s="35">
        <f t="shared" si="230"/>
        <v>7</v>
      </c>
      <c r="BC202" s="52">
        <f t="shared" si="251"/>
        <v>116.9923379999999</v>
      </c>
      <c r="BD202" s="52">
        <f t="shared" si="212"/>
        <v>115.82241499999991</v>
      </c>
      <c r="BE202" s="52">
        <f t="shared" si="231"/>
        <v>1.169923</v>
      </c>
      <c r="BF202"/>
      <c r="BG202"/>
      <c r="BH202" s="17" t="s">
        <v>221</v>
      </c>
      <c r="BJ202" s="35">
        <f>BK202+BO202+Tabelle21268201025262728[[#This Row],[w]]/2+Tabelle21268201025262728[[#This Row],[poweradd]]</f>
        <v>5.1775849999999819</v>
      </c>
      <c r="BK202" s="150">
        <f t="shared" si="265"/>
        <v>0.50766199999998207</v>
      </c>
      <c r="BL202" s="35">
        <f t="shared" si="232"/>
        <v>7</v>
      </c>
      <c r="BM202" s="52">
        <f t="shared" si="252"/>
        <v>116.9923379999999</v>
      </c>
      <c r="BN202" s="52">
        <f t="shared" si="213"/>
        <v>115.82241499999991</v>
      </c>
      <c r="BO202" s="52">
        <f t="shared" si="233"/>
        <v>1.169923</v>
      </c>
      <c r="BP202"/>
      <c r="BQ202"/>
      <c r="BR202" s="17" t="s">
        <v>221</v>
      </c>
      <c r="BT202" s="35">
        <f>BU202+BY202+Tabelle21268201025262729[[#This Row],[w]]/2+Tabelle21268201025262729[[#This Row],[poweradd]]</f>
        <v>5.1775849999999819</v>
      </c>
      <c r="BU202" s="150">
        <f t="shared" si="266"/>
        <v>0.50766199999998207</v>
      </c>
      <c r="BV202" s="35">
        <f t="shared" si="234"/>
        <v>7</v>
      </c>
      <c r="BW202" s="52">
        <f t="shared" si="253"/>
        <v>116.9923379999999</v>
      </c>
      <c r="BX202" s="52">
        <f t="shared" si="214"/>
        <v>115.82241499999991</v>
      </c>
      <c r="BY202" s="52">
        <f t="shared" si="235"/>
        <v>1.169923</v>
      </c>
      <c r="BZ202"/>
      <c r="CA202"/>
      <c r="CB202" s="17" t="s">
        <v>221</v>
      </c>
      <c r="CD202" s="35">
        <f>CE202+CI202+Tabelle2126820102526272934[[#This Row],[w]]/2+Tabelle2126820102526272934[[#This Row],[poweradd]]</f>
        <v>107.073308</v>
      </c>
      <c r="CE202" s="150">
        <f t="shared" si="267"/>
        <v>102.695261</v>
      </c>
      <c r="CF202" s="35">
        <f t="shared" si="236"/>
        <v>6</v>
      </c>
      <c r="CG202" s="52">
        <f t="shared" si="254"/>
        <v>137.8047389999999</v>
      </c>
      <c r="CH202" s="52">
        <f t="shared" si="215"/>
        <v>136.42669199999989</v>
      </c>
      <c r="CI202" s="52">
        <f t="shared" si="237"/>
        <v>1.378047</v>
      </c>
      <c r="CJ202"/>
      <c r="CK202"/>
      <c r="CL202" s="17"/>
      <c r="CN202" s="35">
        <f>CO202+CS202+Tabelle21268201025262729341135[[#This Row],[w]]/2+Tabelle21268201025262729341135[[#This Row],[poweradd]]</f>
        <v>106.622668</v>
      </c>
      <c r="CO202" s="150">
        <f t="shared" si="268"/>
        <v>102.24006900000001</v>
      </c>
      <c r="CP202" s="35">
        <f t="shared" si="238"/>
        <v>6</v>
      </c>
      <c r="CQ202" s="52">
        <f t="shared" si="255"/>
        <v>138.25993099999997</v>
      </c>
      <c r="CR202" s="52">
        <f t="shared" si="216"/>
        <v>136.87733199999997</v>
      </c>
      <c r="CS202" s="52">
        <f t="shared" si="239"/>
        <v>1.3825989999999999</v>
      </c>
      <c r="CT202"/>
      <c r="CU202"/>
      <c r="CV202" s="17"/>
      <c r="CX202" s="35">
        <f>CY202+DC202+Tabelle2126820102526272934113536[[#This Row],[w]]/2+Tabelle2126820102526272934113536[[#This Row],[poweradd]]</f>
        <v>46.622668000000004</v>
      </c>
      <c r="CY202" s="150">
        <f t="shared" si="269"/>
        <v>42.240069000000005</v>
      </c>
      <c r="CZ202" s="35">
        <f t="shared" si="240"/>
        <v>6</v>
      </c>
      <c r="DA202" s="52">
        <f t="shared" si="256"/>
        <v>138.25993099999997</v>
      </c>
      <c r="DB202" s="52">
        <f t="shared" si="217"/>
        <v>136.87733199999997</v>
      </c>
      <c r="DC202" s="52">
        <f t="shared" si="241"/>
        <v>1.3825989999999999</v>
      </c>
      <c r="DD202"/>
      <c r="DE202"/>
      <c r="DF202" s="17"/>
      <c r="DH202" s="35">
        <f>DI202+DM202+Tabelle21268201025262729341135363731[[#This Row],[w]]/2+Tabelle21268201025262729341135363731[[#This Row],[poweradd]]</f>
        <v>82.520496999999949</v>
      </c>
      <c r="DI202" s="150">
        <f t="shared" si="270"/>
        <v>78.460097999999945</v>
      </c>
      <c r="DJ202" s="35">
        <f t="shared" si="242"/>
        <v>6</v>
      </c>
      <c r="DK202" s="52">
        <f t="shared" si="257"/>
        <v>106.03990199999996</v>
      </c>
      <c r="DL202" s="52">
        <f t="shared" si="218"/>
        <v>104.97950299999995</v>
      </c>
      <c r="DM202" s="52">
        <f t="shared" si="243"/>
        <v>1.0603990000000001</v>
      </c>
      <c r="DN202"/>
      <c r="DO202"/>
      <c r="DP202" s="17"/>
      <c r="DR202" s="35">
        <f>DS202+DW202+Tabelle212682010252627293411353637[[#This Row],[w]]/2+Tabelle212682010252627293411353637[[#This Row],[poweradd]]</f>
        <v>27.272649999999963</v>
      </c>
      <c r="DS202" s="150">
        <f t="shared" si="271"/>
        <v>22.532979999999963</v>
      </c>
      <c r="DT202" s="35">
        <f t="shared" si="244"/>
        <v>6</v>
      </c>
      <c r="DU202" s="52">
        <f t="shared" si="258"/>
        <v>173.96701999999991</v>
      </c>
      <c r="DV202" s="52">
        <f t="shared" si="219"/>
        <v>172.22734999999992</v>
      </c>
      <c r="DW202" s="52">
        <f t="shared" si="245"/>
        <v>1.73967</v>
      </c>
      <c r="DX202"/>
      <c r="DY202"/>
      <c r="DZ202" s="17"/>
      <c r="EA202" s="17"/>
      <c r="EB202" s="17"/>
      <c r="EC202" s="17"/>
    </row>
    <row r="203" spans="1:133" x14ac:dyDescent="0.25">
      <c r="A203" s="55">
        <v>200</v>
      </c>
      <c r="B203" s="35">
        <f>C203+G203+Tabelle21268201025[[#This Row],[w]]/2+Tabelle21268201025[[#This Row],[poweradd]]</f>
        <v>89.029760000000024</v>
      </c>
      <c r="C203" s="150">
        <f t="shared" si="259"/>
        <v>84.954304000000022</v>
      </c>
      <c r="D203" s="35">
        <f t="shared" si="220"/>
        <v>6</v>
      </c>
      <c r="E203" s="52">
        <f t="shared" si="246"/>
        <v>107.54569599999991</v>
      </c>
      <c r="F203" s="52">
        <f t="shared" si="272"/>
        <v>106.4702399999999</v>
      </c>
      <c r="G203" s="52">
        <f t="shared" si="221"/>
        <v>1.075456</v>
      </c>
      <c r="L203" s="35">
        <f>M203+Q203+Tabelle212682010252632[[#This Row],[w]]/2+Tabelle212682010252632[[#This Row],[poweradd]]</f>
        <v>89.029760000000024</v>
      </c>
      <c r="M203" s="150">
        <f t="shared" si="260"/>
        <v>84.954304000000022</v>
      </c>
      <c r="N203" s="35">
        <f t="shared" si="222"/>
        <v>6</v>
      </c>
      <c r="O203" s="52">
        <f t="shared" si="247"/>
        <v>107.54569599999991</v>
      </c>
      <c r="P203" s="52">
        <f t="shared" si="208"/>
        <v>106.4702399999999</v>
      </c>
      <c r="Q203" s="52">
        <f t="shared" si="223"/>
        <v>1.075456</v>
      </c>
      <c r="V203" s="35">
        <f>W203+AA203+Tabelle2126820102526[[#This Row],[w]]/2+Tabelle2126820102526[[#This Row],[poweradd]]</f>
        <v>89.029760000000024</v>
      </c>
      <c r="W203" s="150">
        <f t="shared" si="261"/>
        <v>84.954304000000022</v>
      </c>
      <c r="X203" s="35">
        <f t="shared" si="224"/>
        <v>6</v>
      </c>
      <c r="Y203" s="52">
        <f t="shared" si="248"/>
        <v>107.54569599999991</v>
      </c>
      <c r="Z203" s="52">
        <f t="shared" si="209"/>
        <v>106.4702399999999</v>
      </c>
      <c r="AA203" s="52">
        <f t="shared" si="225"/>
        <v>1.075456</v>
      </c>
      <c r="AF203" s="35">
        <f>AG203+AK203+Tabelle212682010252630[[#This Row],[w]]/2+Tabelle212682010252630[[#This Row],[poweradd]]</f>
        <v>89.029760000000024</v>
      </c>
      <c r="AG203" s="150">
        <f t="shared" si="262"/>
        <v>84.954304000000022</v>
      </c>
      <c r="AH203" s="35">
        <f t="shared" si="226"/>
        <v>6</v>
      </c>
      <c r="AI203" s="52">
        <f t="shared" si="249"/>
        <v>107.54569599999991</v>
      </c>
      <c r="AJ203" s="52">
        <f t="shared" si="210"/>
        <v>106.4702399999999</v>
      </c>
      <c r="AK203" s="52">
        <f t="shared" si="227"/>
        <v>1.075456</v>
      </c>
      <c r="AP203" s="35">
        <f>AQ203+AU203+Tabelle212682010252627[[#This Row],[w]]/2+Tabelle212682010252627[[#This Row],[poweradd]]</f>
        <v>9.8358089999999816</v>
      </c>
      <c r="AQ203" s="150">
        <f t="shared" si="263"/>
        <v>5.1775849999999819</v>
      </c>
      <c r="AR203" s="35">
        <f t="shared" si="228"/>
        <v>7</v>
      </c>
      <c r="AS203" s="52">
        <f t="shared" si="250"/>
        <v>115.82241499999991</v>
      </c>
      <c r="AT203" s="52">
        <f t="shared" si="211"/>
        <v>114.6641909999999</v>
      </c>
      <c r="AU203" s="52">
        <f t="shared" si="229"/>
        <v>1.1582239999999999</v>
      </c>
      <c r="AZ203" s="35">
        <f>BA203+BE203+Tabelle2126820102526272933[[#This Row],[w]]/2+Tabelle2126820102526272933[[#This Row],[poweradd]]</f>
        <v>9.8358089999999816</v>
      </c>
      <c r="BA203" s="150">
        <f t="shared" si="264"/>
        <v>5.1775849999999819</v>
      </c>
      <c r="BB203" s="35">
        <f t="shared" si="230"/>
        <v>7</v>
      </c>
      <c r="BC203" s="52">
        <f t="shared" si="251"/>
        <v>115.82241499999991</v>
      </c>
      <c r="BD203" s="52">
        <f t="shared" si="212"/>
        <v>114.6641909999999</v>
      </c>
      <c r="BE203" s="52">
        <f t="shared" si="231"/>
        <v>1.1582239999999999</v>
      </c>
      <c r="BJ203" s="35">
        <f>BK203+BO203+Tabelle21268201025262728[[#This Row],[w]]/2+Tabelle21268201025262728[[#This Row],[poweradd]]</f>
        <v>9.8358089999999816</v>
      </c>
      <c r="BK203" s="150">
        <f t="shared" si="265"/>
        <v>5.1775849999999819</v>
      </c>
      <c r="BL203" s="35">
        <f t="shared" si="232"/>
        <v>7</v>
      </c>
      <c r="BM203" s="52">
        <f t="shared" si="252"/>
        <v>115.82241499999991</v>
      </c>
      <c r="BN203" s="52">
        <f t="shared" si="213"/>
        <v>114.6641909999999</v>
      </c>
      <c r="BO203" s="52">
        <f t="shared" si="233"/>
        <v>1.1582239999999999</v>
      </c>
      <c r="BT203" s="35">
        <f>BU203+BY203+Tabelle21268201025262729[[#This Row],[w]]/2+Tabelle21268201025262729[[#This Row],[poweradd]]</f>
        <v>9.8358089999999816</v>
      </c>
      <c r="BU203" s="150">
        <f t="shared" si="266"/>
        <v>5.1775849999999819</v>
      </c>
      <c r="BV203" s="35">
        <f t="shared" si="234"/>
        <v>7</v>
      </c>
      <c r="BW203" s="52">
        <f t="shared" si="253"/>
        <v>115.82241499999991</v>
      </c>
      <c r="BX203" s="52">
        <f t="shared" si="214"/>
        <v>114.6641909999999</v>
      </c>
      <c r="BY203" s="52">
        <f t="shared" si="235"/>
        <v>1.1582239999999999</v>
      </c>
      <c r="CD203" s="35">
        <f>CE203+CI203+Tabelle2126820102526272934[[#This Row],[w]]/2+Tabelle2126820102526272934[[#This Row],[poweradd]]</f>
        <v>111.437574</v>
      </c>
      <c r="CE203" s="150">
        <f t="shared" si="267"/>
        <v>107.073308</v>
      </c>
      <c r="CF203" s="35">
        <f t="shared" si="236"/>
        <v>6</v>
      </c>
      <c r="CG203" s="52">
        <f t="shared" si="254"/>
        <v>136.42669199999989</v>
      </c>
      <c r="CH203" s="52">
        <f t="shared" si="215"/>
        <v>135.0624259999999</v>
      </c>
      <c r="CI203" s="52">
        <f t="shared" si="237"/>
        <v>1.364266</v>
      </c>
      <c r="CN203" s="35">
        <f>CO203+CS203+Tabelle21268201025262729341135[[#This Row],[w]]/2+Tabelle21268201025262729341135[[#This Row],[poweradd]]</f>
        <v>110.99144100000001</v>
      </c>
      <c r="CO203" s="150">
        <f t="shared" si="268"/>
        <v>106.622668</v>
      </c>
      <c r="CP203" s="35">
        <f t="shared" si="238"/>
        <v>6</v>
      </c>
      <c r="CQ203" s="52">
        <f t="shared" si="255"/>
        <v>136.87733199999997</v>
      </c>
      <c r="CR203" s="52">
        <f t="shared" si="216"/>
        <v>135.50855899999996</v>
      </c>
      <c r="CS203" s="52">
        <f t="shared" si="239"/>
        <v>1.368773</v>
      </c>
      <c r="CX203" s="35">
        <f>CY203+DC203+Tabelle2126820102526272934113536[[#This Row],[w]]/2+Tabelle2126820102526272934113536[[#This Row],[poweradd]]</f>
        <v>50.991441000000002</v>
      </c>
      <c r="CY203" s="150">
        <f t="shared" si="269"/>
        <v>46.622668000000004</v>
      </c>
      <c r="CZ203" s="35">
        <f t="shared" si="240"/>
        <v>6</v>
      </c>
      <c r="DA203" s="52">
        <f t="shared" si="256"/>
        <v>136.87733199999997</v>
      </c>
      <c r="DB203" s="52">
        <f t="shared" si="217"/>
        <v>135.50855899999996</v>
      </c>
      <c r="DC203" s="52">
        <f t="shared" si="241"/>
        <v>1.368773</v>
      </c>
      <c r="DH203" s="35">
        <f>DI203+DM203+Tabelle21268201025262729341135363731[[#This Row],[w]]/2+Tabelle21268201025262729341135363731[[#This Row],[poweradd]]</f>
        <v>86.570291999999952</v>
      </c>
      <c r="DI203" s="150">
        <f t="shared" si="270"/>
        <v>82.520496999999949</v>
      </c>
      <c r="DJ203" s="35">
        <f t="shared" si="242"/>
        <v>6</v>
      </c>
      <c r="DK203" s="52">
        <f t="shared" si="257"/>
        <v>104.97950299999995</v>
      </c>
      <c r="DL203" s="52">
        <f t="shared" si="218"/>
        <v>103.92970799999995</v>
      </c>
      <c r="DM203" s="52">
        <f t="shared" si="243"/>
        <v>1.049795</v>
      </c>
      <c r="DR203" s="35">
        <f>DS203+DW203+Tabelle212682010252627293411353637[[#This Row],[w]]/2+Tabelle212682010252627293411353637[[#This Row],[poweradd]]</f>
        <v>31.994922999999964</v>
      </c>
      <c r="DS203" s="150">
        <f t="shared" si="271"/>
        <v>27.272649999999963</v>
      </c>
      <c r="DT203" s="35">
        <f t="shared" si="244"/>
        <v>6</v>
      </c>
      <c r="DU203" s="52">
        <f t="shared" si="258"/>
        <v>172.22734999999992</v>
      </c>
      <c r="DV203" s="52">
        <f t="shared" si="219"/>
        <v>170.50507699999991</v>
      </c>
      <c r="DW203" s="52">
        <f t="shared" si="245"/>
        <v>1.7222729999999999</v>
      </c>
    </row>
    <row r="204" spans="1:133" x14ac:dyDescent="0.25">
      <c r="A204" s="55">
        <v>201</v>
      </c>
      <c r="B204" s="35">
        <f>C204+G204+Tabelle21268201025[[#This Row],[w]]/2+Tabelle21268201025[[#This Row],[poweradd]]</f>
        <v>93.094462000000021</v>
      </c>
      <c r="C204" s="52">
        <f t="shared" si="259"/>
        <v>89.029760000000024</v>
      </c>
      <c r="D204" s="35">
        <f t="shared" si="220"/>
        <v>6</v>
      </c>
      <c r="E204" s="52">
        <f t="shared" si="246"/>
        <v>106.4702399999999</v>
      </c>
      <c r="F204" s="52">
        <f t="shared" si="272"/>
        <v>105.40553799999991</v>
      </c>
      <c r="G204" s="52">
        <f t="shared" si="221"/>
        <v>1.064702</v>
      </c>
      <c r="L204" s="35">
        <f>M204+Q204+Tabelle212682010252632[[#This Row],[w]]/2+Tabelle212682010252632[[#This Row],[poweradd]]</f>
        <v>93.094462000000021</v>
      </c>
      <c r="M204" s="52">
        <f t="shared" si="260"/>
        <v>89.029760000000024</v>
      </c>
      <c r="N204" s="35">
        <f t="shared" si="222"/>
        <v>6</v>
      </c>
      <c r="O204" s="52">
        <f t="shared" si="247"/>
        <v>106.4702399999999</v>
      </c>
      <c r="P204" s="52">
        <f t="shared" si="208"/>
        <v>105.40553799999991</v>
      </c>
      <c r="Q204" s="52">
        <f t="shared" si="223"/>
        <v>1.064702</v>
      </c>
      <c r="V204" s="35">
        <f>W204+AA204+Tabelle2126820102526[[#This Row],[w]]/2+Tabelle2126820102526[[#This Row],[poweradd]]</f>
        <v>93.094462000000021</v>
      </c>
      <c r="W204" s="52">
        <f t="shared" si="261"/>
        <v>89.029760000000024</v>
      </c>
      <c r="X204" s="35">
        <f t="shared" si="224"/>
        <v>6</v>
      </c>
      <c r="Y204" s="52">
        <f t="shared" si="248"/>
        <v>106.4702399999999</v>
      </c>
      <c r="Z204" s="52">
        <f t="shared" si="209"/>
        <v>105.40553799999991</v>
      </c>
      <c r="AA204" s="52">
        <f t="shared" si="225"/>
        <v>1.064702</v>
      </c>
      <c r="AF204" s="35">
        <f>AG204+AK204+Tabelle212682010252630[[#This Row],[w]]/2+Tabelle212682010252630[[#This Row],[poweradd]]</f>
        <v>93.094462000000021</v>
      </c>
      <c r="AG204" s="52">
        <f t="shared" si="262"/>
        <v>89.029760000000024</v>
      </c>
      <c r="AH204" s="35">
        <f t="shared" si="226"/>
        <v>6</v>
      </c>
      <c r="AI204" s="52">
        <f t="shared" si="249"/>
        <v>106.4702399999999</v>
      </c>
      <c r="AJ204" s="52">
        <f t="shared" si="210"/>
        <v>105.40553799999991</v>
      </c>
      <c r="AK204" s="52">
        <f t="shared" si="227"/>
        <v>1.064702</v>
      </c>
      <c r="AP204" s="35">
        <f>AQ204+AU204+Tabelle212682010252627[[#This Row],[w]]/2+Tabelle212682010252627[[#This Row],[poweradd]]</f>
        <v>14.482449999999982</v>
      </c>
      <c r="AQ204" s="52">
        <f t="shared" si="263"/>
        <v>9.8358089999999816</v>
      </c>
      <c r="AR204" s="35">
        <f t="shared" si="228"/>
        <v>7</v>
      </c>
      <c r="AS204" s="52">
        <f t="shared" si="250"/>
        <v>114.6641909999999</v>
      </c>
      <c r="AT204" s="52">
        <f t="shared" si="211"/>
        <v>113.5175499999999</v>
      </c>
      <c r="AU204" s="52">
        <f t="shared" si="229"/>
        <v>1.146641</v>
      </c>
      <c r="AZ204" s="35">
        <f>BA204+BE204+Tabelle2126820102526272933[[#This Row],[w]]/2+Tabelle2126820102526272933[[#This Row],[poweradd]]</f>
        <v>14.482449999999982</v>
      </c>
      <c r="BA204" s="52">
        <f t="shared" si="264"/>
        <v>9.8358089999999816</v>
      </c>
      <c r="BB204" s="35">
        <f t="shared" si="230"/>
        <v>7</v>
      </c>
      <c r="BC204" s="52">
        <f t="shared" si="251"/>
        <v>114.6641909999999</v>
      </c>
      <c r="BD204" s="52">
        <f t="shared" si="212"/>
        <v>113.5175499999999</v>
      </c>
      <c r="BE204" s="52">
        <f t="shared" si="231"/>
        <v>1.146641</v>
      </c>
      <c r="BJ204" s="35">
        <f>BK204+BO204+Tabelle21268201025262728[[#This Row],[w]]/2+Tabelle21268201025262728[[#This Row],[poweradd]]</f>
        <v>14.482449999999982</v>
      </c>
      <c r="BK204" s="52">
        <f t="shared" si="265"/>
        <v>9.8358089999999816</v>
      </c>
      <c r="BL204" s="35">
        <f t="shared" si="232"/>
        <v>7</v>
      </c>
      <c r="BM204" s="52">
        <f t="shared" si="252"/>
        <v>114.6641909999999</v>
      </c>
      <c r="BN204" s="52">
        <f t="shared" si="213"/>
        <v>113.5175499999999</v>
      </c>
      <c r="BO204" s="52">
        <f t="shared" si="233"/>
        <v>1.146641</v>
      </c>
      <c r="BT204" s="35">
        <f>BU204+BY204+Tabelle21268201025262729[[#This Row],[w]]/2+Tabelle21268201025262729[[#This Row],[poweradd]]</f>
        <v>14.482449999999982</v>
      </c>
      <c r="BU204" s="52">
        <f t="shared" si="266"/>
        <v>9.8358089999999816</v>
      </c>
      <c r="BV204" s="35">
        <f t="shared" si="234"/>
        <v>7</v>
      </c>
      <c r="BW204" s="52">
        <f t="shared" si="253"/>
        <v>114.6641909999999</v>
      </c>
      <c r="BX204" s="52">
        <f t="shared" si="214"/>
        <v>113.5175499999999</v>
      </c>
      <c r="BY204" s="52">
        <f t="shared" si="235"/>
        <v>1.146641</v>
      </c>
      <c r="CD204" s="35">
        <f>CE204+CI204+Tabelle2126820102526272934[[#This Row],[w]]/2+Tabelle2126820102526272934[[#This Row],[poweradd]]</f>
        <v>115.78819799999999</v>
      </c>
      <c r="CE204" s="52">
        <f t="shared" si="267"/>
        <v>111.437574</v>
      </c>
      <c r="CF204" s="35">
        <f t="shared" si="236"/>
        <v>6</v>
      </c>
      <c r="CG204" s="52">
        <f t="shared" si="254"/>
        <v>135.0624259999999</v>
      </c>
      <c r="CH204" s="52">
        <f t="shared" si="215"/>
        <v>133.71180199999989</v>
      </c>
      <c r="CI204" s="52">
        <f t="shared" si="237"/>
        <v>1.350624</v>
      </c>
      <c r="CN204" s="35">
        <f>CO204+CS204+Tabelle21268201025262729341135[[#This Row],[w]]/2+Tabelle21268201025262729341135[[#This Row],[poweradd]]</f>
        <v>115.34652600000001</v>
      </c>
      <c r="CO204" s="52">
        <f t="shared" si="268"/>
        <v>110.99144100000001</v>
      </c>
      <c r="CP204" s="35">
        <f t="shared" si="238"/>
        <v>6</v>
      </c>
      <c r="CQ204" s="52">
        <f t="shared" si="255"/>
        <v>135.50855899999996</v>
      </c>
      <c r="CR204" s="52">
        <f t="shared" si="216"/>
        <v>134.15347399999996</v>
      </c>
      <c r="CS204" s="52">
        <f t="shared" si="239"/>
        <v>1.3550850000000001</v>
      </c>
      <c r="CX204" s="35">
        <f>CY204+DC204+Tabelle2126820102526272934113536[[#This Row],[w]]/2+Tabelle2126820102526272934113536[[#This Row],[poweradd]]</f>
        <v>55.346526000000004</v>
      </c>
      <c r="CY204" s="52">
        <f t="shared" si="269"/>
        <v>50.991441000000002</v>
      </c>
      <c r="CZ204" s="35">
        <f t="shared" si="240"/>
        <v>6</v>
      </c>
      <c r="DA204" s="52">
        <f t="shared" si="256"/>
        <v>135.50855899999996</v>
      </c>
      <c r="DB204" s="52">
        <f t="shared" si="217"/>
        <v>134.15347399999996</v>
      </c>
      <c r="DC204" s="52">
        <f t="shared" si="241"/>
        <v>1.3550850000000001</v>
      </c>
      <c r="DH204" s="35">
        <f>DI204+DM204+Tabelle21268201025262729341135363731[[#This Row],[w]]/2+Tabelle21268201025262729341135363731[[#This Row],[poweradd]]</f>
        <v>90.609588999999957</v>
      </c>
      <c r="DI204" s="52">
        <f t="shared" si="270"/>
        <v>86.570291999999952</v>
      </c>
      <c r="DJ204" s="35">
        <f t="shared" si="242"/>
        <v>6</v>
      </c>
      <c r="DK204" s="52">
        <f t="shared" si="257"/>
        <v>103.92970799999995</v>
      </c>
      <c r="DL204" s="52">
        <f t="shared" si="218"/>
        <v>102.89041099999994</v>
      </c>
      <c r="DM204" s="52">
        <f t="shared" si="243"/>
        <v>1.0392969999999999</v>
      </c>
      <c r="DR204" s="35">
        <f>DS204+DW204+Tabelle212682010252627293411353637[[#This Row],[w]]/2+Tabelle212682010252627293411353637[[#This Row],[poweradd]]</f>
        <v>36.699972999999964</v>
      </c>
      <c r="DS204" s="52">
        <f t="shared" si="271"/>
        <v>31.994922999999964</v>
      </c>
      <c r="DT204" s="35">
        <f t="shared" si="244"/>
        <v>6</v>
      </c>
      <c r="DU204" s="52">
        <f t="shared" si="258"/>
        <v>170.50507699999991</v>
      </c>
      <c r="DV204" s="52">
        <f t="shared" si="219"/>
        <v>168.80002699999991</v>
      </c>
      <c r="DW204" s="52">
        <f t="shared" si="245"/>
        <v>1.70505</v>
      </c>
    </row>
    <row r="205" spans="1:133" x14ac:dyDescent="0.25">
      <c r="A205" s="55">
        <v>202</v>
      </c>
      <c r="B205" s="35">
        <f>C205+G205+Tabelle21268201025[[#This Row],[w]]/2+Tabelle21268201025[[#This Row],[poweradd]]</f>
        <v>47.148517000000027</v>
      </c>
      <c r="C205" s="150">
        <f t="shared" si="259"/>
        <v>93.094462000000021</v>
      </c>
      <c r="D205" s="35">
        <f t="shared" si="220"/>
        <v>6</v>
      </c>
      <c r="E205" s="52">
        <f t="shared" si="246"/>
        <v>105.40553799999991</v>
      </c>
      <c r="F205" s="52">
        <f t="shared" si="272"/>
        <v>104.3514829999999</v>
      </c>
      <c r="G205" s="52">
        <f t="shared" si="221"/>
        <v>1.054055</v>
      </c>
      <c r="H205">
        <v>-50</v>
      </c>
      <c r="I205">
        <f>50*0.9</f>
        <v>45</v>
      </c>
      <c r="J205" s="17" t="s">
        <v>219</v>
      </c>
      <c r="L205" s="35">
        <f>M205+Q205+Tabelle212682010252632[[#This Row],[w]]/2+Tabelle212682010252632[[#This Row],[poweradd]]</f>
        <v>47.148517000000027</v>
      </c>
      <c r="M205" s="150">
        <f t="shared" si="260"/>
        <v>93.094462000000021</v>
      </c>
      <c r="N205" s="35">
        <f t="shared" si="222"/>
        <v>6</v>
      </c>
      <c r="O205" s="52">
        <f t="shared" si="247"/>
        <v>105.40553799999991</v>
      </c>
      <c r="P205" s="52">
        <f t="shared" si="208"/>
        <v>104.3514829999999</v>
      </c>
      <c r="Q205" s="52">
        <f t="shared" si="223"/>
        <v>1.054055</v>
      </c>
      <c r="R205">
        <v>-50</v>
      </c>
      <c r="S205">
        <f>50*0.9</f>
        <v>45</v>
      </c>
      <c r="T205" s="17" t="s">
        <v>219</v>
      </c>
      <c r="V205" s="35">
        <f>W205+AA205+Tabelle2126820102526[[#This Row],[w]]/2+Tabelle2126820102526[[#This Row],[poweradd]]</f>
        <v>47.148517000000027</v>
      </c>
      <c r="W205" s="150">
        <f t="shared" si="261"/>
        <v>93.094462000000021</v>
      </c>
      <c r="X205" s="35">
        <f t="shared" si="224"/>
        <v>6</v>
      </c>
      <c r="Y205" s="52">
        <f t="shared" si="248"/>
        <v>105.40553799999991</v>
      </c>
      <c r="Z205" s="52">
        <f t="shared" si="209"/>
        <v>104.3514829999999</v>
      </c>
      <c r="AA205" s="52">
        <f t="shared" si="225"/>
        <v>1.054055</v>
      </c>
      <c r="AB205">
        <v>-50</v>
      </c>
      <c r="AC205">
        <f>50*0.9</f>
        <v>45</v>
      </c>
      <c r="AD205" s="17" t="s">
        <v>219</v>
      </c>
      <c r="AF205" s="35">
        <f>AG205+AK205+Tabelle212682010252630[[#This Row],[w]]/2+Tabelle212682010252630[[#This Row],[poweradd]]</f>
        <v>47.148517000000027</v>
      </c>
      <c r="AG205" s="150">
        <f t="shared" si="262"/>
        <v>93.094462000000021</v>
      </c>
      <c r="AH205" s="35">
        <f t="shared" si="226"/>
        <v>6</v>
      </c>
      <c r="AI205" s="52">
        <f t="shared" si="249"/>
        <v>105.40553799999991</v>
      </c>
      <c r="AJ205" s="52">
        <f t="shared" si="210"/>
        <v>104.3514829999999</v>
      </c>
      <c r="AK205" s="52">
        <f t="shared" si="227"/>
        <v>1.054055</v>
      </c>
      <c r="AL205">
        <v>-50</v>
      </c>
      <c r="AM205">
        <f>50*0.9</f>
        <v>45</v>
      </c>
      <c r="AN205" s="17" t="s">
        <v>219</v>
      </c>
      <c r="AP205" s="35">
        <f>AQ205+AU205+Tabelle212682010252627[[#This Row],[w]]/2+Tabelle212682010252627[[#This Row],[poweradd]]</f>
        <v>19.117624999999983</v>
      </c>
      <c r="AQ205" s="150">
        <f t="shared" si="263"/>
        <v>14.482449999999982</v>
      </c>
      <c r="AR205" s="35">
        <f t="shared" si="228"/>
        <v>7</v>
      </c>
      <c r="AS205" s="52">
        <f t="shared" si="250"/>
        <v>113.5175499999999</v>
      </c>
      <c r="AT205" s="52">
        <f t="shared" si="211"/>
        <v>112.3823749999999</v>
      </c>
      <c r="AU205" s="52">
        <f t="shared" si="229"/>
        <v>1.135175</v>
      </c>
      <c r="AX205" s="17"/>
      <c r="AZ205" s="35">
        <f>BA205+BE205+Tabelle2126820102526272933[[#This Row],[w]]/2+Tabelle2126820102526272933[[#This Row],[poweradd]]</f>
        <v>19.117624999999983</v>
      </c>
      <c r="BA205" s="150">
        <f t="shared" si="264"/>
        <v>14.482449999999982</v>
      </c>
      <c r="BB205" s="35">
        <f t="shared" si="230"/>
        <v>7</v>
      </c>
      <c r="BC205" s="52">
        <f t="shared" si="251"/>
        <v>113.5175499999999</v>
      </c>
      <c r="BD205" s="52">
        <f t="shared" si="212"/>
        <v>112.3823749999999</v>
      </c>
      <c r="BE205" s="52">
        <f t="shared" si="231"/>
        <v>1.135175</v>
      </c>
      <c r="BH205" s="17"/>
      <c r="BJ205" s="35">
        <f>BK205+BO205+Tabelle21268201025262728[[#This Row],[w]]/2+Tabelle21268201025262728[[#This Row],[poweradd]]</f>
        <v>19.117624999999983</v>
      </c>
      <c r="BK205" s="150">
        <f t="shared" si="265"/>
        <v>14.482449999999982</v>
      </c>
      <c r="BL205" s="35">
        <f t="shared" si="232"/>
        <v>7</v>
      </c>
      <c r="BM205" s="52">
        <f t="shared" si="252"/>
        <v>113.5175499999999</v>
      </c>
      <c r="BN205" s="52">
        <f t="shared" si="213"/>
        <v>112.3823749999999</v>
      </c>
      <c r="BO205" s="52">
        <f t="shared" si="233"/>
        <v>1.135175</v>
      </c>
      <c r="BR205" s="17"/>
      <c r="BT205" s="35">
        <f>BU205+BY205+Tabelle21268201025262729[[#This Row],[w]]/2+Tabelle21268201025262729[[#This Row],[poweradd]]</f>
        <v>19.117624999999983</v>
      </c>
      <c r="BU205" s="150">
        <f t="shared" si="266"/>
        <v>14.482449999999982</v>
      </c>
      <c r="BV205" s="35">
        <f t="shared" si="234"/>
        <v>7</v>
      </c>
      <c r="BW205" s="52">
        <f t="shared" si="253"/>
        <v>113.5175499999999</v>
      </c>
      <c r="BX205" s="52">
        <f t="shared" si="214"/>
        <v>112.3823749999999</v>
      </c>
      <c r="BY205" s="52">
        <f t="shared" si="235"/>
        <v>1.135175</v>
      </c>
      <c r="CB205" s="17"/>
      <c r="CD205" s="35">
        <f>CE205+CI205+Tabelle2126820102526272934[[#This Row],[w]]/2+Tabelle2126820102526272934[[#This Row],[poweradd]]</f>
        <v>120.125316</v>
      </c>
      <c r="CE205" s="150">
        <f t="shared" si="267"/>
        <v>115.78819799999999</v>
      </c>
      <c r="CF205" s="35">
        <f t="shared" si="236"/>
        <v>6</v>
      </c>
      <c r="CG205" s="52">
        <f t="shared" si="254"/>
        <v>133.71180199999989</v>
      </c>
      <c r="CH205" s="52">
        <f t="shared" si="215"/>
        <v>132.37468399999989</v>
      </c>
      <c r="CI205" s="52">
        <f t="shared" si="237"/>
        <v>1.337118</v>
      </c>
      <c r="CL205" s="17"/>
      <c r="CN205" s="35">
        <f>CO205+CS205+Tabelle21268201025262729341135[[#This Row],[w]]/2+Tabelle21268201025262729341135[[#This Row],[poweradd]]</f>
        <v>119.68806000000001</v>
      </c>
      <c r="CO205" s="150">
        <f t="shared" si="268"/>
        <v>115.34652600000001</v>
      </c>
      <c r="CP205" s="35">
        <f t="shared" si="238"/>
        <v>6</v>
      </c>
      <c r="CQ205" s="52">
        <f t="shared" si="255"/>
        <v>134.15347399999996</v>
      </c>
      <c r="CR205" s="52">
        <f t="shared" si="216"/>
        <v>132.81193999999996</v>
      </c>
      <c r="CS205" s="52">
        <f t="shared" si="239"/>
        <v>1.341534</v>
      </c>
      <c r="CV205" s="17"/>
      <c r="CX205" s="35">
        <f>CY205+DC205+Tabelle2126820102526272934113536[[#This Row],[w]]/2+Tabelle2126820102526272934113536[[#This Row],[poweradd]]</f>
        <v>59.688060000000007</v>
      </c>
      <c r="CY205" s="150">
        <f t="shared" si="269"/>
        <v>55.346526000000004</v>
      </c>
      <c r="CZ205" s="35">
        <f t="shared" si="240"/>
        <v>6</v>
      </c>
      <c r="DA205" s="52">
        <f t="shared" si="256"/>
        <v>134.15347399999996</v>
      </c>
      <c r="DB205" s="52">
        <f t="shared" si="217"/>
        <v>132.81193999999996</v>
      </c>
      <c r="DC205" s="52">
        <f t="shared" si="241"/>
        <v>1.341534</v>
      </c>
      <c r="DF205" s="17"/>
      <c r="DH205" s="35">
        <f>DI205+DM205+Tabelle21268201025262729341135363731[[#This Row],[w]]/2+Tabelle21268201025262729341135363731[[#This Row],[poweradd]]</f>
        <v>94.638492999999954</v>
      </c>
      <c r="DI205" s="150">
        <f t="shared" si="270"/>
        <v>90.609588999999957</v>
      </c>
      <c r="DJ205" s="35">
        <f t="shared" si="242"/>
        <v>6</v>
      </c>
      <c r="DK205" s="52">
        <f t="shared" si="257"/>
        <v>102.89041099999994</v>
      </c>
      <c r="DL205" s="52">
        <f t="shared" si="218"/>
        <v>101.86150699999995</v>
      </c>
      <c r="DM205" s="52">
        <f t="shared" si="243"/>
        <v>1.028904</v>
      </c>
      <c r="DP205" s="17"/>
      <c r="DR205" s="35">
        <f>DS205+DW205+Tabelle212682010252627293411353637[[#This Row],[w]]/2+Tabelle212682010252627293411353637[[#This Row],[poweradd]]</f>
        <v>41.387972999999967</v>
      </c>
      <c r="DS205" s="150">
        <f t="shared" si="271"/>
        <v>36.699972999999964</v>
      </c>
      <c r="DT205" s="35">
        <f t="shared" si="244"/>
        <v>6</v>
      </c>
      <c r="DU205" s="52">
        <f t="shared" si="258"/>
        <v>168.80002699999991</v>
      </c>
      <c r="DV205" s="52">
        <f t="shared" si="219"/>
        <v>167.11202699999993</v>
      </c>
      <c r="DW205" s="52">
        <f t="shared" si="245"/>
        <v>1.6879999999999999</v>
      </c>
      <c r="DZ205" s="17"/>
    </row>
    <row r="206" spans="1:133" x14ac:dyDescent="0.25">
      <c r="A206" s="55">
        <v>203</v>
      </c>
      <c r="B206" s="35">
        <f>C206+G206+Tabelle21268201025[[#This Row],[w]]/2+Tabelle21268201025[[#This Row],[poweradd]]</f>
        <v>1.6420310000000242</v>
      </c>
      <c r="C206" s="150">
        <f t="shared" si="259"/>
        <v>47.148517000000027</v>
      </c>
      <c r="D206" s="35">
        <f t="shared" si="220"/>
        <v>6</v>
      </c>
      <c r="E206" s="52">
        <f t="shared" si="246"/>
        <v>149.35148299999992</v>
      </c>
      <c r="F206" s="52">
        <f t="shared" si="272"/>
        <v>147.85796899999991</v>
      </c>
      <c r="G206" s="52">
        <f t="shared" si="221"/>
        <v>1.493514</v>
      </c>
      <c r="H206">
        <v>-50</v>
      </c>
      <c r="I206" s="94"/>
      <c r="J206" s="17" t="s">
        <v>219</v>
      </c>
      <c r="L206" s="35">
        <f>M206+Q206+Tabelle212682010252632[[#This Row],[w]]/2+Tabelle212682010252632[[#This Row],[poweradd]]</f>
        <v>1.6420310000000242</v>
      </c>
      <c r="M206" s="150">
        <f t="shared" si="260"/>
        <v>47.148517000000027</v>
      </c>
      <c r="N206" s="35">
        <f t="shared" si="222"/>
        <v>6</v>
      </c>
      <c r="O206" s="52">
        <f t="shared" si="247"/>
        <v>149.35148299999992</v>
      </c>
      <c r="P206" s="52">
        <f t="shared" ref="P206:P269" si="273">O206-Q206</f>
        <v>147.85796899999991</v>
      </c>
      <c r="Q206" s="52">
        <f t="shared" si="223"/>
        <v>1.493514</v>
      </c>
      <c r="R206">
        <v>-50</v>
      </c>
      <c r="S206" s="94"/>
      <c r="T206" s="17" t="s">
        <v>219</v>
      </c>
      <c r="V206" s="35">
        <f>W206+AA206+Tabelle2126820102526[[#This Row],[w]]/2+Tabelle2126820102526[[#This Row],[poweradd]]</f>
        <v>1.6420310000000242</v>
      </c>
      <c r="W206" s="150">
        <f t="shared" si="261"/>
        <v>47.148517000000027</v>
      </c>
      <c r="X206" s="35">
        <f t="shared" si="224"/>
        <v>6</v>
      </c>
      <c r="Y206" s="52">
        <f t="shared" si="248"/>
        <v>149.35148299999992</v>
      </c>
      <c r="Z206" s="52">
        <f t="shared" ref="Z206:Z269" si="274">Y206-AA206</f>
        <v>147.85796899999991</v>
      </c>
      <c r="AA206" s="52">
        <f t="shared" si="225"/>
        <v>1.493514</v>
      </c>
      <c r="AB206">
        <v>-50</v>
      </c>
      <c r="AC206" s="94"/>
      <c r="AD206" s="17" t="s">
        <v>219</v>
      </c>
      <c r="AF206" s="35">
        <f>AG206+AK206+Tabelle212682010252630[[#This Row],[w]]/2+Tabelle212682010252630[[#This Row],[poweradd]]</f>
        <v>1.6420310000000242</v>
      </c>
      <c r="AG206" s="150">
        <f t="shared" si="262"/>
        <v>47.148517000000027</v>
      </c>
      <c r="AH206" s="35">
        <f t="shared" si="226"/>
        <v>6</v>
      </c>
      <c r="AI206" s="52">
        <f t="shared" si="249"/>
        <v>149.35148299999992</v>
      </c>
      <c r="AJ206" s="52">
        <f t="shared" ref="AJ206:AJ269" si="275">AI206-AK206</f>
        <v>147.85796899999991</v>
      </c>
      <c r="AK206" s="52">
        <f t="shared" si="227"/>
        <v>1.493514</v>
      </c>
      <c r="AL206">
        <v>-50</v>
      </c>
      <c r="AM206" s="94"/>
      <c r="AN206" s="17" t="s">
        <v>219</v>
      </c>
      <c r="AP206" s="35">
        <f>AQ206+AU206+Tabelle212682010252627[[#This Row],[w]]/2+Tabelle212682010252627[[#This Row],[poweradd]]</f>
        <v>23.741447999999984</v>
      </c>
      <c r="AQ206" s="150">
        <f t="shared" si="263"/>
        <v>19.117624999999983</v>
      </c>
      <c r="AR206" s="35">
        <f t="shared" si="228"/>
        <v>7</v>
      </c>
      <c r="AS206" s="52">
        <f t="shared" si="250"/>
        <v>112.3823749999999</v>
      </c>
      <c r="AT206" s="52">
        <f t="shared" ref="AT206:AT269" si="276">AS206-AU206</f>
        <v>111.2585519999999</v>
      </c>
      <c r="AU206" s="52">
        <f t="shared" si="229"/>
        <v>1.123823</v>
      </c>
      <c r="AW206" s="94"/>
      <c r="AX206" s="17"/>
      <c r="AZ206" s="35">
        <f>BA206+BE206+Tabelle2126820102526272933[[#This Row],[w]]/2+Tabelle2126820102526272933[[#This Row],[poweradd]]</f>
        <v>23.741447999999984</v>
      </c>
      <c r="BA206" s="150">
        <f t="shared" si="264"/>
        <v>19.117624999999983</v>
      </c>
      <c r="BB206" s="35">
        <f t="shared" si="230"/>
        <v>7</v>
      </c>
      <c r="BC206" s="52">
        <f t="shared" si="251"/>
        <v>112.3823749999999</v>
      </c>
      <c r="BD206" s="52">
        <f t="shared" ref="BD206:BD269" si="277">BC206-BE206</f>
        <v>111.2585519999999</v>
      </c>
      <c r="BE206" s="52">
        <f t="shared" si="231"/>
        <v>1.123823</v>
      </c>
      <c r="BG206" s="94"/>
      <c r="BH206" s="17"/>
      <c r="BJ206" s="35">
        <f>BK206+BO206+Tabelle21268201025262728[[#This Row],[w]]/2+Tabelle21268201025262728[[#This Row],[poweradd]]</f>
        <v>23.741447999999984</v>
      </c>
      <c r="BK206" s="150">
        <f t="shared" si="265"/>
        <v>19.117624999999983</v>
      </c>
      <c r="BL206" s="35">
        <f t="shared" si="232"/>
        <v>7</v>
      </c>
      <c r="BM206" s="52">
        <f t="shared" si="252"/>
        <v>112.3823749999999</v>
      </c>
      <c r="BN206" s="52">
        <f t="shared" ref="BN206:BN269" si="278">BM206-BO206</f>
        <v>111.2585519999999</v>
      </c>
      <c r="BO206" s="52">
        <f t="shared" si="233"/>
        <v>1.123823</v>
      </c>
      <c r="BQ206" s="94"/>
      <c r="BR206" s="17"/>
      <c r="BT206" s="35">
        <f>BU206+BY206+Tabelle21268201025262729[[#This Row],[w]]/2+Tabelle21268201025262729[[#This Row],[poweradd]]</f>
        <v>23.741447999999984</v>
      </c>
      <c r="BU206" s="150">
        <f t="shared" si="266"/>
        <v>19.117624999999983</v>
      </c>
      <c r="BV206" s="35">
        <f t="shared" si="234"/>
        <v>7</v>
      </c>
      <c r="BW206" s="52">
        <f t="shared" si="253"/>
        <v>112.3823749999999</v>
      </c>
      <c r="BX206" s="52">
        <f t="shared" ref="BX206:BX269" si="279">BW206-BY206</f>
        <v>111.2585519999999</v>
      </c>
      <c r="BY206" s="52">
        <f t="shared" si="235"/>
        <v>1.123823</v>
      </c>
      <c r="CA206" s="94"/>
      <c r="CB206" s="17"/>
      <c r="CD206" s="35">
        <f>CE206+CI206+Tabelle2126820102526272934[[#This Row],[w]]/2+Tabelle2126820102526272934[[#This Row],[poweradd]]</f>
        <v>124.449062</v>
      </c>
      <c r="CE206" s="150">
        <f t="shared" si="267"/>
        <v>120.125316</v>
      </c>
      <c r="CF206" s="35">
        <f t="shared" si="236"/>
        <v>6</v>
      </c>
      <c r="CG206" s="52">
        <f t="shared" si="254"/>
        <v>132.37468399999989</v>
      </c>
      <c r="CH206" s="52">
        <f t="shared" ref="CH206:CH269" si="280">CG206-CI206</f>
        <v>131.05093799999989</v>
      </c>
      <c r="CI206" s="52">
        <f t="shared" si="237"/>
        <v>1.3237460000000001</v>
      </c>
      <c r="CK206" s="94"/>
      <c r="CL206" s="17"/>
      <c r="CN206" s="35">
        <f>CO206+CS206+Tabelle21268201025262729341135[[#This Row],[w]]/2+Tabelle21268201025262729341135[[#This Row],[poweradd]]</f>
        <v>124.01617900000001</v>
      </c>
      <c r="CO206" s="150">
        <f t="shared" si="268"/>
        <v>119.68806000000001</v>
      </c>
      <c r="CP206" s="35">
        <f t="shared" si="238"/>
        <v>6</v>
      </c>
      <c r="CQ206" s="52">
        <f t="shared" si="255"/>
        <v>132.81193999999996</v>
      </c>
      <c r="CR206" s="52">
        <f t="shared" ref="CR206:CR269" si="281">CQ206-CS206</f>
        <v>131.48382099999998</v>
      </c>
      <c r="CS206" s="52">
        <f t="shared" si="239"/>
        <v>1.328119</v>
      </c>
      <c r="CU206" s="94"/>
      <c r="CV206" s="17"/>
      <c r="CX206" s="35">
        <f>CY206+DC206+Tabelle2126820102526272934113536[[#This Row],[w]]/2+Tabelle2126820102526272934113536[[#This Row],[poweradd]]</f>
        <v>64.016179000000008</v>
      </c>
      <c r="CY206" s="150">
        <f t="shared" si="269"/>
        <v>59.688060000000007</v>
      </c>
      <c r="CZ206" s="35">
        <f t="shared" si="240"/>
        <v>6</v>
      </c>
      <c r="DA206" s="52">
        <f t="shared" si="256"/>
        <v>132.81193999999996</v>
      </c>
      <c r="DB206" s="52">
        <f t="shared" ref="DB206:DB269" si="282">DA206-DC206</f>
        <v>131.48382099999998</v>
      </c>
      <c r="DC206" s="52">
        <f t="shared" si="241"/>
        <v>1.328119</v>
      </c>
      <c r="DE206" s="94"/>
      <c r="DF206" s="17"/>
      <c r="DH206" s="35">
        <f>DI206+DM206+Tabelle21268201025262729341135363731[[#This Row],[w]]/2+Tabelle21268201025262729341135363731[[#This Row],[poweradd]]</f>
        <v>98.657107999999951</v>
      </c>
      <c r="DI206" s="150">
        <f t="shared" si="270"/>
        <v>94.638492999999954</v>
      </c>
      <c r="DJ206" s="35">
        <f t="shared" si="242"/>
        <v>6</v>
      </c>
      <c r="DK206" s="52">
        <f t="shared" si="257"/>
        <v>101.86150699999995</v>
      </c>
      <c r="DL206" s="52">
        <f t="shared" ref="DL206:DL269" si="283">DK206-DM206</f>
        <v>100.84289199999995</v>
      </c>
      <c r="DM206" s="52">
        <f t="shared" si="243"/>
        <v>1.018615</v>
      </c>
      <c r="DO206" s="94"/>
      <c r="DP206" s="17"/>
      <c r="DR206" s="35">
        <f>DS206+DW206+Tabelle212682010252627293411353637[[#This Row],[w]]/2+Tabelle212682010252627293411353637[[#This Row],[poweradd]]</f>
        <v>46.059092999999969</v>
      </c>
      <c r="DS206" s="150">
        <f t="shared" si="271"/>
        <v>41.387972999999967</v>
      </c>
      <c r="DT206" s="35">
        <f t="shared" si="244"/>
        <v>6</v>
      </c>
      <c r="DU206" s="52">
        <f t="shared" si="258"/>
        <v>167.11202699999993</v>
      </c>
      <c r="DV206" s="52">
        <f t="shared" ref="DV206:DV269" si="284">DU206-DW206</f>
        <v>165.44090699999992</v>
      </c>
      <c r="DW206" s="52">
        <f t="shared" si="245"/>
        <v>1.6711199999999999</v>
      </c>
      <c r="DY206" s="94"/>
      <c r="DZ206" s="17"/>
    </row>
    <row r="207" spans="1:133" x14ac:dyDescent="0.25">
      <c r="A207" s="55">
        <v>204</v>
      </c>
      <c r="B207" s="35">
        <f>C207+G207+Tabelle21268201025[[#This Row],[w]]/2+Tabelle21268201025[[#This Row],[poweradd]]</f>
        <v>6.1206100000000241</v>
      </c>
      <c r="C207" s="150">
        <f t="shared" si="259"/>
        <v>1.6420310000000242</v>
      </c>
      <c r="D207" s="35">
        <f t="shared" si="220"/>
        <v>6</v>
      </c>
      <c r="E207" s="52">
        <f t="shared" si="246"/>
        <v>147.85796899999991</v>
      </c>
      <c r="F207" s="52">
        <f t="shared" si="272"/>
        <v>146.37938999999992</v>
      </c>
      <c r="G207" s="52">
        <f t="shared" si="221"/>
        <v>1.4785790000000001</v>
      </c>
      <c r="J207" s="17"/>
      <c r="L207" s="35">
        <f>M207+Q207+Tabelle212682010252632[[#This Row],[w]]/2+Tabelle212682010252632[[#This Row],[poweradd]]</f>
        <v>6.1206100000000241</v>
      </c>
      <c r="M207" s="150">
        <f t="shared" si="260"/>
        <v>1.6420310000000242</v>
      </c>
      <c r="N207" s="35">
        <f t="shared" si="222"/>
        <v>6</v>
      </c>
      <c r="O207" s="52">
        <f t="shared" si="247"/>
        <v>147.85796899999991</v>
      </c>
      <c r="P207" s="52">
        <f t="shared" si="273"/>
        <v>146.37938999999992</v>
      </c>
      <c r="Q207" s="52">
        <f t="shared" si="223"/>
        <v>1.4785790000000001</v>
      </c>
      <c r="T207" s="17"/>
      <c r="V207" s="35">
        <f>W207+AA207+Tabelle2126820102526[[#This Row],[w]]/2+Tabelle2126820102526[[#This Row],[poweradd]]</f>
        <v>6.1206100000000241</v>
      </c>
      <c r="W207" s="150">
        <f t="shared" si="261"/>
        <v>1.6420310000000242</v>
      </c>
      <c r="X207" s="35">
        <f t="shared" si="224"/>
        <v>6</v>
      </c>
      <c r="Y207" s="52">
        <f t="shared" si="248"/>
        <v>147.85796899999991</v>
      </c>
      <c r="Z207" s="52">
        <f t="shared" si="274"/>
        <v>146.37938999999992</v>
      </c>
      <c r="AA207" s="52">
        <f t="shared" si="225"/>
        <v>1.4785790000000001</v>
      </c>
      <c r="AD207" s="17"/>
      <c r="AF207" s="35">
        <f>AG207+AK207+Tabelle212682010252630[[#This Row],[w]]/2+Tabelle212682010252630[[#This Row],[poweradd]]</f>
        <v>6.1206100000000241</v>
      </c>
      <c r="AG207" s="150">
        <f t="shared" si="262"/>
        <v>1.6420310000000242</v>
      </c>
      <c r="AH207" s="35">
        <f t="shared" si="226"/>
        <v>6</v>
      </c>
      <c r="AI207" s="52">
        <f t="shared" si="249"/>
        <v>147.85796899999991</v>
      </c>
      <c r="AJ207" s="52">
        <f t="shared" si="275"/>
        <v>146.37938999999992</v>
      </c>
      <c r="AK207" s="52">
        <f t="shared" si="227"/>
        <v>1.4785790000000001</v>
      </c>
      <c r="AN207" s="17"/>
      <c r="AP207" s="35">
        <f>AQ207+AU207+Tabelle212682010252627[[#This Row],[w]]/2+Tabelle212682010252627[[#This Row],[poweradd]]</f>
        <v>28.354032999999983</v>
      </c>
      <c r="AQ207" s="150">
        <f t="shared" si="263"/>
        <v>23.741447999999984</v>
      </c>
      <c r="AR207" s="35">
        <f t="shared" si="228"/>
        <v>7</v>
      </c>
      <c r="AS207" s="52">
        <f t="shared" si="250"/>
        <v>111.2585519999999</v>
      </c>
      <c r="AT207" s="52">
        <f t="shared" si="276"/>
        <v>110.1459669999999</v>
      </c>
      <c r="AU207" s="52">
        <f t="shared" si="229"/>
        <v>1.1125849999999999</v>
      </c>
      <c r="AZ207" s="35">
        <f>BA207+BE207+Tabelle2126820102526272933[[#This Row],[w]]/2+Tabelle2126820102526272933[[#This Row],[poweradd]]</f>
        <v>28.354032999999983</v>
      </c>
      <c r="BA207" s="150">
        <f t="shared" si="264"/>
        <v>23.741447999999984</v>
      </c>
      <c r="BB207" s="35">
        <f t="shared" si="230"/>
        <v>7</v>
      </c>
      <c r="BC207" s="52">
        <f t="shared" si="251"/>
        <v>111.2585519999999</v>
      </c>
      <c r="BD207" s="52">
        <f t="shared" si="277"/>
        <v>110.1459669999999</v>
      </c>
      <c r="BE207" s="52">
        <f t="shared" si="231"/>
        <v>1.1125849999999999</v>
      </c>
      <c r="BJ207" s="35">
        <f>BK207+BO207+Tabelle21268201025262728[[#This Row],[w]]/2+Tabelle21268201025262728[[#This Row],[poweradd]]</f>
        <v>28.354032999999983</v>
      </c>
      <c r="BK207" s="150">
        <f t="shared" si="265"/>
        <v>23.741447999999984</v>
      </c>
      <c r="BL207" s="35">
        <f t="shared" si="232"/>
        <v>7</v>
      </c>
      <c r="BM207" s="52">
        <f t="shared" si="252"/>
        <v>111.2585519999999</v>
      </c>
      <c r="BN207" s="52">
        <f t="shared" si="278"/>
        <v>110.1459669999999</v>
      </c>
      <c r="BO207" s="52">
        <f t="shared" si="233"/>
        <v>1.1125849999999999</v>
      </c>
      <c r="BT207" s="35">
        <f>BU207+BY207+Tabelle21268201025262729[[#This Row],[w]]/2+Tabelle21268201025262729[[#This Row],[poweradd]]</f>
        <v>28.354032999999983</v>
      </c>
      <c r="BU207" s="150">
        <f t="shared" si="266"/>
        <v>23.741447999999984</v>
      </c>
      <c r="BV207" s="35">
        <f t="shared" si="234"/>
        <v>7</v>
      </c>
      <c r="BW207" s="52">
        <f t="shared" si="253"/>
        <v>111.2585519999999</v>
      </c>
      <c r="BX207" s="52">
        <f t="shared" si="279"/>
        <v>110.1459669999999</v>
      </c>
      <c r="BY207" s="52">
        <f t="shared" si="235"/>
        <v>1.1125849999999999</v>
      </c>
      <c r="CD207" s="35">
        <f>CE207+CI207+Tabelle2126820102526272934[[#This Row],[w]]/2+Tabelle2126820102526272934[[#This Row],[poweradd]]</f>
        <v>128.75957099999999</v>
      </c>
      <c r="CE207" s="150">
        <f t="shared" si="267"/>
        <v>124.449062</v>
      </c>
      <c r="CF207" s="35">
        <f t="shared" si="236"/>
        <v>6</v>
      </c>
      <c r="CG207" s="52">
        <f t="shared" si="254"/>
        <v>131.05093799999989</v>
      </c>
      <c r="CH207" s="52">
        <f t="shared" si="280"/>
        <v>129.74042899999989</v>
      </c>
      <c r="CI207" s="52">
        <f t="shared" si="237"/>
        <v>1.3105089999999999</v>
      </c>
      <c r="CN207" s="35">
        <f>CO207+CS207+Tabelle21268201025262729341135[[#This Row],[w]]/2+Tabelle21268201025262729341135[[#This Row],[poweradd]]</f>
        <v>128.331017</v>
      </c>
      <c r="CO207" s="150">
        <f t="shared" si="268"/>
        <v>124.01617900000001</v>
      </c>
      <c r="CP207" s="35">
        <f t="shared" si="238"/>
        <v>6</v>
      </c>
      <c r="CQ207" s="52">
        <f t="shared" si="255"/>
        <v>131.48382099999998</v>
      </c>
      <c r="CR207" s="52">
        <f t="shared" si="281"/>
        <v>130.16898299999997</v>
      </c>
      <c r="CS207" s="52">
        <f t="shared" si="239"/>
        <v>1.314838</v>
      </c>
      <c r="CX207" s="35">
        <f>CY207+DC207+Tabelle2126820102526272934113536[[#This Row],[w]]/2+Tabelle2126820102526272934113536[[#This Row],[poweradd]]</f>
        <v>68.331017000000003</v>
      </c>
      <c r="CY207" s="150">
        <f t="shared" si="269"/>
        <v>64.016179000000008</v>
      </c>
      <c r="CZ207" s="35">
        <f t="shared" si="240"/>
        <v>6</v>
      </c>
      <c r="DA207" s="52">
        <f t="shared" si="256"/>
        <v>131.48382099999998</v>
      </c>
      <c r="DB207" s="52">
        <f t="shared" si="282"/>
        <v>130.16898299999997</v>
      </c>
      <c r="DC207" s="52">
        <f t="shared" si="241"/>
        <v>1.314838</v>
      </c>
      <c r="DH207" s="35">
        <f>DI207+DM207+Tabelle21268201025262729341135363731[[#This Row],[w]]/2+Tabelle21268201025262729341135363731[[#This Row],[poweradd]]</f>
        <v>102.66553599999995</v>
      </c>
      <c r="DI207" s="150">
        <f t="shared" si="270"/>
        <v>98.657107999999951</v>
      </c>
      <c r="DJ207" s="35">
        <f t="shared" si="242"/>
        <v>6</v>
      </c>
      <c r="DK207" s="52">
        <f t="shared" si="257"/>
        <v>100.84289199999995</v>
      </c>
      <c r="DL207" s="52">
        <f t="shared" si="283"/>
        <v>99.834463999999954</v>
      </c>
      <c r="DM207" s="52">
        <f t="shared" si="243"/>
        <v>1.0084280000000001</v>
      </c>
      <c r="DR207" s="35">
        <f>DS207+DW207+Tabelle212682010252627293411353637[[#This Row],[w]]/2+Tabelle212682010252627293411353637[[#This Row],[poweradd]]</f>
        <v>50.71350199999997</v>
      </c>
      <c r="DS207" s="150">
        <f t="shared" si="271"/>
        <v>46.059092999999969</v>
      </c>
      <c r="DT207" s="35">
        <f t="shared" si="244"/>
        <v>6</v>
      </c>
      <c r="DU207" s="52">
        <f t="shared" si="258"/>
        <v>165.44090699999992</v>
      </c>
      <c r="DV207" s="52">
        <f t="shared" si="284"/>
        <v>163.78649799999994</v>
      </c>
      <c r="DW207" s="52">
        <f t="shared" si="245"/>
        <v>1.654409</v>
      </c>
    </row>
    <row r="208" spans="1:133" x14ac:dyDescent="0.25">
      <c r="A208" s="55">
        <v>205</v>
      </c>
      <c r="B208" s="35">
        <f>C208+G208+Tabelle21268201025[[#This Row],[w]]/2+Tabelle21268201025[[#This Row],[poweradd]]</f>
        <v>10.584403000000023</v>
      </c>
      <c r="C208" s="150">
        <f t="shared" si="259"/>
        <v>6.1206100000000241</v>
      </c>
      <c r="D208" s="35">
        <f t="shared" si="220"/>
        <v>6</v>
      </c>
      <c r="E208" s="52">
        <f t="shared" si="246"/>
        <v>146.37938999999992</v>
      </c>
      <c r="F208" s="52">
        <f t="shared" si="272"/>
        <v>144.91559699999991</v>
      </c>
      <c r="G208" s="52">
        <f t="shared" si="221"/>
        <v>1.4637929999999999</v>
      </c>
      <c r="I208" s="94"/>
      <c r="J208" s="17"/>
      <c r="L208" s="35">
        <f>M208+Q208+Tabelle212682010252632[[#This Row],[w]]/2+Tabelle212682010252632[[#This Row],[poweradd]]</f>
        <v>10.584403000000023</v>
      </c>
      <c r="M208" s="150">
        <f t="shared" si="260"/>
        <v>6.1206100000000241</v>
      </c>
      <c r="N208" s="35">
        <f t="shared" si="222"/>
        <v>6</v>
      </c>
      <c r="O208" s="52">
        <f t="shared" si="247"/>
        <v>146.37938999999992</v>
      </c>
      <c r="P208" s="52">
        <f t="shared" si="273"/>
        <v>144.91559699999991</v>
      </c>
      <c r="Q208" s="52">
        <f t="shared" si="223"/>
        <v>1.4637929999999999</v>
      </c>
      <c r="S208" s="94"/>
      <c r="T208" s="17"/>
      <c r="V208" s="35">
        <f>W208+AA208+Tabelle2126820102526[[#This Row],[w]]/2+Tabelle2126820102526[[#This Row],[poweradd]]</f>
        <v>10.584403000000023</v>
      </c>
      <c r="W208" s="150">
        <f t="shared" si="261"/>
        <v>6.1206100000000241</v>
      </c>
      <c r="X208" s="35">
        <f t="shared" si="224"/>
        <v>6</v>
      </c>
      <c r="Y208" s="52">
        <f t="shared" si="248"/>
        <v>146.37938999999992</v>
      </c>
      <c r="Z208" s="52">
        <f t="shared" si="274"/>
        <v>144.91559699999991</v>
      </c>
      <c r="AA208" s="52">
        <f t="shared" si="225"/>
        <v>1.4637929999999999</v>
      </c>
      <c r="AC208" s="94"/>
      <c r="AD208" s="17"/>
      <c r="AF208" s="35">
        <f>AG208+AK208+Tabelle212682010252630[[#This Row],[w]]/2+Tabelle212682010252630[[#This Row],[poweradd]]</f>
        <v>10.584403000000023</v>
      </c>
      <c r="AG208" s="150">
        <f t="shared" si="262"/>
        <v>6.1206100000000241</v>
      </c>
      <c r="AH208" s="35">
        <f t="shared" si="226"/>
        <v>6</v>
      </c>
      <c r="AI208" s="52">
        <f t="shared" si="249"/>
        <v>146.37938999999992</v>
      </c>
      <c r="AJ208" s="52">
        <f t="shared" si="275"/>
        <v>144.91559699999991</v>
      </c>
      <c r="AK208" s="52">
        <f t="shared" si="227"/>
        <v>1.4637929999999999</v>
      </c>
      <c r="AM208" s="94"/>
      <c r="AN208" s="17"/>
      <c r="AP208" s="35">
        <f>AQ208+AU208+Tabelle212682010252627[[#This Row],[w]]/2+Tabelle212682010252627[[#This Row],[poweradd]]</f>
        <v>32.955491999999978</v>
      </c>
      <c r="AQ208" s="150">
        <f t="shared" si="263"/>
        <v>28.354032999999983</v>
      </c>
      <c r="AR208" s="35">
        <f t="shared" si="228"/>
        <v>7</v>
      </c>
      <c r="AS208" s="52">
        <f t="shared" si="250"/>
        <v>110.1459669999999</v>
      </c>
      <c r="AT208" s="52">
        <f t="shared" si="276"/>
        <v>109.04450799999989</v>
      </c>
      <c r="AU208" s="52">
        <f t="shared" si="229"/>
        <v>1.101459</v>
      </c>
      <c r="AV208" s="94"/>
      <c r="AW208" s="94"/>
      <c r="AX208" s="94"/>
      <c r="AZ208" s="35">
        <f>BA208+BE208+Tabelle2126820102526272933[[#This Row],[w]]/2+Tabelle2126820102526272933[[#This Row],[poweradd]]</f>
        <v>32.955491999999978</v>
      </c>
      <c r="BA208" s="150">
        <f t="shared" si="264"/>
        <v>28.354032999999983</v>
      </c>
      <c r="BB208" s="35">
        <f t="shared" si="230"/>
        <v>7</v>
      </c>
      <c r="BC208" s="52">
        <f t="shared" si="251"/>
        <v>110.1459669999999</v>
      </c>
      <c r="BD208" s="52">
        <f t="shared" si="277"/>
        <v>109.04450799999989</v>
      </c>
      <c r="BE208" s="52">
        <f t="shared" si="231"/>
        <v>1.101459</v>
      </c>
      <c r="BF208" s="94"/>
      <c r="BG208" s="94"/>
      <c r="BH208" s="94"/>
      <c r="BJ208" s="35">
        <f>BK208+BO208+Tabelle21268201025262728[[#This Row],[w]]/2+Tabelle21268201025262728[[#This Row],[poweradd]]</f>
        <v>32.955491999999978</v>
      </c>
      <c r="BK208" s="150">
        <f t="shared" si="265"/>
        <v>28.354032999999983</v>
      </c>
      <c r="BL208" s="35">
        <f t="shared" si="232"/>
        <v>7</v>
      </c>
      <c r="BM208" s="52">
        <f t="shared" si="252"/>
        <v>110.1459669999999</v>
      </c>
      <c r="BN208" s="52">
        <f t="shared" si="278"/>
        <v>109.04450799999989</v>
      </c>
      <c r="BO208" s="52">
        <f t="shared" si="233"/>
        <v>1.101459</v>
      </c>
      <c r="BP208" s="94"/>
      <c r="BQ208" s="94"/>
      <c r="BR208" s="94"/>
      <c r="BT208" s="35">
        <f>BU208+BY208+Tabelle21268201025262729[[#This Row],[w]]/2+Tabelle21268201025262729[[#This Row],[poweradd]]</f>
        <v>32.955491999999978</v>
      </c>
      <c r="BU208" s="150">
        <f t="shared" si="266"/>
        <v>28.354032999999983</v>
      </c>
      <c r="BV208" s="35">
        <f t="shared" si="234"/>
        <v>7</v>
      </c>
      <c r="BW208" s="52">
        <f t="shared" si="253"/>
        <v>110.1459669999999</v>
      </c>
      <c r="BX208" s="52">
        <f t="shared" si="279"/>
        <v>109.04450799999989</v>
      </c>
      <c r="BY208" s="52">
        <f t="shared" si="235"/>
        <v>1.101459</v>
      </c>
      <c r="BZ208" s="94"/>
      <c r="CA208" s="94"/>
      <c r="CB208" s="94"/>
      <c r="CD208" s="35">
        <f>CE208+CI208+Tabelle2126820102526272934[[#This Row],[w]]/2+Tabelle2126820102526272934[[#This Row],[poweradd]]</f>
        <v>133.05697499999999</v>
      </c>
      <c r="CE208" s="150">
        <f t="shared" si="267"/>
        <v>128.75957099999999</v>
      </c>
      <c r="CF208" s="35">
        <f t="shared" si="236"/>
        <v>6</v>
      </c>
      <c r="CG208" s="52">
        <f t="shared" si="254"/>
        <v>129.74042899999989</v>
      </c>
      <c r="CH208" s="52">
        <f t="shared" si="280"/>
        <v>128.44302499999989</v>
      </c>
      <c r="CI208" s="52">
        <f t="shared" si="237"/>
        <v>1.297404</v>
      </c>
      <c r="CJ208" s="94"/>
      <c r="CK208" s="94"/>
      <c r="CL208" s="94"/>
      <c r="CN208" s="35">
        <f>CO208+CS208+Tabelle21268201025262729341135[[#This Row],[w]]/2+Tabelle21268201025262729341135[[#This Row],[poweradd]]</f>
        <v>132.63270600000001</v>
      </c>
      <c r="CO208" s="150">
        <f t="shared" si="268"/>
        <v>128.331017</v>
      </c>
      <c r="CP208" s="35">
        <f t="shared" si="238"/>
        <v>6</v>
      </c>
      <c r="CQ208" s="52">
        <f t="shared" si="255"/>
        <v>130.16898299999997</v>
      </c>
      <c r="CR208" s="52">
        <f t="shared" si="281"/>
        <v>128.86729399999996</v>
      </c>
      <c r="CS208" s="52">
        <f t="shared" si="239"/>
        <v>1.3016890000000001</v>
      </c>
      <c r="CT208" s="94"/>
      <c r="CU208" s="94"/>
      <c r="CV208" s="94"/>
      <c r="CX208" s="35">
        <f>CY208+DC208+Tabelle2126820102526272934113536[[#This Row],[w]]/2+Tabelle2126820102526272934113536[[#This Row],[poweradd]]</f>
        <v>72.632705999999999</v>
      </c>
      <c r="CY208" s="150">
        <f t="shared" si="269"/>
        <v>68.331017000000003</v>
      </c>
      <c r="CZ208" s="35">
        <f t="shared" si="240"/>
        <v>6</v>
      </c>
      <c r="DA208" s="52">
        <f t="shared" si="256"/>
        <v>130.16898299999997</v>
      </c>
      <c r="DB208" s="52">
        <f t="shared" si="282"/>
        <v>128.86729399999996</v>
      </c>
      <c r="DC208" s="52">
        <f t="shared" si="241"/>
        <v>1.3016890000000001</v>
      </c>
      <c r="DD208" s="94"/>
      <c r="DE208" s="94"/>
      <c r="DF208" s="94"/>
      <c r="DH208" s="35">
        <f>DI208+DM208+Tabelle21268201025262729341135363731[[#This Row],[w]]/2+Tabelle21268201025262729341135363731[[#This Row],[poweradd]]</f>
        <v>106.66387999999995</v>
      </c>
      <c r="DI208" s="150">
        <f t="shared" si="270"/>
        <v>102.66553599999995</v>
      </c>
      <c r="DJ208" s="35">
        <f t="shared" si="242"/>
        <v>6</v>
      </c>
      <c r="DK208" s="52">
        <f t="shared" si="257"/>
        <v>99.834463999999954</v>
      </c>
      <c r="DL208" s="52">
        <f t="shared" si="283"/>
        <v>98.836119999999951</v>
      </c>
      <c r="DM208" s="52">
        <f t="shared" si="243"/>
        <v>0.99834400000000001</v>
      </c>
      <c r="DN208" s="94"/>
      <c r="DO208" s="94"/>
      <c r="DP208" s="94"/>
      <c r="DR208" s="35">
        <f>DS208+DW208+Tabelle212682010252627293411353637[[#This Row],[w]]/2+Tabelle212682010252627293411353637[[#This Row],[poweradd]]</f>
        <v>55.35136599999997</v>
      </c>
      <c r="DS208" s="150">
        <f t="shared" si="271"/>
        <v>50.71350199999997</v>
      </c>
      <c r="DT208" s="35">
        <f t="shared" si="244"/>
        <v>6</v>
      </c>
      <c r="DU208" s="52">
        <f t="shared" si="258"/>
        <v>163.78649799999994</v>
      </c>
      <c r="DV208" s="52">
        <f t="shared" si="284"/>
        <v>162.14863399999993</v>
      </c>
      <c r="DW208" s="52">
        <f t="shared" si="245"/>
        <v>1.637864</v>
      </c>
      <c r="DX208" s="94"/>
      <c r="DY208" s="94"/>
      <c r="DZ208" s="94"/>
    </row>
    <row r="209" spans="1:130" x14ac:dyDescent="0.25">
      <c r="A209" s="55">
        <v>206</v>
      </c>
      <c r="B209" s="35">
        <f>C209+G209+Tabelle21268201025[[#This Row],[w]]/2+Tabelle21268201025[[#This Row],[poweradd]]</f>
        <v>15.033558000000022</v>
      </c>
      <c r="C209" s="150">
        <f t="shared" si="259"/>
        <v>10.584403000000023</v>
      </c>
      <c r="D209" s="35">
        <f t="shared" si="220"/>
        <v>6</v>
      </c>
      <c r="E209" s="52">
        <f t="shared" si="246"/>
        <v>144.91559699999991</v>
      </c>
      <c r="F209" s="52">
        <f t="shared" si="272"/>
        <v>143.46644199999992</v>
      </c>
      <c r="G209" s="52">
        <f t="shared" si="221"/>
        <v>1.449155</v>
      </c>
      <c r="H209" s="17"/>
      <c r="I209" s="17"/>
      <c r="J209" s="17"/>
      <c r="L209" s="35">
        <f>M209+Q209+Tabelle212682010252632[[#This Row],[w]]/2+Tabelle212682010252632[[#This Row],[poweradd]]</f>
        <v>15.033558000000022</v>
      </c>
      <c r="M209" s="150">
        <f t="shared" si="260"/>
        <v>10.584403000000023</v>
      </c>
      <c r="N209" s="35">
        <f t="shared" si="222"/>
        <v>6</v>
      </c>
      <c r="O209" s="52">
        <f t="shared" si="247"/>
        <v>144.91559699999991</v>
      </c>
      <c r="P209" s="52">
        <f t="shared" si="273"/>
        <v>143.46644199999992</v>
      </c>
      <c r="Q209" s="52">
        <f t="shared" si="223"/>
        <v>1.449155</v>
      </c>
      <c r="R209" s="17"/>
      <c r="S209" s="17"/>
      <c r="T209" s="17"/>
      <c r="V209" s="35">
        <f>W209+AA209+Tabelle2126820102526[[#This Row],[w]]/2+Tabelle2126820102526[[#This Row],[poweradd]]</f>
        <v>15.033558000000022</v>
      </c>
      <c r="W209" s="150">
        <f t="shared" si="261"/>
        <v>10.584403000000023</v>
      </c>
      <c r="X209" s="35">
        <f t="shared" si="224"/>
        <v>6</v>
      </c>
      <c r="Y209" s="52">
        <f t="shared" si="248"/>
        <v>144.91559699999991</v>
      </c>
      <c r="Z209" s="52">
        <f t="shared" si="274"/>
        <v>143.46644199999992</v>
      </c>
      <c r="AA209" s="52">
        <f t="shared" si="225"/>
        <v>1.449155</v>
      </c>
      <c r="AB209" s="17"/>
      <c r="AC209" s="17"/>
      <c r="AD209" s="17"/>
      <c r="AF209" s="35">
        <f>AG209+AK209+Tabelle212682010252630[[#This Row],[w]]/2+Tabelle212682010252630[[#This Row],[poweradd]]</f>
        <v>15.033558000000022</v>
      </c>
      <c r="AG209" s="150">
        <f t="shared" si="262"/>
        <v>10.584403000000023</v>
      </c>
      <c r="AH209" s="35">
        <f t="shared" si="226"/>
        <v>6</v>
      </c>
      <c r="AI209" s="52">
        <f t="shared" si="249"/>
        <v>144.91559699999991</v>
      </c>
      <c r="AJ209" s="52">
        <f t="shared" si="275"/>
        <v>143.46644199999992</v>
      </c>
      <c r="AK209" s="52">
        <f t="shared" si="227"/>
        <v>1.449155</v>
      </c>
      <c r="AL209" s="17"/>
      <c r="AM209" s="17"/>
      <c r="AN209" s="17"/>
      <c r="AP209" s="35">
        <f>AQ209+AU209+Tabelle212682010252627[[#This Row],[w]]/2+Tabelle212682010252627[[#This Row],[poweradd]]</f>
        <v>37.545936999999981</v>
      </c>
      <c r="AQ209" s="150">
        <f t="shared" si="263"/>
        <v>32.955491999999978</v>
      </c>
      <c r="AR209" s="35">
        <f t="shared" si="228"/>
        <v>7</v>
      </c>
      <c r="AS209" s="52">
        <f t="shared" si="250"/>
        <v>109.04450799999989</v>
      </c>
      <c r="AT209" s="52">
        <f t="shared" si="276"/>
        <v>107.95406299999989</v>
      </c>
      <c r="AU209" s="52">
        <f t="shared" si="229"/>
        <v>1.0904450000000001</v>
      </c>
      <c r="AZ209" s="35">
        <f>BA209+BE209+Tabelle2126820102526272933[[#This Row],[w]]/2+Tabelle2126820102526272933[[#This Row],[poweradd]]</f>
        <v>37.545936999999981</v>
      </c>
      <c r="BA209" s="150">
        <f t="shared" si="264"/>
        <v>32.955491999999978</v>
      </c>
      <c r="BB209" s="35">
        <f t="shared" si="230"/>
        <v>7</v>
      </c>
      <c r="BC209" s="52">
        <f t="shared" si="251"/>
        <v>109.04450799999989</v>
      </c>
      <c r="BD209" s="52">
        <f t="shared" si="277"/>
        <v>107.95406299999989</v>
      </c>
      <c r="BE209" s="52">
        <f t="shared" si="231"/>
        <v>1.0904450000000001</v>
      </c>
      <c r="BJ209" s="35">
        <f>BK209+BO209+Tabelle21268201025262728[[#This Row],[w]]/2+Tabelle21268201025262728[[#This Row],[poweradd]]</f>
        <v>37.545936999999981</v>
      </c>
      <c r="BK209" s="150">
        <f t="shared" si="265"/>
        <v>32.955491999999978</v>
      </c>
      <c r="BL209" s="35">
        <f t="shared" si="232"/>
        <v>7</v>
      </c>
      <c r="BM209" s="52">
        <f t="shared" si="252"/>
        <v>109.04450799999989</v>
      </c>
      <c r="BN209" s="52">
        <f t="shared" si="278"/>
        <v>107.95406299999989</v>
      </c>
      <c r="BO209" s="52">
        <f t="shared" si="233"/>
        <v>1.0904450000000001</v>
      </c>
      <c r="BT209" s="35">
        <f>BU209+BY209+Tabelle21268201025262729[[#This Row],[w]]/2+Tabelle21268201025262729[[#This Row],[poweradd]]</f>
        <v>37.545936999999981</v>
      </c>
      <c r="BU209" s="150">
        <f t="shared" si="266"/>
        <v>32.955491999999978</v>
      </c>
      <c r="BV209" s="35">
        <f t="shared" si="234"/>
        <v>7</v>
      </c>
      <c r="BW209" s="52">
        <f t="shared" si="253"/>
        <v>109.04450799999989</v>
      </c>
      <c r="BX209" s="52">
        <f t="shared" si="279"/>
        <v>107.95406299999989</v>
      </c>
      <c r="BY209" s="52">
        <f t="shared" si="235"/>
        <v>1.0904450000000001</v>
      </c>
      <c r="CD209" s="35">
        <f>CE209+CI209+Tabelle2126820102526272934[[#This Row],[w]]/2+Tabelle2126820102526272934[[#This Row],[poweradd]]</f>
        <v>137.34140499999998</v>
      </c>
      <c r="CE209" s="150">
        <f t="shared" si="267"/>
        <v>133.05697499999999</v>
      </c>
      <c r="CF209" s="35">
        <f t="shared" si="236"/>
        <v>6</v>
      </c>
      <c r="CG209" s="52">
        <f t="shared" si="254"/>
        <v>128.44302499999989</v>
      </c>
      <c r="CH209" s="52">
        <f t="shared" si="280"/>
        <v>127.15859499999989</v>
      </c>
      <c r="CI209" s="52">
        <f t="shared" si="237"/>
        <v>1.28443</v>
      </c>
      <c r="CN209" s="35">
        <f>CO209+CS209+Tabelle21268201025262729341135[[#This Row],[w]]/2+Tabelle21268201025262729341135[[#This Row],[poweradd]]</f>
        <v>136.921378</v>
      </c>
      <c r="CO209" s="150">
        <f t="shared" si="268"/>
        <v>132.63270600000001</v>
      </c>
      <c r="CP209" s="35">
        <f t="shared" si="238"/>
        <v>6</v>
      </c>
      <c r="CQ209" s="52">
        <f t="shared" si="255"/>
        <v>128.86729399999996</v>
      </c>
      <c r="CR209" s="52">
        <f t="shared" si="281"/>
        <v>127.57862199999995</v>
      </c>
      <c r="CS209" s="52">
        <f t="shared" si="239"/>
        <v>1.288672</v>
      </c>
      <c r="CX209" s="35">
        <f>CY209+DC209+Tabelle2126820102526272934113536[[#This Row],[w]]/2+Tabelle2126820102526272934113536[[#This Row],[poweradd]]</f>
        <v>76.921378000000004</v>
      </c>
      <c r="CY209" s="150">
        <f t="shared" si="269"/>
        <v>72.632705999999999</v>
      </c>
      <c r="CZ209" s="35">
        <f t="shared" si="240"/>
        <v>6</v>
      </c>
      <c r="DA209" s="52">
        <f t="shared" si="256"/>
        <v>128.86729399999996</v>
      </c>
      <c r="DB209" s="52">
        <f t="shared" si="282"/>
        <v>127.57862199999995</v>
      </c>
      <c r="DC209" s="52">
        <f t="shared" si="241"/>
        <v>1.288672</v>
      </c>
      <c r="DH209" s="35">
        <f>DI209+DM209+Tabelle21268201025262729341135363731[[#This Row],[w]]/2+Tabelle21268201025262729341135363731[[#This Row],[poweradd]]</f>
        <v>110.65224099999995</v>
      </c>
      <c r="DI209" s="150">
        <f t="shared" si="270"/>
        <v>106.66387999999995</v>
      </c>
      <c r="DJ209" s="35">
        <f t="shared" si="242"/>
        <v>6</v>
      </c>
      <c r="DK209" s="52">
        <f t="shared" si="257"/>
        <v>98.836119999999951</v>
      </c>
      <c r="DL209" s="52">
        <f t="shared" si="283"/>
        <v>97.847758999999954</v>
      </c>
      <c r="DM209" s="52">
        <f t="shared" si="243"/>
        <v>0.98836100000000005</v>
      </c>
      <c r="DR209" s="35">
        <f>DS209+DW209+Tabelle212682010252627293411353637[[#This Row],[w]]/2+Tabelle212682010252627293411353637[[#This Row],[poweradd]]</f>
        <v>59.972851999999968</v>
      </c>
      <c r="DS209" s="150">
        <f t="shared" si="271"/>
        <v>55.35136599999997</v>
      </c>
      <c r="DT209" s="35">
        <f t="shared" si="244"/>
        <v>6</v>
      </c>
      <c r="DU209" s="52">
        <f t="shared" si="258"/>
        <v>162.14863399999993</v>
      </c>
      <c r="DV209" s="52">
        <f t="shared" si="284"/>
        <v>160.52714799999993</v>
      </c>
      <c r="DW209" s="52">
        <f t="shared" si="245"/>
        <v>1.621486</v>
      </c>
    </row>
    <row r="210" spans="1:130" x14ac:dyDescent="0.25">
      <c r="A210" s="55">
        <v>207</v>
      </c>
      <c r="B210" s="35">
        <f>C210+G210+Tabelle21268201025[[#This Row],[w]]/2+Tabelle21268201025[[#This Row],[poweradd]]</f>
        <v>19.468222000000022</v>
      </c>
      <c r="C210" s="52">
        <f t="shared" si="259"/>
        <v>15.033558000000022</v>
      </c>
      <c r="D210" s="35">
        <f t="shared" si="220"/>
        <v>6</v>
      </c>
      <c r="E210" s="52">
        <f t="shared" si="246"/>
        <v>143.46644199999992</v>
      </c>
      <c r="F210" s="52">
        <f t="shared" si="272"/>
        <v>142.03177799999992</v>
      </c>
      <c r="G210" s="52">
        <f t="shared" si="221"/>
        <v>1.4346639999999999</v>
      </c>
      <c r="J210" s="17"/>
      <c r="L210" s="35">
        <f>M210+Q210+Tabelle212682010252632[[#This Row],[w]]/2+Tabelle212682010252632[[#This Row],[poweradd]]</f>
        <v>19.468222000000022</v>
      </c>
      <c r="M210" s="52">
        <f t="shared" si="260"/>
        <v>15.033558000000022</v>
      </c>
      <c r="N210" s="35">
        <f t="shared" si="222"/>
        <v>6</v>
      </c>
      <c r="O210" s="52">
        <f t="shared" si="247"/>
        <v>143.46644199999992</v>
      </c>
      <c r="P210" s="52">
        <f t="shared" si="273"/>
        <v>142.03177799999992</v>
      </c>
      <c r="Q210" s="52">
        <f t="shared" si="223"/>
        <v>1.4346639999999999</v>
      </c>
      <c r="T210" s="17"/>
      <c r="V210" s="35">
        <f>W210+AA210+Tabelle2126820102526[[#This Row],[w]]/2+Tabelle2126820102526[[#This Row],[poweradd]]</f>
        <v>19.468222000000022</v>
      </c>
      <c r="W210" s="52">
        <f t="shared" si="261"/>
        <v>15.033558000000022</v>
      </c>
      <c r="X210" s="35">
        <f t="shared" si="224"/>
        <v>6</v>
      </c>
      <c r="Y210" s="52">
        <f t="shared" si="248"/>
        <v>143.46644199999992</v>
      </c>
      <c r="Z210" s="52">
        <f t="shared" si="274"/>
        <v>142.03177799999992</v>
      </c>
      <c r="AA210" s="52">
        <f t="shared" si="225"/>
        <v>1.4346639999999999</v>
      </c>
      <c r="AD210" s="17"/>
      <c r="AF210" s="35">
        <f>AG210+AK210+Tabelle212682010252630[[#This Row],[w]]/2+Tabelle212682010252630[[#This Row],[poweradd]]</f>
        <v>19.468222000000022</v>
      </c>
      <c r="AG210" s="52">
        <f t="shared" si="262"/>
        <v>15.033558000000022</v>
      </c>
      <c r="AH210" s="35">
        <f t="shared" si="226"/>
        <v>6</v>
      </c>
      <c r="AI210" s="52">
        <f t="shared" si="249"/>
        <v>143.46644199999992</v>
      </c>
      <c r="AJ210" s="52">
        <f t="shared" si="275"/>
        <v>142.03177799999992</v>
      </c>
      <c r="AK210" s="52">
        <f t="shared" si="227"/>
        <v>1.4346639999999999</v>
      </c>
      <c r="AN210" s="17"/>
      <c r="AP210" s="35">
        <f>AQ210+AU210+Tabelle212682010252627[[#This Row],[w]]/2+Tabelle212682010252627[[#This Row],[poweradd]]</f>
        <v>42.125476999999982</v>
      </c>
      <c r="AQ210" s="52">
        <f t="shared" si="263"/>
        <v>37.545936999999981</v>
      </c>
      <c r="AR210" s="35">
        <f t="shared" si="228"/>
        <v>7</v>
      </c>
      <c r="AS210" s="52">
        <f t="shared" si="250"/>
        <v>107.95406299999989</v>
      </c>
      <c r="AT210" s="52">
        <f t="shared" si="276"/>
        <v>106.8745229999999</v>
      </c>
      <c r="AU210" s="52">
        <f t="shared" si="229"/>
        <v>1.0795399999999999</v>
      </c>
      <c r="AZ210" s="35">
        <f>BA210+BE210+Tabelle2126820102526272933[[#This Row],[w]]/2+Tabelle2126820102526272933[[#This Row],[poweradd]]</f>
        <v>42.125476999999982</v>
      </c>
      <c r="BA210" s="52">
        <f t="shared" si="264"/>
        <v>37.545936999999981</v>
      </c>
      <c r="BB210" s="35">
        <f t="shared" si="230"/>
        <v>7</v>
      </c>
      <c r="BC210" s="52">
        <f t="shared" si="251"/>
        <v>107.95406299999989</v>
      </c>
      <c r="BD210" s="52">
        <f t="shared" si="277"/>
        <v>106.8745229999999</v>
      </c>
      <c r="BE210" s="52">
        <f t="shared" si="231"/>
        <v>1.0795399999999999</v>
      </c>
      <c r="BJ210" s="35">
        <f>BK210+BO210+Tabelle21268201025262728[[#This Row],[w]]/2+Tabelle21268201025262728[[#This Row],[poweradd]]</f>
        <v>42.125476999999982</v>
      </c>
      <c r="BK210" s="52">
        <f t="shared" si="265"/>
        <v>37.545936999999981</v>
      </c>
      <c r="BL210" s="35">
        <f t="shared" si="232"/>
        <v>7</v>
      </c>
      <c r="BM210" s="52">
        <f t="shared" si="252"/>
        <v>107.95406299999989</v>
      </c>
      <c r="BN210" s="52">
        <f t="shared" si="278"/>
        <v>106.8745229999999</v>
      </c>
      <c r="BO210" s="52">
        <f t="shared" si="233"/>
        <v>1.0795399999999999</v>
      </c>
      <c r="BT210" s="35">
        <f>BU210+BY210+Tabelle21268201025262729[[#This Row],[w]]/2+Tabelle21268201025262729[[#This Row],[poweradd]]</f>
        <v>42.125476999999982</v>
      </c>
      <c r="BU210" s="52">
        <f t="shared" si="266"/>
        <v>37.545936999999981</v>
      </c>
      <c r="BV210" s="35">
        <f t="shared" si="234"/>
        <v>7</v>
      </c>
      <c r="BW210" s="52">
        <f t="shared" si="253"/>
        <v>107.95406299999989</v>
      </c>
      <c r="BX210" s="52">
        <f t="shared" si="279"/>
        <v>106.8745229999999</v>
      </c>
      <c r="BY210" s="52">
        <f t="shared" si="235"/>
        <v>1.0795399999999999</v>
      </c>
      <c r="CD210" s="35">
        <f>CE210+CI210+Tabelle2126820102526272934[[#This Row],[w]]/2+Tabelle2126820102526272934[[#This Row],[poweradd]]</f>
        <v>141.61298999999997</v>
      </c>
      <c r="CE210" s="52">
        <f t="shared" si="267"/>
        <v>137.34140499999998</v>
      </c>
      <c r="CF210" s="35">
        <f t="shared" si="236"/>
        <v>6</v>
      </c>
      <c r="CG210" s="52">
        <f t="shared" si="254"/>
        <v>127.15859499999989</v>
      </c>
      <c r="CH210" s="52">
        <f t="shared" si="280"/>
        <v>125.88700999999989</v>
      </c>
      <c r="CI210" s="52">
        <f t="shared" si="237"/>
        <v>1.271585</v>
      </c>
      <c r="CN210" s="35">
        <f>CO210+CS210+Tabelle21268201025262729341135[[#This Row],[w]]/2+Tabelle21268201025262729341135[[#This Row],[poweradd]]</f>
        <v>141.19716400000001</v>
      </c>
      <c r="CO210" s="52">
        <f t="shared" si="268"/>
        <v>136.921378</v>
      </c>
      <c r="CP210" s="35">
        <f t="shared" si="238"/>
        <v>6</v>
      </c>
      <c r="CQ210" s="52">
        <f t="shared" si="255"/>
        <v>127.57862199999995</v>
      </c>
      <c r="CR210" s="52">
        <f t="shared" si="281"/>
        <v>126.30283599999996</v>
      </c>
      <c r="CS210" s="52">
        <f t="shared" si="239"/>
        <v>1.2757860000000001</v>
      </c>
      <c r="CX210" s="35">
        <f>CY210+DC210+Tabelle2126820102526272934113536[[#This Row],[w]]/2+Tabelle2126820102526272934113536[[#This Row],[poweradd]]</f>
        <v>81.197164000000001</v>
      </c>
      <c r="CY210" s="52">
        <f t="shared" si="269"/>
        <v>76.921378000000004</v>
      </c>
      <c r="CZ210" s="35">
        <f t="shared" si="240"/>
        <v>6</v>
      </c>
      <c r="DA210" s="52">
        <f t="shared" si="256"/>
        <v>127.57862199999995</v>
      </c>
      <c r="DB210" s="52">
        <f t="shared" si="282"/>
        <v>126.30283599999996</v>
      </c>
      <c r="DC210" s="52">
        <f t="shared" si="241"/>
        <v>1.2757860000000001</v>
      </c>
      <c r="DH210" s="35">
        <f>DI210+DM210+Tabelle21268201025262729341135363731[[#This Row],[w]]/2+Tabelle21268201025262729341135363731[[#This Row],[poweradd]]</f>
        <v>114.63071799999994</v>
      </c>
      <c r="DI210" s="52">
        <f t="shared" si="270"/>
        <v>110.65224099999995</v>
      </c>
      <c r="DJ210" s="35">
        <f t="shared" si="242"/>
        <v>6</v>
      </c>
      <c r="DK210" s="52">
        <f t="shared" si="257"/>
        <v>97.847758999999954</v>
      </c>
      <c r="DL210" s="52">
        <f t="shared" si="283"/>
        <v>96.869281999999956</v>
      </c>
      <c r="DM210" s="52">
        <f t="shared" si="243"/>
        <v>0.97847700000000004</v>
      </c>
      <c r="DR210" s="35">
        <f>DS210+DW210+Tabelle212682010252627293411353637[[#This Row],[w]]/2+Tabelle212682010252627293411353637[[#This Row],[poweradd]]</f>
        <v>64.578122999999977</v>
      </c>
      <c r="DS210" s="52">
        <f t="shared" si="271"/>
        <v>59.972851999999968</v>
      </c>
      <c r="DT210" s="35">
        <f t="shared" si="244"/>
        <v>6</v>
      </c>
      <c r="DU210" s="52">
        <f t="shared" si="258"/>
        <v>160.52714799999993</v>
      </c>
      <c r="DV210" s="52">
        <f t="shared" si="284"/>
        <v>158.92187699999994</v>
      </c>
      <c r="DW210" s="52">
        <f t="shared" si="245"/>
        <v>1.6052709999999999</v>
      </c>
    </row>
    <row r="211" spans="1:130" x14ac:dyDescent="0.25">
      <c r="A211" s="55">
        <v>208</v>
      </c>
      <c r="B211" s="35">
        <f>C211+G211+Tabelle21268201025[[#This Row],[w]]/2+Tabelle21268201025[[#This Row],[poweradd]]</f>
        <v>23.888539000000023</v>
      </c>
      <c r="C211" s="52">
        <f t="shared" ref="C211:C274" si="285">B210</f>
        <v>19.468222000000022</v>
      </c>
      <c r="D211" s="35">
        <f t="shared" si="220"/>
        <v>6</v>
      </c>
      <c r="E211" s="52">
        <f t="shared" ref="E211:E274" si="286">IF(F210+I210&lt;0,0,F210+I210)</f>
        <v>142.03177799999992</v>
      </c>
      <c r="F211" s="52">
        <f t="shared" ref="F211:F274" si="287">E211-G211</f>
        <v>140.61146099999991</v>
      </c>
      <c r="G211" s="52">
        <f t="shared" ref="G211:G274" si="288">IF(E211/100&gt;10,10,ROUNDDOWN(E211/100,6))</f>
        <v>1.4203170000000001</v>
      </c>
      <c r="I211" s="94"/>
      <c r="J211" s="17"/>
      <c r="L211" s="35">
        <f>M211+Q211+Tabelle212682010252632[[#This Row],[w]]/2+Tabelle212682010252632[[#This Row],[poweradd]]</f>
        <v>23.888539000000023</v>
      </c>
      <c r="M211" s="52">
        <f t="shared" si="260"/>
        <v>19.468222000000022</v>
      </c>
      <c r="N211" s="35">
        <f t="shared" si="222"/>
        <v>6</v>
      </c>
      <c r="O211" s="52">
        <f t="shared" si="247"/>
        <v>142.03177799999992</v>
      </c>
      <c r="P211" s="52">
        <f t="shared" si="273"/>
        <v>140.61146099999991</v>
      </c>
      <c r="Q211" s="52">
        <f t="shared" si="223"/>
        <v>1.4203170000000001</v>
      </c>
      <c r="S211" s="94"/>
      <c r="T211" s="17"/>
      <c r="V211" s="35">
        <f>W211+AA211+Tabelle2126820102526[[#This Row],[w]]/2+Tabelle2126820102526[[#This Row],[poweradd]]</f>
        <v>23.888539000000023</v>
      </c>
      <c r="W211" s="52">
        <f t="shared" si="261"/>
        <v>19.468222000000022</v>
      </c>
      <c r="X211" s="35">
        <f t="shared" si="224"/>
        <v>6</v>
      </c>
      <c r="Y211" s="52">
        <f t="shared" si="248"/>
        <v>142.03177799999992</v>
      </c>
      <c r="Z211" s="52">
        <f t="shared" si="274"/>
        <v>140.61146099999991</v>
      </c>
      <c r="AA211" s="52">
        <f t="shared" si="225"/>
        <v>1.4203170000000001</v>
      </c>
      <c r="AC211" s="94"/>
      <c r="AD211" s="17"/>
      <c r="AF211" s="35">
        <f>AG211+AK211+Tabelle212682010252630[[#This Row],[w]]/2+Tabelle212682010252630[[#This Row],[poweradd]]</f>
        <v>23.888539000000023</v>
      </c>
      <c r="AG211" s="52">
        <f t="shared" si="262"/>
        <v>19.468222000000022</v>
      </c>
      <c r="AH211" s="35">
        <f t="shared" si="226"/>
        <v>6</v>
      </c>
      <c r="AI211" s="52">
        <f t="shared" si="249"/>
        <v>142.03177799999992</v>
      </c>
      <c r="AJ211" s="52">
        <f t="shared" si="275"/>
        <v>140.61146099999991</v>
      </c>
      <c r="AK211" s="52">
        <f t="shared" si="227"/>
        <v>1.4203170000000001</v>
      </c>
      <c r="AM211" s="94"/>
      <c r="AN211" s="17"/>
      <c r="AP211" s="35">
        <f>AQ211+AU211+Tabelle212682010252627[[#This Row],[w]]/2+Tabelle212682010252627[[#This Row],[poweradd]]</f>
        <v>46.694221999999982</v>
      </c>
      <c r="AQ211" s="52">
        <f t="shared" si="263"/>
        <v>42.125476999999982</v>
      </c>
      <c r="AR211" s="35">
        <f t="shared" si="228"/>
        <v>7</v>
      </c>
      <c r="AS211" s="52">
        <f t="shared" si="250"/>
        <v>106.8745229999999</v>
      </c>
      <c r="AT211" s="52">
        <f t="shared" si="276"/>
        <v>105.80577799999989</v>
      </c>
      <c r="AU211" s="52">
        <f t="shared" si="229"/>
        <v>1.0687450000000001</v>
      </c>
      <c r="AZ211" s="35">
        <f>BA211+BE211+Tabelle2126820102526272933[[#This Row],[w]]/2+Tabelle2126820102526272933[[#This Row],[poweradd]]</f>
        <v>46.694221999999982</v>
      </c>
      <c r="BA211" s="52">
        <f t="shared" si="264"/>
        <v>42.125476999999982</v>
      </c>
      <c r="BB211" s="35">
        <f t="shared" si="230"/>
        <v>7</v>
      </c>
      <c r="BC211" s="52">
        <f t="shared" si="251"/>
        <v>106.8745229999999</v>
      </c>
      <c r="BD211" s="52">
        <f t="shared" si="277"/>
        <v>105.80577799999989</v>
      </c>
      <c r="BE211" s="52">
        <f t="shared" si="231"/>
        <v>1.0687450000000001</v>
      </c>
      <c r="BJ211" s="35">
        <f>BK211+BO211+Tabelle21268201025262728[[#This Row],[w]]/2+Tabelle21268201025262728[[#This Row],[poweradd]]</f>
        <v>46.694221999999982</v>
      </c>
      <c r="BK211" s="52">
        <f t="shared" si="265"/>
        <v>42.125476999999982</v>
      </c>
      <c r="BL211" s="35">
        <f t="shared" si="232"/>
        <v>7</v>
      </c>
      <c r="BM211" s="52">
        <f t="shared" si="252"/>
        <v>106.8745229999999</v>
      </c>
      <c r="BN211" s="52">
        <f t="shared" si="278"/>
        <v>105.80577799999989</v>
      </c>
      <c r="BO211" s="52">
        <f t="shared" si="233"/>
        <v>1.0687450000000001</v>
      </c>
      <c r="BT211" s="35">
        <f>BU211+BY211+Tabelle21268201025262729[[#This Row],[w]]/2+Tabelle21268201025262729[[#This Row],[poweradd]]</f>
        <v>46.694221999999982</v>
      </c>
      <c r="BU211" s="52">
        <f t="shared" si="266"/>
        <v>42.125476999999982</v>
      </c>
      <c r="BV211" s="35">
        <f t="shared" si="234"/>
        <v>7</v>
      </c>
      <c r="BW211" s="52">
        <f t="shared" si="253"/>
        <v>106.8745229999999</v>
      </c>
      <c r="BX211" s="52">
        <f t="shared" si="279"/>
        <v>105.80577799999989</v>
      </c>
      <c r="BY211" s="52">
        <f t="shared" si="235"/>
        <v>1.0687450000000001</v>
      </c>
      <c r="CD211" s="35">
        <f>CE211+CI211+Tabelle2126820102526272934[[#This Row],[w]]/2+Tabelle2126820102526272934[[#This Row],[poweradd]]</f>
        <v>145.87185999999997</v>
      </c>
      <c r="CE211" s="52">
        <f t="shared" si="267"/>
        <v>141.61298999999997</v>
      </c>
      <c r="CF211" s="35">
        <f t="shared" si="236"/>
        <v>6</v>
      </c>
      <c r="CG211" s="52">
        <f t="shared" si="254"/>
        <v>125.88700999999989</v>
      </c>
      <c r="CH211" s="52">
        <f t="shared" si="280"/>
        <v>124.62813999999989</v>
      </c>
      <c r="CI211" s="52">
        <f t="shared" si="237"/>
        <v>1.2588699999999999</v>
      </c>
      <c r="CN211" s="35">
        <f>CO211+CS211+Tabelle21268201025262729341135[[#This Row],[w]]/2+Tabelle21268201025262729341135[[#This Row],[poweradd]]</f>
        <v>145.46019200000001</v>
      </c>
      <c r="CO211" s="52">
        <f t="shared" si="268"/>
        <v>141.19716400000001</v>
      </c>
      <c r="CP211" s="35">
        <f t="shared" si="238"/>
        <v>6</v>
      </c>
      <c r="CQ211" s="52">
        <f t="shared" si="255"/>
        <v>126.30283599999996</v>
      </c>
      <c r="CR211" s="52">
        <f t="shared" si="281"/>
        <v>125.03980799999995</v>
      </c>
      <c r="CS211" s="52">
        <f t="shared" si="239"/>
        <v>1.263028</v>
      </c>
      <c r="CX211" s="35">
        <f>CY211+DC211+Tabelle2126820102526272934113536[[#This Row],[w]]/2+Tabelle2126820102526272934113536[[#This Row],[poweradd]]</f>
        <v>85.460192000000006</v>
      </c>
      <c r="CY211" s="52">
        <f t="shared" si="269"/>
        <v>81.197164000000001</v>
      </c>
      <c r="CZ211" s="35">
        <f t="shared" si="240"/>
        <v>6</v>
      </c>
      <c r="DA211" s="52">
        <f t="shared" si="256"/>
        <v>126.30283599999996</v>
      </c>
      <c r="DB211" s="52">
        <f t="shared" si="282"/>
        <v>125.03980799999995</v>
      </c>
      <c r="DC211" s="52">
        <f t="shared" si="241"/>
        <v>1.263028</v>
      </c>
      <c r="DH211" s="35">
        <f>DI211+DM211+Tabelle21268201025262729341135363731[[#This Row],[w]]/2+Tabelle21268201025262729341135363731[[#This Row],[poweradd]]</f>
        <v>118.59940999999995</v>
      </c>
      <c r="DI211" s="52">
        <f t="shared" si="270"/>
        <v>114.63071799999994</v>
      </c>
      <c r="DJ211" s="35">
        <f t="shared" si="242"/>
        <v>6</v>
      </c>
      <c r="DK211" s="52">
        <f t="shared" si="257"/>
        <v>96.869281999999956</v>
      </c>
      <c r="DL211" s="52">
        <f t="shared" si="283"/>
        <v>95.900589999999951</v>
      </c>
      <c r="DM211" s="52">
        <f t="shared" si="243"/>
        <v>0.968692</v>
      </c>
      <c r="DR211" s="35">
        <f>DS211+DW211+Tabelle212682010252627293411353637[[#This Row],[w]]/2+Tabelle212682010252627293411353637[[#This Row],[poweradd]]</f>
        <v>69.167340999999979</v>
      </c>
      <c r="DS211" s="52">
        <f t="shared" si="271"/>
        <v>64.578122999999977</v>
      </c>
      <c r="DT211" s="35">
        <f t="shared" si="244"/>
        <v>6</v>
      </c>
      <c r="DU211" s="52">
        <f t="shared" si="258"/>
        <v>158.92187699999994</v>
      </c>
      <c r="DV211" s="52">
        <f t="shared" si="284"/>
        <v>157.33265899999995</v>
      </c>
      <c r="DW211" s="52">
        <f t="shared" si="245"/>
        <v>1.589218</v>
      </c>
    </row>
    <row r="212" spans="1:130" x14ac:dyDescent="0.25">
      <c r="A212" s="55">
        <v>209</v>
      </c>
      <c r="B212" s="35">
        <f>C212+G212+Tabelle21268201025[[#This Row],[w]]/2+Tabelle21268201025[[#This Row],[poweradd]]</f>
        <v>28.294653000000022</v>
      </c>
      <c r="C212" s="150">
        <f t="shared" si="285"/>
        <v>23.888539000000023</v>
      </c>
      <c r="D212" s="35">
        <f t="shared" si="220"/>
        <v>6</v>
      </c>
      <c r="E212" s="52">
        <f t="shared" si="286"/>
        <v>140.61146099999991</v>
      </c>
      <c r="F212" s="52">
        <f t="shared" si="287"/>
        <v>139.2053469999999</v>
      </c>
      <c r="G212" s="52">
        <f t="shared" si="288"/>
        <v>1.4061140000000001</v>
      </c>
      <c r="H212" s="17"/>
      <c r="I212" s="17"/>
      <c r="J212" s="17"/>
      <c r="L212" s="35">
        <f>M212+Q212+Tabelle212682010252632[[#This Row],[w]]/2+Tabelle212682010252632[[#This Row],[poweradd]]</f>
        <v>28.294653000000022</v>
      </c>
      <c r="M212" s="150">
        <f t="shared" si="260"/>
        <v>23.888539000000023</v>
      </c>
      <c r="N212" s="35">
        <f t="shared" si="222"/>
        <v>6</v>
      </c>
      <c r="O212" s="52">
        <f t="shared" si="247"/>
        <v>140.61146099999991</v>
      </c>
      <c r="P212" s="52">
        <f t="shared" si="273"/>
        <v>139.2053469999999</v>
      </c>
      <c r="Q212" s="52">
        <f t="shared" si="223"/>
        <v>1.4061140000000001</v>
      </c>
      <c r="R212" s="17"/>
      <c r="S212" s="17"/>
      <c r="T212" s="17"/>
      <c r="V212" s="35">
        <f>W212+AA212+Tabelle2126820102526[[#This Row],[w]]/2+Tabelle2126820102526[[#This Row],[poweradd]]</f>
        <v>28.294653000000022</v>
      </c>
      <c r="W212" s="150">
        <f t="shared" si="261"/>
        <v>23.888539000000023</v>
      </c>
      <c r="X212" s="35">
        <f t="shared" si="224"/>
        <v>6</v>
      </c>
      <c r="Y212" s="52">
        <f t="shared" si="248"/>
        <v>140.61146099999991</v>
      </c>
      <c r="Z212" s="52">
        <f t="shared" si="274"/>
        <v>139.2053469999999</v>
      </c>
      <c r="AA212" s="52">
        <f t="shared" si="225"/>
        <v>1.4061140000000001</v>
      </c>
      <c r="AB212" s="17"/>
      <c r="AC212" s="17"/>
      <c r="AD212" s="17"/>
      <c r="AF212" s="35">
        <f>AG212+AK212+Tabelle212682010252630[[#This Row],[w]]/2+Tabelle212682010252630[[#This Row],[poweradd]]</f>
        <v>28.294653000000022</v>
      </c>
      <c r="AG212" s="150">
        <f t="shared" si="262"/>
        <v>23.888539000000023</v>
      </c>
      <c r="AH212" s="35">
        <f t="shared" si="226"/>
        <v>6</v>
      </c>
      <c r="AI212" s="52">
        <f t="shared" si="249"/>
        <v>140.61146099999991</v>
      </c>
      <c r="AJ212" s="52">
        <f t="shared" si="275"/>
        <v>139.2053469999999</v>
      </c>
      <c r="AK212" s="52">
        <f t="shared" si="227"/>
        <v>1.4061140000000001</v>
      </c>
      <c r="AL212" s="17"/>
      <c r="AM212" s="17"/>
      <c r="AN212" s="17"/>
      <c r="AP212" s="35">
        <f>AQ212+AU212+Tabelle212682010252627[[#This Row],[w]]/2+Tabelle212682010252627[[#This Row],[poweradd]]</f>
        <v>51.25227899999998</v>
      </c>
      <c r="AQ212" s="150">
        <f t="shared" si="263"/>
        <v>46.694221999999982</v>
      </c>
      <c r="AR212" s="35">
        <f t="shared" si="228"/>
        <v>7</v>
      </c>
      <c r="AS212" s="52">
        <f t="shared" si="250"/>
        <v>105.80577799999989</v>
      </c>
      <c r="AT212" s="52">
        <f t="shared" si="276"/>
        <v>104.74772099999988</v>
      </c>
      <c r="AU212" s="52">
        <f t="shared" si="229"/>
        <v>1.058057</v>
      </c>
      <c r="AX212" s="17"/>
      <c r="AZ212" s="35">
        <f>BA212+BE212+Tabelle2126820102526272933[[#This Row],[w]]/2+Tabelle2126820102526272933[[#This Row],[poweradd]]</f>
        <v>51.25227899999998</v>
      </c>
      <c r="BA212" s="150">
        <f t="shared" si="264"/>
        <v>46.694221999999982</v>
      </c>
      <c r="BB212" s="35">
        <f t="shared" si="230"/>
        <v>7</v>
      </c>
      <c r="BC212" s="52">
        <f t="shared" si="251"/>
        <v>105.80577799999989</v>
      </c>
      <c r="BD212" s="52">
        <f t="shared" si="277"/>
        <v>104.74772099999988</v>
      </c>
      <c r="BE212" s="52">
        <f t="shared" si="231"/>
        <v>1.058057</v>
      </c>
      <c r="BH212" s="17"/>
      <c r="BJ212" s="35">
        <f>BK212+BO212+Tabelle21268201025262728[[#This Row],[w]]/2+Tabelle21268201025262728[[#This Row],[poweradd]]</f>
        <v>51.25227899999998</v>
      </c>
      <c r="BK212" s="150">
        <f t="shared" si="265"/>
        <v>46.694221999999982</v>
      </c>
      <c r="BL212" s="35">
        <f t="shared" si="232"/>
        <v>7</v>
      </c>
      <c r="BM212" s="52">
        <f t="shared" si="252"/>
        <v>105.80577799999989</v>
      </c>
      <c r="BN212" s="52">
        <f t="shared" si="278"/>
        <v>104.74772099999988</v>
      </c>
      <c r="BO212" s="52">
        <f t="shared" si="233"/>
        <v>1.058057</v>
      </c>
      <c r="BR212" s="17"/>
      <c r="BT212" s="35">
        <f>BU212+BY212+Tabelle21268201025262729[[#This Row],[w]]/2+Tabelle21268201025262729[[#This Row],[poweradd]]</f>
        <v>51.25227899999998</v>
      </c>
      <c r="BU212" s="150">
        <f t="shared" si="266"/>
        <v>46.694221999999982</v>
      </c>
      <c r="BV212" s="35">
        <f t="shared" si="234"/>
        <v>7</v>
      </c>
      <c r="BW212" s="52">
        <f t="shared" si="253"/>
        <v>105.80577799999989</v>
      </c>
      <c r="BX212" s="52">
        <f t="shared" si="279"/>
        <v>104.74772099999988</v>
      </c>
      <c r="BY212" s="52">
        <f t="shared" si="235"/>
        <v>1.058057</v>
      </c>
      <c r="CB212" s="17"/>
      <c r="CD212" s="35">
        <f>CE212+CI212+Tabelle2126820102526272934[[#This Row],[w]]/2+Tabelle2126820102526272934[[#This Row],[poweradd]]</f>
        <v>150.11814099999998</v>
      </c>
      <c r="CE212" s="150">
        <f t="shared" si="267"/>
        <v>145.87185999999997</v>
      </c>
      <c r="CF212" s="35">
        <f t="shared" si="236"/>
        <v>6</v>
      </c>
      <c r="CG212" s="52">
        <f t="shared" si="254"/>
        <v>124.62813999999989</v>
      </c>
      <c r="CH212" s="52">
        <f t="shared" si="280"/>
        <v>123.38185899999989</v>
      </c>
      <c r="CI212" s="52">
        <f t="shared" si="237"/>
        <v>1.246281</v>
      </c>
      <c r="CL212" s="17"/>
      <c r="CN212" s="35">
        <f>CO212+CS212+Tabelle21268201025262729341135[[#This Row],[w]]/2+Tabelle21268201025262729341135[[#This Row],[poweradd]]</f>
        <v>149.71059</v>
      </c>
      <c r="CO212" s="150">
        <f t="shared" si="268"/>
        <v>145.46019200000001</v>
      </c>
      <c r="CP212" s="35">
        <f t="shared" si="238"/>
        <v>6</v>
      </c>
      <c r="CQ212" s="52">
        <f t="shared" si="255"/>
        <v>125.03980799999995</v>
      </c>
      <c r="CR212" s="52">
        <f t="shared" si="281"/>
        <v>123.78940999999995</v>
      </c>
      <c r="CS212" s="52">
        <f t="shared" si="239"/>
        <v>1.2503979999999999</v>
      </c>
      <c r="CV212" s="17"/>
      <c r="CX212" s="35">
        <f>CY212+DC212+Tabelle2126820102526272934113536[[#This Row],[w]]/2+Tabelle2126820102526272934113536[[#This Row],[poweradd]]</f>
        <v>89.71059000000001</v>
      </c>
      <c r="CY212" s="150">
        <f t="shared" si="269"/>
        <v>85.460192000000006</v>
      </c>
      <c r="CZ212" s="35">
        <f t="shared" si="240"/>
        <v>6</v>
      </c>
      <c r="DA212" s="52">
        <f t="shared" si="256"/>
        <v>125.03980799999995</v>
      </c>
      <c r="DB212" s="52">
        <f t="shared" si="282"/>
        <v>123.78940999999995</v>
      </c>
      <c r="DC212" s="52">
        <f t="shared" si="241"/>
        <v>1.2503979999999999</v>
      </c>
      <c r="DF212" s="17"/>
      <c r="DH212" s="35">
        <f>DI212+DM212+Tabelle21268201025262729341135363731[[#This Row],[w]]/2+Tabelle21268201025262729341135363731[[#This Row],[poweradd]]</f>
        <v>122.55841499999995</v>
      </c>
      <c r="DI212" s="150">
        <f t="shared" si="270"/>
        <v>118.59940999999995</v>
      </c>
      <c r="DJ212" s="35">
        <f t="shared" si="242"/>
        <v>6</v>
      </c>
      <c r="DK212" s="52">
        <f t="shared" si="257"/>
        <v>95.900589999999951</v>
      </c>
      <c r="DL212" s="52">
        <f t="shared" si="283"/>
        <v>94.941584999999947</v>
      </c>
      <c r="DM212" s="52">
        <f t="shared" si="243"/>
        <v>0.959005</v>
      </c>
      <c r="DP212" s="17"/>
      <c r="DR212" s="35">
        <f>DS212+DW212+Tabelle212682010252627293411353637[[#This Row],[w]]/2+Tabelle212682010252627293411353637[[#This Row],[poweradd]]</f>
        <v>73.740666999999974</v>
      </c>
      <c r="DS212" s="150">
        <f t="shared" si="271"/>
        <v>69.167340999999979</v>
      </c>
      <c r="DT212" s="35">
        <f t="shared" si="244"/>
        <v>6</v>
      </c>
      <c r="DU212" s="52">
        <f t="shared" si="258"/>
        <v>157.33265899999995</v>
      </c>
      <c r="DV212" s="52">
        <f t="shared" si="284"/>
        <v>155.75933299999994</v>
      </c>
      <c r="DW212" s="52">
        <f t="shared" si="245"/>
        <v>1.573326</v>
      </c>
      <c r="DZ212" s="17"/>
    </row>
    <row r="213" spans="1:130" x14ac:dyDescent="0.25">
      <c r="A213" s="55">
        <v>210</v>
      </c>
      <c r="B213" s="35">
        <f>C213+G213+Tabelle21268201025[[#This Row],[w]]/2+Tabelle21268201025[[#This Row],[poweradd]]</f>
        <v>32.686706000000022</v>
      </c>
      <c r="C213" s="150">
        <f t="shared" si="285"/>
        <v>28.294653000000022</v>
      </c>
      <c r="D213" s="35">
        <f t="shared" si="220"/>
        <v>6</v>
      </c>
      <c r="E213" s="52">
        <f t="shared" si="286"/>
        <v>139.2053469999999</v>
      </c>
      <c r="F213" s="52">
        <f t="shared" si="287"/>
        <v>137.8132939999999</v>
      </c>
      <c r="G213" s="52">
        <f t="shared" si="288"/>
        <v>1.392053</v>
      </c>
      <c r="H213" s="17"/>
      <c r="I213" s="17"/>
      <c r="J213" s="17"/>
      <c r="L213" s="35">
        <f>M213+Q213+Tabelle212682010252632[[#This Row],[w]]/2+Tabelle212682010252632[[#This Row],[poweradd]]</f>
        <v>32.686706000000022</v>
      </c>
      <c r="M213" s="150">
        <f t="shared" si="260"/>
        <v>28.294653000000022</v>
      </c>
      <c r="N213" s="35">
        <f t="shared" si="222"/>
        <v>6</v>
      </c>
      <c r="O213" s="52">
        <f t="shared" si="247"/>
        <v>139.2053469999999</v>
      </c>
      <c r="P213" s="52">
        <f t="shared" si="273"/>
        <v>137.8132939999999</v>
      </c>
      <c r="Q213" s="52">
        <f t="shared" si="223"/>
        <v>1.392053</v>
      </c>
      <c r="R213" s="17"/>
      <c r="S213" s="17"/>
      <c r="T213" s="17"/>
      <c r="V213" s="35">
        <f>W213+AA213+Tabelle2126820102526[[#This Row],[w]]/2+Tabelle2126820102526[[#This Row],[poweradd]]</f>
        <v>32.686706000000022</v>
      </c>
      <c r="W213" s="150">
        <f t="shared" si="261"/>
        <v>28.294653000000022</v>
      </c>
      <c r="X213" s="35">
        <f t="shared" si="224"/>
        <v>6</v>
      </c>
      <c r="Y213" s="52">
        <f t="shared" si="248"/>
        <v>139.2053469999999</v>
      </c>
      <c r="Z213" s="52">
        <f t="shared" si="274"/>
        <v>137.8132939999999</v>
      </c>
      <c r="AA213" s="52">
        <f t="shared" si="225"/>
        <v>1.392053</v>
      </c>
      <c r="AB213" s="17"/>
      <c r="AC213" s="17"/>
      <c r="AD213" s="17"/>
      <c r="AF213" s="35">
        <f>AG213+AK213+Tabelle212682010252630[[#This Row],[w]]/2+Tabelle212682010252630[[#This Row],[poweradd]]</f>
        <v>32.686706000000022</v>
      </c>
      <c r="AG213" s="150">
        <f t="shared" si="262"/>
        <v>28.294653000000022</v>
      </c>
      <c r="AH213" s="35">
        <f t="shared" si="226"/>
        <v>6</v>
      </c>
      <c r="AI213" s="52">
        <f t="shared" si="249"/>
        <v>139.2053469999999</v>
      </c>
      <c r="AJ213" s="52">
        <f t="shared" si="275"/>
        <v>137.8132939999999</v>
      </c>
      <c r="AK213" s="52">
        <f t="shared" si="227"/>
        <v>1.392053</v>
      </c>
      <c r="AL213" s="17"/>
      <c r="AM213" s="17"/>
      <c r="AN213" s="17"/>
      <c r="AP213" s="35">
        <f>AQ213+AU213+Tabelle212682010252627[[#This Row],[w]]/2+Tabelle212682010252627[[#This Row],[poweradd]]</f>
        <v>55.799755999999981</v>
      </c>
      <c r="AQ213" s="150">
        <f t="shared" si="263"/>
        <v>51.25227899999998</v>
      </c>
      <c r="AR213" s="35">
        <f t="shared" si="228"/>
        <v>7</v>
      </c>
      <c r="AS213" s="52">
        <f t="shared" si="250"/>
        <v>104.74772099999988</v>
      </c>
      <c r="AT213" s="52">
        <f t="shared" si="276"/>
        <v>103.70024399999988</v>
      </c>
      <c r="AU213" s="52">
        <f t="shared" si="229"/>
        <v>1.047477</v>
      </c>
      <c r="AW213" s="94"/>
      <c r="AX213" s="17"/>
      <c r="AZ213" s="35">
        <f>BA213+BE213+Tabelle2126820102526272933[[#This Row],[w]]/2+Tabelle2126820102526272933[[#This Row],[poweradd]]</f>
        <v>55.799755999999981</v>
      </c>
      <c r="BA213" s="150">
        <f t="shared" si="264"/>
        <v>51.25227899999998</v>
      </c>
      <c r="BB213" s="35">
        <f t="shared" si="230"/>
        <v>7</v>
      </c>
      <c r="BC213" s="52">
        <f t="shared" si="251"/>
        <v>104.74772099999988</v>
      </c>
      <c r="BD213" s="52">
        <f t="shared" si="277"/>
        <v>103.70024399999988</v>
      </c>
      <c r="BE213" s="52">
        <f t="shared" si="231"/>
        <v>1.047477</v>
      </c>
      <c r="BG213" s="94"/>
      <c r="BH213" s="17"/>
      <c r="BJ213" s="35">
        <f>BK213+BO213+Tabelle21268201025262728[[#This Row],[w]]/2+Tabelle21268201025262728[[#This Row],[poweradd]]</f>
        <v>55.799755999999981</v>
      </c>
      <c r="BK213" s="150">
        <f t="shared" si="265"/>
        <v>51.25227899999998</v>
      </c>
      <c r="BL213" s="35">
        <f t="shared" si="232"/>
        <v>7</v>
      </c>
      <c r="BM213" s="52">
        <f t="shared" si="252"/>
        <v>104.74772099999988</v>
      </c>
      <c r="BN213" s="52">
        <f t="shared" si="278"/>
        <v>103.70024399999988</v>
      </c>
      <c r="BO213" s="52">
        <f t="shared" si="233"/>
        <v>1.047477</v>
      </c>
      <c r="BQ213" s="94"/>
      <c r="BR213" s="17"/>
      <c r="BT213" s="35">
        <f>BU213+BY213+Tabelle21268201025262729[[#This Row],[w]]/2+Tabelle21268201025262729[[#This Row],[poweradd]]</f>
        <v>55.799755999999981</v>
      </c>
      <c r="BU213" s="150">
        <f t="shared" si="266"/>
        <v>51.25227899999998</v>
      </c>
      <c r="BV213" s="35">
        <f t="shared" si="234"/>
        <v>7</v>
      </c>
      <c r="BW213" s="52">
        <f t="shared" si="253"/>
        <v>104.74772099999988</v>
      </c>
      <c r="BX213" s="52">
        <f t="shared" si="279"/>
        <v>103.70024399999988</v>
      </c>
      <c r="BY213" s="52">
        <f t="shared" si="235"/>
        <v>1.047477</v>
      </c>
      <c r="CA213" s="94"/>
      <c r="CB213" s="17"/>
      <c r="CD213" s="35">
        <f>CE213+CI213+Tabelle2126820102526272934[[#This Row],[w]]/2+Tabelle2126820102526272934[[#This Row],[poweradd]]</f>
        <v>154.35195899999999</v>
      </c>
      <c r="CE213" s="150">
        <f t="shared" si="267"/>
        <v>150.11814099999998</v>
      </c>
      <c r="CF213" s="35">
        <f t="shared" si="236"/>
        <v>6</v>
      </c>
      <c r="CG213" s="52">
        <f t="shared" si="254"/>
        <v>123.38185899999989</v>
      </c>
      <c r="CH213" s="52">
        <f t="shared" si="280"/>
        <v>122.14804099999989</v>
      </c>
      <c r="CI213" s="52">
        <f t="shared" si="237"/>
        <v>1.2338180000000001</v>
      </c>
      <c r="CK213" s="94"/>
      <c r="CL213" s="17"/>
      <c r="CN213" s="35">
        <f>CO213+CS213+Tabelle21268201025262729341135[[#This Row],[w]]/2+Tabelle21268201025262729341135[[#This Row],[poweradd]]</f>
        <v>153.94848400000001</v>
      </c>
      <c r="CO213" s="150">
        <f t="shared" si="268"/>
        <v>149.71059</v>
      </c>
      <c r="CP213" s="35">
        <f t="shared" si="238"/>
        <v>6</v>
      </c>
      <c r="CQ213" s="52">
        <f t="shared" si="255"/>
        <v>123.78940999999995</v>
      </c>
      <c r="CR213" s="52">
        <f t="shared" si="281"/>
        <v>122.55151599999995</v>
      </c>
      <c r="CS213" s="52">
        <f t="shared" si="239"/>
        <v>1.237894</v>
      </c>
      <c r="CU213" s="94"/>
      <c r="CV213" s="17"/>
      <c r="CX213" s="35">
        <f>CY213+DC213+Tabelle2126820102526272934113536[[#This Row],[w]]/2+Tabelle2126820102526272934113536[[#This Row],[poweradd]]</f>
        <v>93.948484000000008</v>
      </c>
      <c r="CY213" s="150">
        <f t="shared" si="269"/>
        <v>89.71059000000001</v>
      </c>
      <c r="CZ213" s="35">
        <f t="shared" si="240"/>
        <v>6</v>
      </c>
      <c r="DA213" s="52">
        <f t="shared" si="256"/>
        <v>123.78940999999995</v>
      </c>
      <c r="DB213" s="52">
        <f t="shared" si="282"/>
        <v>122.55151599999995</v>
      </c>
      <c r="DC213" s="52">
        <f t="shared" si="241"/>
        <v>1.237894</v>
      </c>
      <c r="DE213" s="94"/>
      <c r="DF213" s="17"/>
      <c r="DH213" s="35">
        <f>DI213+DM213+Tabelle21268201025262729341135363731[[#This Row],[w]]/2+Tabelle21268201025262729341135363731[[#This Row],[poweradd]]</f>
        <v>126.50782999999996</v>
      </c>
      <c r="DI213" s="150">
        <f t="shared" si="270"/>
        <v>122.55841499999995</v>
      </c>
      <c r="DJ213" s="35">
        <f t="shared" si="242"/>
        <v>6</v>
      </c>
      <c r="DK213" s="52">
        <f t="shared" si="257"/>
        <v>94.941584999999947</v>
      </c>
      <c r="DL213" s="52">
        <f t="shared" si="283"/>
        <v>93.992169999999945</v>
      </c>
      <c r="DM213" s="52">
        <f t="shared" si="243"/>
        <v>0.94941500000000001</v>
      </c>
      <c r="DO213" s="94"/>
      <c r="DP213" s="17"/>
      <c r="DR213" s="35">
        <f>DS213+DW213+Tabelle212682010252627293411353637[[#This Row],[w]]/2+Tabelle212682010252627293411353637[[#This Row],[poweradd]]</f>
        <v>78.298259999999971</v>
      </c>
      <c r="DS213" s="150">
        <f t="shared" si="271"/>
        <v>73.740666999999974</v>
      </c>
      <c r="DT213" s="35">
        <f t="shared" si="244"/>
        <v>6</v>
      </c>
      <c r="DU213" s="52">
        <f t="shared" si="258"/>
        <v>155.75933299999994</v>
      </c>
      <c r="DV213" s="52">
        <f t="shared" si="284"/>
        <v>154.20173999999994</v>
      </c>
      <c r="DW213" s="52">
        <f t="shared" si="245"/>
        <v>1.557593</v>
      </c>
      <c r="DY213" s="94"/>
      <c r="DZ213" s="17"/>
    </row>
    <row r="214" spans="1:130" x14ac:dyDescent="0.25">
      <c r="A214" s="55">
        <v>211</v>
      </c>
      <c r="B214" s="35">
        <f>C214+G214+Tabelle21268201025[[#This Row],[w]]/2+Tabelle21268201025[[#This Row],[poweradd]]</f>
        <v>37.064838000000023</v>
      </c>
      <c r="C214" s="150">
        <f t="shared" si="285"/>
        <v>32.686706000000022</v>
      </c>
      <c r="D214" s="35">
        <f t="shared" si="220"/>
        <v>6</v>
      </c>
      <c r="E214" s="52">
        <f t="shared" si="286"/>
        <v>137.8132939999999</v>
      </c>
      <c r="F214" s="52">
        <f t="shared" si="287"/>
        <v>136.43516199999991</v>
      </c>
      <c r="G214" s="52">
        <f t="shared" si="288"/>
        <v>1.3781319999999999</v>
      </c>
      <c r="H214" s="17"/>
      <c r="I214" s="17"/>
      <c r="J214" s="17"/>
      <c r="L214" s="35">
        <f>M214+Q214+Tabelle212682010252632[[#This Row],[w]]/2+Tabelle212682010252632[[#This Row],[poweradd]]</f>
        <v>37.064838000000023</v>
      </c>
      <c r="M214" s="150">
        <f t="shared" si="260"/>
        <v>32.686706000000022</v>
      </c>
      <c r="N214" s="35">
        <f t="shared" si="222"/>
        <v>6</v>
      </c>
      <c r="O214" s="52">
        <f t="shared" si="247"/>
        <v>137.8132939999999</v>
      </c>
      <c r="P214" s="52">
        <f t="shared" si="273"/>
        <v>136.43516199999991</v>
      </c>
      <c r="Q214" s="52">
        <f t="shared" si="223"/>
        <v>1.3781319999999999</v>
      </c>
      <c r="R214" s="17"/>
      <c r="S214" s="17"/>
      <c r="T214" s="17"/>
      <c r="V214" s="35">
        <f>W214+AA214+Tabelle2126820102526[[#This Row],[w]]/2+Tabelle2126820102526[[#This Row],[poweradd]]</f>
        <v>37.064838000000023</v>
      </c>
      <c r="W214" s="150">
        <f t="shared" si="261"/>
        <v>32.686706000000022</v>
      </c>
      <c r="X214" s="35">
        <f t="shared" si="224"/>
        <v>6</v>
      </c>
      <c r="Y214" s="52">
        <f t="shared" si="248"/>
        <v>137.8132939999999</v>
      </c>
      <c r="Z214" s="52">
        <f t="shared" si="274"/>
        <v>136.43516199999991</v>
      </c>
      <c r="AA214" s="52">
        <f t="shared" si="225"/>
        <v>1.3781319999999999</v>
      </c>
      <c r="AB214" s="17"/>
      <c r="AC214" s="17"/>
      <c r="AD214" s="17"/>
      <c r="AF214" s="35">
        <f>AG214+AK214+Tabelle212682010252630[[#This Row],[w]]/2+Tabelle212682010252630[[#This Row],[poweradd]]</f>
        <v>37.064838000000023</v>
      </c>
      <c r="AG214" s="150">
        <f t="shared" si="262"/>
        <v>32.686706000000022</v>
      </c>
      <c r="AH214" s="35">
        <f t="shared" si="226"/>
        <v>6</v>
      </c>
      <c r="AI214" s="52">
        <f t="shared" si="249"/>
        <v>137.8132939999999</v>
      </c>
      <c r="AJ214" s="52">
        <f t="shared" si="275"/>
        <v>136.43516199999991</v>
      </c>
      <c r="AK214" s="52">
        <f t="shared" si="227"/>
        <v>1.3781319999999999</v>
      </c>
      <c r="AL214" s="17"/>
      <c r="AM214" s="17"/>
      <c r="AN214" s="17"/>
      <c r="AP214" s="35">
        <f>AQ214+AU214+Tabelle212682010252627[[#This Row],[w]]/2+Tabelle212682010252627[[#This Row],[poweradd]]</f>
        <v>60.336757999999982</v>
      </c>
      <c r="AQ214" s="150">
        <f t="shared" si="263"/>
        <v>55.799755999999981</v>
      </c>
      <c r="AR214" s="35">
        <f t="shared" si="228"/>
        <v>7</v>
      </c>
      <c r="AS214" s="52">
        <f t="shared" si="250"/>
        <v>103.70024399999988</v>
      </c>
      <c r="AT214" s="52">
        <f t="shared" si="276"/>
        <v>102.66324199999988</v>
      </c>
      <c r="AU214" s="52">
        <f t="shared" si="229"/>
        <v>1.037002</v>
      </c>
      <c r="AX214" s="17"/>
      <c r="AZ214" s="35">
        <f>BA214+BE214+Tabelle2126820102526272933[[#This Row],[w]]/2+Tabelle2126820102526272933[[#This Row],[poweradd]]</f>
        <v>60.336757999999982</v>
      </c>
      <c r="BA214" s="150">
        <f t="shared" si="264"/>
        <v>55.799755999999981</v>
      </c>
      <c r="BB214" s="35">
        <f t="shared" si="230"/>
        <v>7</v>
      </c>
      <c r="BC214" s="52">
        <f t="shared" si="251"/>
        <v>103.70024399999988</v>
      </c>
      <c r="BD214" s="52">
        <f t="shared" si="277"/>
        <v>102.66324199999988</v>
      </c>
      <c r="BE214" s="52">
        <f t="shared" si="231"/>
        <v>1.037002</v>
      </c>
      <c r="BH214" s="17"/>
      <c r="BJ214" s="35">
        <f>BK214+BO214+Tabelle21268201025262728[[#This Row],[w]]/2+Tabelle21268201025262728[[#This Row],[poweradd]]</f>
        <v>60.336757999999982</v>
      </c>
      <c r="BK214" s="150">
        <f t="shared" si="265"/>
        <v>55.799755999999981</v>
      </c>
      <c r="BL214" s="35">
        <f t="shared" si="232"/>
        <v>7</v>
      </c>
      <c r="BM214" s="52">
        <f t="shared" si="252"/>
        <v>103.70024399999988</v>
      </c>
      <c r="BN214" s="52">
        <f t="shared" si="278"/>
        <v>102.66324199999988</v>
      </c>
      <c r="BO214" s="52">
        <f t="shared" si="233"/>
        <v>1.037002</v>
      </c>
      <c r="BR214" s="17"/>
      <c r="BT214" s="35">
        <f>BU214+BY214+Tabelle21268201025262729[[#This Row],[w]]/2+Tabelle21268201025262729[[#This Row],[poweradd]]</f>
        <v>60.336757999999982</v>
      </c>
      <c r="BU214" s="150">
        <f t="shared" si="266"/>
        <v>55.799755999999981</v>
      </c>
      <c r="BV214" s="35">
        <f t="shared" si="234"/>
        <v>7</v>
      </c>
      <c r="BW214" s="52">
        <f t="shared" si="253"/>
        <v>103.70024399999988</v>
      </c>
      <c r="BX214" s="52">
        <f t="shared" si="279"/>
        <v>102.66324199999988</v>
      </c>
      <c r="BY214" s="52">
        <f t="shared" si="235"/>
        <v>1.037002</v>
      </c>
      <c r="CB214" s="17"/>
      <c r="CD214" s="35">
        <f>CE214+CI214+Tabelle2126820102526272934[[#This Row],[w]]/2+Tabelle2126820102526272934[[#This Row],[poweradd]]</f>
        <v>158.57343900000001</v>
      </c>
      <c r="CE214" s="150">
        <f t="shared" si="267"/>
        <v>154.35195899999999</v>
      </c>
      <c r="CF214" s="35">
        <f t="shared" si="236"/>
        <v>6</v>
      </c>
      <c r="CG214" s="52">
        <f t="shared" si="254"/>
        <v>122.14804099999989</v>
      </c>
      <c r="CH214" s="52">
        <f t="shared" si="280"/>
        <v>120.92656099999989</v>
      </c>
      <c r="CI214" s="52">
        <f t="shared" si="237"/>
        <v>1.2214799999999999</v>
      </c>
      <c r="CL214" s="17"/>
      <c r="CN214" s="35">
        <f>CO214+CS214+Tabelle21268201025262729341135[[#This Row],[w]]/2+Tabelle21268201025262729341135[[#This Row],[poweradd]]</f>
        <v>158.17399900000001</v>
      </c>
      <c r="CO214" s="150">
        <f t="shared" si="268"/>
        <v>153.94848400000001</v>
      </c>
      <c r="CP214" s="35">
        <f t="shared" si="238"/>
        <v>6</v>
      </c>
      <c r="CQ214" s="52">
        <f t="shared" si="255"/>
        <v>122.55151599999995</v>
      </c>
      <c r="CR214" s="52">
        <f t="shared" si="281"/>
        <v>121.32600099999995</v>
      </c>
      <c r="CS214" s="52">
        <f t="shared" si="239"/>
        <v>1.2255149999999999</v>
      </c>
      <c r="CV214" s="17"/>
      <c r="CX214" s="35">
        <f>CY214+DC214+Tabelle2126820102526272934113536[[#This Row],[w]]/2+Tabelle2126820102526272934113536[[#This Row],[poweradd]]</f>
        <v>98.173999000000009</v>
      </c>
      <c r="CY214" s="150">
        <f t="shared" si="269"/>
        <v>93.948484000000008</v>
      </c>
      <c r="CZ214" s="35">
        <f t="shared" si="240"/>
        <v>6</v>
      </c>
      <c r="DA214" s="52">
        <f t="shared" si="256"/>
        <v>122.55151599999995</v>
      </c>
      <c r="DB214" s="52">
        <f t="shared" si="282"/>
        <v>121.32600099999995</v>
      </c>
      <c r="DC214" s="52">
        <f t="shared" si="241"/>
        <v>1.2255149999999999</v>
      </c>
      <c r="DF214" s="17"/>
      <c r="DH214" s="35">
        <f>DI214+DM214+Tabelle21268201025262729341135363731[[#This Row],[w]]/2+Tabelle21268201025262729341135363731[[#This Row],[poweradd]]</f>
        <v>130.44775099999995</v>
      </c>
      <c r="DI214" s="150">
        <f t="shared" si="270"/>
        <v>126.50782999999996</v>
      </c>
      <c r="DJ214" s="35">
        <f t="shared" si="242"/>
        <v>6</v>
      </c>
      <c r="DK214" s="52">
        <f t="shared" si="257"/>
        <v>93.992169999999945</v>
      </c>
      <c r="DL214" s="52">
        <f t="shared" si="283"/>
        <v>93.052248999999946</v>
      </c>
      <c r="DM214" s="52">
        <f t="shared" si="243"/>
        <v>0.93992100000000001</v>
      </c>
      <c r="DP214" s="17"/>
      <c r="DR214" s="35">
        <f>DS214+DW214+Tabelle212682010252627293411353637[[#This Row],[w]]/2+Tabelle212682010252627293411353637[[#This Row],[poweradd]]</f>
        <v>62.840276999999972</v>
      </c>
      <c r="DS214" s="150">
        <f t="shared" si="271"/>
        <v>78.298259999999971</v>
      </c>
      <c r="DT214" s="35">
        <f t="shared" si="244"/>
        <v>6</v>
      </c>
      <c r="DU214" s="52">
        <f t="shared" si="258"/>
        <v>154.20173999999994</v>
      </c>
      <c r="DV214" s="52">
        <f t="shared" si="284"/>
        <v>152.65972299999996</v>
      </c>
      <c r="DW214" s="52">
        <f t="shared" si="245"/>
        <v>1.542017</v>
      </c>
      <c r="DX214" s="17">
        <v>-20</v>
      </c>
      <c r="DY214" s="17"/>
      <c r="DZ214" s="17" t="s">
        <v>230</v>
      </c>
    </row>
    <row r="215" spans="1:130" x14ac:dyDescent="0.25">
      <c r="A215" s="55">
        <v>212</v>
      </c>
      <c r="B215" s="35">
        <f>C215+G215+Tabelle21268201025[[#This Row],[w]]/2+Tabelle21268201025[[#This Row],[poweradd]]</f>
        <v>41.429189000000022</v>
      </c>
      <c r="C215" s="150">
        <f t="shared" si="285"/>
        <v>37.064838000000023</v>
      </c>
      <c r="D215" s="35">
        <f t="shared" si="220"/>
        <v>6</v>
      </c>
      <c r="E215" s="52">
        <f t="shared" si="286"/>
        <v>136.43516199999991</v>
      </c>
      <c r="F215" s="52">
        <f t="shared" si="287"/>
        <v>135.07081099999991</v>
      </c>
      <c r="G215" s="52">
        <f t="shared" si="288"/>
        <v>1.3643510000000001</v>
      </c>
      <c r="H215" s="17"/>
      <c r="I215" s="17"/>
      <c r="J215" s="17"/>
      <c r="L215" s="35">
        <f>M215+Q215+Tabelle212682010252632[[#This Row],[w]]/2+Tabelle212682010252632[[#This Row],[poweradd]]</f>
        <v>41.429189000000022</v>
      </c>
      <c r="M215" s="150">
        <f t="shared" si="260"/>
        <v>37.064838000000023</v>
      </c>
      <c r="N215" s="35">
        <f t="shared" si="222"/>
        <v>6</v>
      </c>
      <c r="O215" s="52">
        <f t="shared" si="247"/>
        <v>136.43516199999991</v>
      </c>
      <c r="P215" s="52">
        <f t="shared" si="273"/>
        <v>135.07081099999991</v>
      </c>
      <c r="Q215" s="52">
        <f t="shared" si="223"/>
        <v>1.3643510000000001</v>
      </c>
      <c r="R215" s="17"/>
      <c r="S215" s="17"/>
      <c r="T215" s="17"/>
      <c r="V215" s="35">
        <f>W215+AA215+Tabelle2126820102526[[#This Row],[w]]/2+Tabelle2126820102526[[#This Row],[poweradd]]</f>
        <v>41.429189000000022</v>
      </c>
      <c r="W215" s="150">
        <f t="shared" si="261"/>
        <v>37.064838000000023</v>
      </c>
      <c r="X215" s="35">
        <f t="shared" si="224"/>
        <v>6</v>
      </c>
      <c r="Y215" s="52">
        <f t="shared" si="248"/>
        <v>136.43516199999991</v>
      </c>
      <c r="Z215" s="52">
        <f t="shared" si="274"/>
        <v>135.07081099999991</v>
      </c>
      <c r="AA215" s="52">
        <f t="shared" si="225"/>
        <v>1.3643510000000001</v>
      </c>
      <c r="AB215" s="17"/>
      <c r="AC215" s="17"/>
      <c r="AD215" s="17"/>
      <c r="AF215" s="35">
        <f>AG215+AK215+Tabelle212682010252630[[#This Row],[w]]/2+Tabelle212682010252630[[#This Row],[poweradd]]</f>
        <v>41.429189000000022</v>
      </c>
      <c r="AG215" s="150">
        <f t="shared" si="262"/>
        <v>37.064838000000023</v>
      </c>
      <c r="AH215" s="35">
        <f t="shared" si="226"/>
        <v>6</v>
      </c>
      <c r="AI215" s="52">
        <f t="shared" si="249"/>
        <v>136.43516199999991</v>
      </c>
      <c r="AJ215" s="52">
        <f t="shared" si="275"/>
        <v>135.07081099999991</v>
      </c>
      <c r="AK215" s="52">
        <f t="shared" si="227"/>
        <v>1.3643510000000001</v>
      </c>
      <c r="AL215" s="17"/>
      <c r="AM215" s="17"/>
      <c r="AN215" s="17"/>
      <c r="AP215" s="35">
        <f>AQ215+AU215+Tabelle212682010252627[[#This Row],[w]]/2+Tabelle212682010252627[[#This Row],[poweradd]]</f>
        <v>64.863389999999981</v>
      </c>
      <c r="AQ215" s="150">
        <f t="shared" si="263"/>
        <v>60.336757999999982</v>
      </c>
      <c r="AR215" s="35">
        <f t="shared" si="228"/>
        <v>7</v>
      </c>
      <c r="AS215" s="52">
        <f t="shared" si="250"/>
        <v>102.66324199999988</v>
      </c>
      <c r="AT215" s="52">
        <f t="shared" si="276"/>
        <v>101.63660999999988</v>
      </c>
      <c r="AU215" s="52">
        <f t="shared" si="229"/>
        <v>1.026632</v>
      </c>
      <c r="AW215" s="94"/>
      <c r="AX215" s="17"/>
      <c r="AZ215" s="35">
        <f>BA215+BE215+Tabelle2126820102526272933[[#This Row],[w]]/2+Tabelle2126820102526272933[[#This Row],[poweradd]]</f>
        <v>64.863389999999981</v>
      </c>
      <c r="BA215" s="150">
        <f t="shared" si="264"/>
        <v>60.336757999999982</v>
      </c>
      <c r="BB215" s="35">
        <f t="shared" si="230"/>
        <v>7</v>
      </c>
      <c r="BC215" s="52">
        <f t="shared" si="251"/>
        <v>102.66324199999988</v>
      </c>
      <c r="BD215" s="52">
        <f t="shared" si="277"/>
        <v>101.63660999999988</v>
      </c>
      <c r="BE215" s="52">
        <f t="shared" si="231"/>
        <v>1.026632</v>
      </c>
      <c r="BG215" s="94"/>
      <c r="BH215" s="17"/>
      <c r="BJ215" s="35">
        <f>BK215+BO215+Tabelle21268201025262728[[#This Row],[w]]/2+Tabelle21268201025262728[[#This Row],[poweradd]]</f>
        <v>64.863389999999981</v>
      </c>
      <c r="BK215" s="150">
        <f t="shared" si="265"/>
        <v>60.336757999999982</v>
      </c>
      <c r="BL215" s="35">
        <f t="shared" si="232"/>
        <v>7</v>
      </c>
      <c r="BM215" s="52">
        <f t="shared" si="252"/>
        <v>102.66324199999988</v>
      </c>
      <c r="BN215" s="52">
        <f t="shared" si="278"/>
        <v>101.63660999999988</v>
      </c>
      <c r="BO215" s="52">
        <f t="shared" si="233"/>
        <v>1.026632</v>
      </c>
      <c r="BQ215" s="94"/>
      <c r="BR215" s="17"/>
      <c r="BT215" s="35">
        <f>BU215+BY215+Tabelle21268201025262729[[#This Row],[w]]/2+Tabelle21268201025262729[[#This Row],[poweradd]]</f>
        <v>64.863389999999981</v>
      </c>
      <c r="BU215" s="150">
        <f t="shared" si="266"/>
        <v>60.336757999999982</v>
      </c>
      <c r="BV215" s="35">
        <f t="shared" si="234"/>
        <v>7</v>
      </c>
      <c r="BW215" s="52">
        <f t="shared" si="253"/>
        <v>102.66324199999988</v>
      </c>
      <c r="BX215" s="52">
        <f t="shared" si="279"/>
        <v>101.63660999999988</v>
      </c>
      <c r="BY215" s="52">
        <f t="shared" si="235"/>
        <v>1.026632</v>
      </c>
      <c r="CA215" s="94"/>
      <c r="CB215" s="17"/>
      <c r="CD215" s="35">
        <f>CE215+CI215+Tabelle2126820102526272934[[#This Row],[w]]/2+Tabelle2126820102526272934[[#This Row],[poweradd]]</f>
        <v>162.782704</v>
      </c>
      <c r="CE215" s="150">
        <f t="shared" si="267"/>
        <v>158.57343900000001</v>
      </c>
      <c r="CF215" s="35">
        <f t="shared" si="236"/>
        <v>6</v>
      </c>
      <c r="CG215" s="52">
        <f t="shared" si="254"/>
        <v>120.92656099999989</v>
      </c>
      <c r="CH215" s="52">
        <f t="shared" si="280"/>
        <v>119.71729599999989</v>
      </c>
      <c r="CI215" s="52">
        <f t="shared" si="237"/>
        <v>1.209265</v>
      </c>
      <c r="CK215" s="94"/>
      <c r="CL215" s="17"/>
      <c r="CN215" s="35">
        <f>CO215+CS215+Tabelle21268201025262729341135[[#This Row],[w]]/2+Tabelle21268201025262729341135[[#This Row],[poweradd]]</f>
        <v>162.387259</v>
      </c>
      <c r="CO215" s="150">
        <f t="shared" si="268"/>
        <v>158.17399900000001</v>
      </c>
      <c r="CP215" s="35">
        <f t="shared" si="238"/>
        <v>6</v>
      </c>
      <c r="CQ215" s="52">
        <f t="shared" si="255"/>
        <v>121.32600099999995</v>
      </c>
      <c r="CR215" s="52">
        <f t="shared" si="281"/>
        <v>120.11274099999994</v>
      </c>
      <c r="CS215" s="52">
        <f t="shared" si="239"/>
        <v>1.21326</v>
      </c>
      <c r="CU215" s="94"/>
      <c r="CV215" s="17"/>
      <c r="CX215" s="35">
        <f>CY215+DC215+Tabelle2126820102526272934113536[[#This Row],[w]]/2+Tabelle2126820102526272934113536[[#This Row],[poweradd]]</f>
        <v>102.38725900000001</v>
      </c>
      <c r="CY215" s="150">
        <f t="shared" si="269"/>
        <v>98.173999000000009</v>
      </c>
      <c r="CZ215" s="35">
        <f t="shared" si="240"/>
        <v>6</v>
      </c>
      <c r="DA215" s="52">
        <f t="shared" si="256"/>
        <v>121.32600099999995</v>
      </c>
      <c r="DB215" s="52">
        <f t="shared" si="282"/>
        <v>120.11274099999994</v>
      </c>
      <c r="DC215" s="52">
        <f t="shared" si="241"/>
        <v>1.21326</v>
      </c>
      <c r="DE215" s="94"/>
      <c r="DF215" s="17"/>
      <c r="DH215" s="35">
        <f>DI215+DM215+Tabelle21268201025262729341135363731[[#This Row],[w]]/2+Tabelle21268201025262729341135363731[[#This Row],[poweradd]]</f>
        <v>134.37827299999995</v>
      </c>
      <c r="DI215" s="150">
        <f t="shared" si="270"/>
        <v>130.44775099999995</v>
      </c>
      <c r="DJ215" s="35">
        <f t="shared" si="242"/>
        <v>6</v>
      </c>
      <c r="DK215" s="52">
        <f t="shared" si="257"/>
        <v>93.052248999999946</v>
      </c>
      <c r="DL215" s="52">
        <f t="shared" si="283"/>
        <v>92.12172699999995</v>
      </c>
      <c r="DM215" s="52">
        <f t="shared" si="243"/>
        <v>0.93052199999999996</v>
      </c>
      <c r="DO215" s="94"/>
      <c r="DP215" s="17"/>
      <c r="DR215" s="35">
        <f>DS215+DW215+Tabelle212682010252627293411353637[[#This Row],[w]]/2+Tabelle212682010252627293411353637[[#This Row],[poweradd]]</f>
        <v>67.366873999999967</v>
      </c>
      <c r="DS215" s="150">
        <f t="shared" si="271"/>
        <v>62.840276999999972</v>
      </c>
      <c r="DT215" s="35">
        <f t="shared" si="244"/>
        <v>6</v>
      </c>
      <c r="DU215" s="52">
        <f t="shared" si="258"/>
        <v>152.65972299999996</v>
      </c>
      <c r="DV215" s="52">
        <f t="shared" si="284"/>
        <v>151.13312599999995</v>
      </c>
      <c r="DW215" s="52">
        <f t="shared" si="245"/>
        <v>1.526597</v>
      </c>
    </row>
    <row r="216" spans="1:130" x14ac:dyDescent="0.25">
      <c r="A216" s="55">
        <v>213</v>
      </c>
      <c r="B216" s="35">
        <f>C216+G216+Tabelle21268201025[[#This Row],[w]]/2+Tabelle21268201025[[#This Row],[poweradd]]</f>
        <v>45.77989700000002</v>
      </c>
      <c r="C216" s="150">
        <f t="shared" si="285"/>
        <v>41.429189000000022</v>
      </c>
      <c r="D216" s="35">
        <f t="shared" si="220"/>
        <v>6</v>
      </c>
      <c r="E216" s="52">
        <f t="shared" si="286"/>
        <v>135.07081099999991</v>
      </c>
      <c r="F216" s="52">
        <f t="shared" si="287"/>
        <v>133.72010299999991</v>
      </c>
      <c r="G216" s="52">
        <f t="shared" si="288"/>
        <v>1.350708</v>
      </c>
      <c r="L216" s="35">
        <f>M216+Q216+Tabelle212682010252632[[#This Row],[w]]/2+Tabelle212682010252632[[#This Row],[poweradd]]</f>
        <v>45.77989700000002</v>
      </c>
      <c r="M216" s="150">
        <f t="shared" si="260"/>
        <v>41.429189000000022</v>
      </c>
      <c r="N216" s="35">
        <f t="shared" si="222"/>
        <v>6</v>
      </c>
      <c r="O216" s="52">
        <f t="shared" si="247"/>
        <v>135.07081099999991</v>
      </c>
      <c r="P216" s="52">
        <f t="shared" si="273"/>
        <v>133.72010299999991</v>
      </c>
      <c r="Q216" s="52">
        <f t="shared" si="223"/>
        <v>1.350708</v>
      </c>
      <c r="V216" s="35">
        <f>W216+AA216+Tabelle2126820102526[[#This Row],[w]]/2+Tabelle2126820102526[[#This Row],[poweradd]]</f>
        <v>45.77989700000002</v>
      </c>
      <c r="W216" s="150">
        <f t="shared" si="261"/>
        <v>41.429189000000022</v>
      </c>
      <c r="X216" s="35">
        <f t="shared" si="224"/>
        <v>6</v>
      </c>
      <c r="Y216" s="52">
        <f t="shared" si="248"/>
        <v>135.07081099999991</v>
      </c>
      <c r="Z216" s="52">
        <f t="shared" si="274"/>
        <v>133.72010299999991</v>
      </c>
      <c r="AA216" s="52">
        <f t="shared" si="225"/>
        <v>1.350708</v>
      </c>
      <c r="AF216" s="35">
        <f>AG216+AK216+Tabelle212682010252630[[#This Row],[w]]/2+Tabelle212682010252630[[#This Row],[poweradd]]</f>
        <v>45.77989700000002</v>
      </c>
      <c r="AG216" s="150">
        <f t="shared" si="262"/>
        <v>41.429189000000022</v>
      </c>
      <c r="AH216" s="35">
        <f t="shared" si="226"/>
        <v>6</v>
      </c>
      <c r="AI216" s="52">
        <f t="shared" si="249"/>
        <v>135.07081099999991</v>
      </c>
      <c r="AJ216" s="52">
        <f t="shared" si="275"/>
        <v>133.72010299999991</v>
      </c>
      <c r="AK216" s="52">
        <f t="shared" si="227"/>
        <v>1.350708</v>
      </c>
      <c r="AP216" s="35">
        <f>AQ216+AU216+Tabelle212682010252627[[#This Row],[w]]/2+Tabelle212682010252627[[#This Row],[poweradd]]</f>
        <v>69.379755999999986</v>
      </c>
      <c r="AQ216" s="150">
        <f t="shared" si="263"/>
        <v>64.863389999999981</v>
      </c>
      <c r="AR216" s="35">
        <f t="shared" si="228"/>
        <v>7</v>
      </c>
      <c r="AS216" s="52">
        <f t="shared" si="250"/>
        <v>101.63660999999988</v>
      </c>
      <c r="AT216" s="52">
        <f t="shared" si="276"/>
        <v>100.62024399999987</v>
      </c>
      <c r="AU216" s="52">
        <f t="shared" si="229"/>
        <v>1.0163660000000001</v>
      </c>
      <c r="AV216" s="17"/>
      <c r="AW216" s="17"/>
      <c r="AX216" s="17"/>
      <c r="AZ216" s="35">
        <f>BA216+BE216+Tabelle2126820102526272933[[#This Row],[w]]/2+Tabelle2126820102526272933[[#This Row],[poweradd]]</f>
        <v>69.379755999999986</v>
      </c>
      <c r="BA216" s="150">
        <f t="shared" si="264"/>
        <v>64.863389999999981</v>
      </c>
      <c r="BB216" s="35">
        <f t="shared" si="230"/>
        <v>7</v>
      </c>
      <c r="BC216" s="52">
        <f t="shared" si="251"/>
        <v>101.63660999999988</v>
      </c>
      <c r="BD216" s="52">
        <f t="shared" si="277"/>
        <v>100.62024399999987</v>
      </c>
      <c r="BE216" s="52">
        <f t="shared" si="231"/>
        <v>1.0163660000000001</v>
      </c>
      <c r="BF216" s="17"/>
      <c r="BG216" s="17"/>
      <c r="BH216" s="17"/>
      <c r="BJ216" s="35">
        <f>BK216+BO216+Tabelle21268201025262728[[#This Row],[w]]/2+Tabelle21268201025262728[[#This Row],[poweradd]]</f>
        <v>69.379755999999986</v>
      </c>
      <c r="BK216" s="150">
        <f t="shared" si="265"/>
        <v>64.863389999999981</v>
      </c>
      <c r="BL216" s="35">
        <f t="shared" si="232"/>
        <v>7</v>
      </c>
      <c r="BM216" s="52">
        <f t="shared" si="252"/>
        <v>101.63660999999988</v>
      </c>
      <c r="BN216" s="52">
        <f t="shared" si="278"/>
        <v>100.62024399999987</v>
      </c>
      <c r="BO216" s="52">
        <f t="shared" si="233"/>
        <v>1.0163660000000001</v>
      </c>
      <c r="BP216" s="17"/>
      <c r="BQ216" s="17"/>
      <c r="BR216" s="17"/>
      <c r="BT216" s="35">
        <f>BU216+BY216+Tabelle21268201025262729[[#This Row],[w]]/2+Tabelle21268201025262729[[#This Row],[poweradd]]</f>
        <v>69.379755999999986</v>
      </c>
      <c r="BU216" s="150">
        <f t="shared" si="266"/>
        <v>64.863389999999981</v>
      </c>
      <c r="BV216" s="35">
        <f t="shared" si="234"/>
        <v>7</v>
      </c>
      <c r="BW216" s="52">
        <f t="shared" si="253"/>
        <v>101.63660999999988</v>
      </c>
      <c r="BX216" s="52">
        <f t="shared" si="279"/>
        <v>100.62024399999987</v>
      </c>
      <c r="BY216" s="52">
        <f t="shared" si="235"/>
        <v>1.0163660000000001</v>
      </c>
      <c r="BZ216" s="17"/>
      <c r="CA216" s="17"/>
      <c r="CB216" s="17"/>
      <c r="CD216" s="35">
        <f>CE216+CI216+Tabelle2126820102526272934[[#This Row],[w]]/2+Tabelle2126820102526272934[[#This Row],[poweradd]]</f>
        <v>166.97987599999999</v>
      </c>
      <c r="CE216" s="150">
        <f t="shared" si="267"/>
        <v>162.782704</v>
      </c>
      <c r="CF216" s="35">
        <f t="shared" si="236"/>
        <v>6</v>
      </c>
      <c r="CG216" s="52">
        <f t="shared" si="254"/>
        <v>119.71729599999989</v>
      </c>
      <c r="CH216" s="52">
        <f t="shared" si="280"/>
        <v>118.5201239999999</v>
      </c>
      <c r="CI216" s="52">
        <f t="shared" si="237"/>
        <v>1.1971719999999999</v>
      </c>
      <c r="CJ216" s="17"/>
      <c r="CK216" s="17"/>
      <c r="CL216" s="17"/>
      <c r="CN216" s="35">
        <f>CO216+CS216+Tabelle21268201025262729341135[[#This Row],[w]]/2+Tabelle21268201025262729341135[[#This Row],[poweradd]]</f>
        <v>166.58838600000001</v>
      </c>
      <c r="CO216" s="150">
        <f t="shared" si="268"/>
        <v>162.387259</v>
      </c>
      <c r="CP216" s="35">
        <f t="shared" si="238"/>
        <v>6</v>
      </c>
      <c r="CQ216" s="52">
        <f t="shared" si="255"/>
        <v>120.11274099999994</v>
      </c>
      <c r="CR216" s="52">
        <f t="shared" si="281"/>
        <v>118.91161399999994</v>
      </c>
      <c r="CS216" s="52">
        <f t="shared" si="239"/>
        <v>1.2011270000000001</v>
      </c>
      <c r="CT216" s="17"/>
      <c r="CU216" s="17"/>
      <c r="CV216" s="17"/>
      <c r="CX216" s="35">
        <f>CY216+DC216+Tabelle2126820102526272934113536[[#This Row],[w]]/2+Tabelle2126820102526272934113536[[#This Row],[poweradd]]</f>
        <v>106.58838600000001</v>
      </c>
      <c r="CY216" s="150">
        <f t="shared" si="269"/>
        <v>102.38725900000001</v>
      </c>
      <c r="CZ216" s="35">
        <f t="shared" si="240"/>
        <v>6</v>
      </c>
      <c r="DA216" s="52">
        <f t="shared" si="256"/>
        <v>120.11274099999994</v>
      </c>
      <c r="DB216" s="52">
        <f t="shared" si="282"/>
        <v>118.91161399999994</v>
      </c>
      <c r="DC216" s="52">
        <f t="shared" si="241"/>
        <v>1.2011270000000001</v>
      </c>
      <c r="DD216" s="17"/>
      <c r="DE216" s="17"/>
      <c r="DF216" s="17"/>
      <c r="DH216" s="35">
        <f>DI216+DM216+Tabelle21268201025262729341135363731[[#This Row],[w]]/2+Tabelle21268201025262729341135363731[[#This Row],[poweradd]]</f>
        <v>138.29948999999996</v>
      </c>
      <c r="DI216" s="150">
        <f t="shared" si="270"/>
        <v>134.37827299999995</v>
      </c>
      <c r="DJ216" s="35">
        <f t="shared" si="242"/>
        <v>6</v>
      </c>
      <c r="DK216" s="52">
        <f t="shared" si="257"/>
        <v>92.12172699999995</v>
      </c>
      <c r="DL216" s="52">
        <f t="shared" si="283"/>
        <v>91.200509999999952</v>
      </c>
      <c r="DM216" s="52">
        <f t="shared" si="243"/>
        <v>0.92121699999999995</v>
      </c>
      <c r="DN216" s="17"/>
      <c r="DO216" s="17"/>
      <c r="DP216" s="17"/>
      <c r="DR216" s="35">
        <f>DS216+DW216+Tabelle212682010252627293411353637[[#This Row],[w]]/2+Tabelle212682010252627293411353637[[#This Row],[poweradd]]</f>
        <v>71.878204999999966</v>
      </c>
      <c r="DS216" s="150">
        <f t="shared" si="271"/>
        <v>67.366873999999967</v>
      </c>
      <c r="DT216" s="35">
        <f t="shared" si="244"/>
        <v>6</v>
      </c>
      <c r="DU216" s="52">
        <f t="shared" si="258"/>
        <v>151.13312599999995</v>
      </c>
      <c r="DV216" s="52">
        <f t="shared" si="284"/>
        <v>149.62179499999993</v>
      </c>
      <c r="DW216" s="52">
        <f t="shared" si="245"/>
        <v>1.511331</v>
      </c>
      <c r="DX216" s="17"/>
      <c r="DY216" s="17"/>
      <c r="DZ216" s="17"/>
    </row>
    <row r="217" spans="1:130" x14ac:dyDescent="0.25">
      <c r="A217" s="55">
        <v>214</v>
      </c>
      <c r="B217" s="35">
        <f>C217+G217+Tabelle21268201025[[#This Row],[w]]/2+Tabelle21268201025[[#This Row],[poweradd]]</f>
        <v>50.11709800000002</v>
      </c>
      <c r="C217" s="52">
        <f t="shared" si="285"/>
        <v>45.77989700000002</v>
      </c>
      <c r="D217" s="35">
        <f t="shared" si="220"/>
        <v>6</v>
      </c>
      <c r="E217" s="52">
        <f t="shared" si="286"/>
        <v>133.72010299999991</v>
      </c>
      <c r="F217" s="52">
        <f t="shared" si="287"/>
        <v>132.38290199999992</v>
      </c>
      <c r="G217" s="52">
        <f t="shared" si="288"/>
        <v>1.3372010000000001</v>
      </c>
      <c r="H217" s="17"/>
      <c r="I217" s="17"/>
      <c r="J217" s="17"/>
      <c r="L217" s="35">
        <f>M217+Q217+Tabelle212682010252632[[#This Row],[w]]/2+Tabelle212682010252632[[#This Row],[poweradd]]</f>
        <v>50.11709800000002</v>
      </c>
      <c r="M217" s="52">
        <f t="shared" si="260"/>
        <v>45.77989700000002</v>
      </c>
      <c r="N217" s="35">
        <f t="shared" si="222"/>
        <v>6</v>
      </c>
      <c r="O217" s="52">
        <f t="shared" si="247"/>
        <v>133.72010299999991</v>
      </c>
      <c r="P217" s="52">
        <f t="shared" si="273"/>
        <v>132.38290199999992</v>
      </c>
      <c r="Q217" s="52">
        <f t="shared" si="223"/>
        <v>1.3372010000000001</v>
      </c>
      <c r="R217" s="17"/>
      <c r="S217" s="17"/>
      <c r="T217" s="17"/>
      <c r="V217" s="35">
        <f>W217+AA217+Tabelle2126820102526[[#This Row],[w]]/2+Tabelle2126820102526[[#This Row],[poweradd]]</f>
        <v>50.11709800000002</v>
      </c>
      <c r="W217" s="52">
        <f t="shared" si="261"/>
        <v>45.77989700000002</v>
      </c>
      <c r="X217" s="35">
        <f t="shared" si="224"/>
        <v>6</v>
      </c>
      <c r="Y217" s="52">
        <f t="shared" si="248"/>
        <v>133.72010299999991</v>
      </c>
      <c r="Z217" s="52">
        <f t="shared" si="274"/>
        <v>132.38290199999992</v>
      </c>
      <c r="AA217" s="52">
        <f t="shared" si="225"/>
        <v>1.3372010000000001</v>
      </c>
      <c r="AB217" s="17"/>
      <c r="AC217" s="17"/>
      <c r="AD217" s="17"/>
      <c r="AF217" s="35">
        <f>AG217+AK217+Tabelle212682010252630[[#This Row],[w]]/2+Tabelle212682010252630[[#This Row],[poweradd]]</f>
        <v>50.11709800000002</v>
      </c>
      <c r="AG217" s="52">
        <f t="shared" si="262"/>
        <v>45.77989700000002</v>
      </c>
      <c r="AH217" s="35">
        <f t="shared" si="226"/>
        <v>6</v>
      </c>
      <c r="AI217" s="52">
        <f t="shared" si="249"/>
        <v>133.72010299999991</v>
      </c>
      <c r="AJ217" s="52">
        <f t="shared" si="275"/>
        <v>132.38290199999992</v>
      </c>
      <c r="AK217" s="52">
        <f t="shared" si="227"/>
        <v>1.3372010000000001</v>
      </c>
      <c r="AL217" s="17"/>
      <c r="AM217" s="17"/>
      <c r="AN217" s="17"/>
      <c r="AP217" s="35">
        <f>AQ217+AU217+Tabelle212682010252627[[#This Row],[w]]/2+Tabelle212682010252627[[#This Row],[poweradd]]</f>
        <v>73.885957999999988</v>
      </c>
      <c r="AQ217" s="52">
        <f t="shared" si="263"/>
        <v>69.379755999999986</v>
      </c>
      <c r="AR217" s="35">
        <f t="shared" si="228"/>
        <v>7</v>
      </c>
      <c r="AS217" s="52">
        <f t="shared" si="250"/>
        <v>100.62024399999987</v>
      </c>
      <c r="AT217" s="52">
        <f t="shared" si="276"/>
        <v>99.61404199999987</v>
      </c>
      <c r="AU217" s="52">
        <f t="shared" si="229"/>
        <v>1.006202</v>
      </c>
      <c r="AV217" s="17"/>
      <c r="AW217" s="17"/>
      <c r="AX217" s="17"/>
      <c r="AZ217" s="35">
        <f>BA217+BE217+Tabelle2126820102526272933[[#This Row],[w]]/2+Tabelle2126820102526272933[[#This Row],[poweradd]]</f>
        <v>73.885957999999988</v>
      </c>
      <c r="BA217" s="52">
        <f t="shared" si="264"/>
        <v>69.379755999999986</v>
      </c>
      <c r="BB217" s="35">
        <f t="shared" si="230"/>
        <v>7</v>
      </c>
      <c r="BC217" s="52">
        <f t="shared" si="251"/>
        <v>100.62024399999987</v>
      </c>
      <c r="BD217" s="52">
        <f t="shared" si="277"/>
        <v>99.61404199999987</v>
      </c>
      <c r="BE217" s="52">
        <f t="shared" si="231"/>
        <v>1.006202</v>
      </c>
      <c r="BF217" s="17"/>
      <c r="BG217" s="17"/>
      <c r="BH217" s="17"/>
      <c r="BJ217" s="35">
        <f>BK217+BO217+Tabelle21268201025262728[[#This Row],[w]]/2+Tabelle21268201025262728[[#This Row],[poweradd]]</f>
        <v>73.885957999999988</v>
      </c>
      <c r="BK217" s="52">
        <f t="shared" si="265"/>
        <v>69.379755999999986</v>
      </c>
      <c r="BL217" s="35">
        <f t="shared" si="232"/>
        <v>7</v>
      </c>
      <c r="BM217" s="52">
        <f t="shared" si="252"/>
        <v>100.62024399999987</v>
      </c>
      <c r="BN217" s="52">
        <f t="shared" si="278"/>
        <v>99.61404199999987</v>
      </c>
      <c r="BO217" s="52">
        <f t="shared" si="233"/>
        <v>1.006202</v>
      </c>
      <c r="BP217" s="17"/>
      <c r="BQ217" s="17"/>
      <c r="BR217" s="17"/>
      <c r="BT217" s="35">
        <f>BU217+BY217+Tabelle21268201025262729[[#This Row],[w]]/2+Tabelle21268201025262729[[#This Row],[poweradd]]</f>
        <v>73.885957999999988</v>
      </c>
      <c r="BU217" s="52">
        <f t="shared" si="266"/>
        <v>69.379755999999986</v>
      </c>
      <c r="BV217" s="35">
        <f t="shared" si="234"/>
        <v>7</v>
      </c>
      <c r="BW217" s="52">
        <f t="shared" si="253"/>
        <v>100.62024399999987</v>
      </c>
      <c r="BX217" s="52">
        <f t="shared" si="279"/>
        <v>99.61404199999987</v>
      </c>
      <c r="BY217" s="52">
        <f t="shared" si="235"/>
        <v>1.006202</v>
      </c>
      <c r="BZ217" s="17"/>
      <c r="CA217" s="17"/>
      <c r="CB217" s="17"/>
      <c r="CD217" s="35">
        <f>CE217+CI217+Tabelle2126820102526272934[[#This Row],[w]]/2+Tabelle2126820102526272934[[#This Row],[poweradd]]</f>
        <v>171.165077</v>
      </c>
      <c r="CE217" s="52">
        <f t="shared" si="267"/>
        <v>166.97987599999999</v>
      </c>
      <c r="CF217" s="35">
        <f t="shared" si="236"/>
        <v>6</v>
      </c>
      <c r="CG217" s="52">
        <f t="shared" si="254"/>
        <v>118.5201239999999</v>
      </c>
      <c r="CH217" s="52">
        <f t="shared" si="280"/>
        <v>117.33492299999989</v>
      </c>
      <c r="CI217" s="52">
        <f t="shared" si="237"/>
        <v>1.1852009999999999</v>
      </c>
      <c r="CJ217" s="17"/>
      <c r="CK217" s="17"/>
      <c r="CL217" s="17"/>
      <c r="CN217" s="35">
        <f>CO217+CS217+Tabelle21268201025262729341135[[#This Row],[w]]/2+Tabelle21268201025262729341135[[#This Row],[poweradd]]</f>
        <v>170.77750200000003</v>
      </c>
      <c r="CO217" s="52">
        <f t="shared" si="268"/>
        <v>166.58838600000001</v>
      </c>
      <c r="CP217" s="35">
        <f t="shared" si="238"/>
        <v>6</v>
      </c>
      <c r="CQ217" s="52">
        <f t="shared" si="255"/>
        <v>118.91161399999994</v>
      </c>
      <c r="CR217" s="52">
        <f t="shared" si="281"/>
        <v>117.72249799999994</v>
      </c>
      <c r="CS217" s="52">
        <f t="shared" si="239"/>
        <v>1.1891160000000001</v>
      </c>
      <c r="CT217" s="17"/>
      <c r="CU217" s="17"/>
      <c r="CV217" s="17"/>
      <c r="CX217" s="35">
        <f>CY217+DC217+Tabelle2126820102526272934113536[[#This Row],[w]]/2+Tabelle2126820102526272934113536[[#This Row],[poweradd]]</f>
        <v>110.77750200000001</v>
      </c>
      <c r="CY217" s="52">
        <f t="shared" si="269"/>
        <v>106.58838600000001</v>
      </c>
      <c r="CZ217" s="35">
        <f t="shared" si="240"/>
        <v>6</v>
      </c>
      <c r="DA217" s="52">
        <f t="shared" si="256"/>
        <v>118.91161399999994</v>
      </c>
      <c r="DB217" s="52">
        <f t="shared" si="282"/>
        <v>117.72249799999994</v>
      </c>
      <c r="DC217" s="52">
        <f t="shared" si="241"/>
        <v>1.1891160000000001</v>
      </c>
      <c r="DD217" s="17"/>
      <c r="DE217" s="17"/>
      <c r="DF217" s="17"/>
      <c r="DH217" s="35">
        <f>DI217+DM217+Tabelle21268201025262729341135363731[[#This Row],[w]]/2+Tabelle21268201025262729341135363731[[#This Row],[poweradd]]</f>
        <v>142.21149499999996</v>
      </c>
      <c r="DI217" s="52">
        <f t="shared" si="270"/>
        <v>138.29948999999996</v>
      </c>
      <c r="DJ217" s="35">
        <f t="shared" si="242"/>
        <v>6</v>
      </c>
      <c r="DK217" s="52">
        <f t="shared" si="257"/>
        <v>91.200509999999952</v>
      </c>
      <c r="DL217" s="52">
        <f t="shared" si="283"/>
        <v>90.288504999999958</v>
      </c>
      <c r="DM217" s="52">
        <f t="shared" si="243"/>
        <v>0.91200499999999995</v>
      </c>
      <c r="DN217" s="17"/>
      <c r="DO217" s="17"/>
      <c r="DP217" s="17"/>
      <c r="DR217" s="35">
        <f>DS217+DW217+Tabelle212682010252627293411353637[[#This Row],[w]]/2+Tabelle212682010252627293411353637[[#This Row],[poweradd]]</f>
        <v>76.374421999999967</v>
      </c>
      <c r="DS217" s="52">
        <f t="shared" si="271"/>
        <v>71.878204999999966</v>
      </c>
      <c r="DT217" s="35">
        <f t="shared" si="244"/>
        <v>6</v>
      </c>
      <c r="DU217" s="52">
        <f t="shared" si="258"/>
        <v>149.62179499999993</v>
      </c>
      <c r="DV217" s="52">
        <f t="shared" si="284"/>
        <v>148.12557799999993</v>
      </c>
      <c r="DW217" s="52">
        <f t="shared" si="245"/>
        <v>1.4962169999999999</v>
      </c>
      <c r="DX217" s="17"/>
      <c r="DY217" s="17"/>
      <c r="DZ217" s="17"/>
    </row>
    <row r="218" spans="1:130" x14ac:dyDescent="0.25">
      <c r="A218" s="192">
        <v>215</v>
      </c>
      <c r="B218" s="35">
        <f>C218+G218+Tabelle21268201025[[#This Row],[w]]/2+Tabelle21268201025[[#This Row],[poweradd]]</f>
        <v>54.440927000000016</v>
      </c>
      <c r="C218" s="52">
        <f t="shared" si="285"/>
        <v>50.11709800000002</v>
      </c>
      <c r="D218" s="35">
        <f t="shared" si="220"/>
        <v>6</v>
      </c>
      <c r="E218" s="52">
        <f t="shared" si="286"/>
        <v>132.38290199999992</v>
      </c>
      <c r="F218" s="52">
        <f t="shared" si="287"/>
        <v>131.05907299999993</v>
      </c>
      <c r="G218" s="52">
        <f t="shared" si="288"/>
        <v>1.3238289999999999</v>
      </c>
      <c r="H218" s="17"/>
      <c r="I218" s="17"/>
      <c r="J218" s="17"/>
      <c r="L218" s="35">
        <f>M218+Q218+Tabelle212682010252632[[#This Row],[w]]/2+Tabelle212682010252632[[#This Row],[poweradd]]</f>
        <v>54.440927000000016</v>
      </c>
      <c r="M218" s="52">
        <f t="shared" si="260"/>
        <v>50.11709800000002</v>
      </c>
      <c r="N218" s="35">
        <f t="shared" si="222"/>
        <v>6</v>
      </c>
      <c r="O218" s="52">
        <f t="shared" si="247"/>
        <v>132.38290199999992</v>
      </c>
      <c r="P218" s="52">
        <f t="shared" si="273"/>
        <v>131.05907299999993</v>
      </c>
      <c r="Q218" s="52">
        <f t="shared" si="223"/>
        <v>1.3238289999999999</v>
      </c>
      <c r="R218" s="17"/>
      <c r="S218" s="17"/>
      <c r="T218" s="17"/>
      <c r="V218" s="35">
        <f>W218+AA218+Tabelle2126820102526[[#This Row],[w]]/2+Tabelle2126820102526[[#This Row],[poweradd]]</f>
        <v>54.440927000000016</v>
      </c>
      <c r="W218" s="52">
        <f t="shared" si="261"/>
        <v>50.11709800000002</v>
      </c>
      <c r="X218" s="35">
        <f t="shared" si="224"/>
        <v>6</v>
      </c>
      <c r="Y218" s="52">
        <f t="shared" si="248"/>
        <v>132.38290199999992</v>
      </c>
      <c r="Z218" s="52">
        <f t="shared" si="274"/>
        <v>131.05907299999993</v>
      </c>
      <c r="AA218" s="52">
        <f t="shared" si="225"/>
        <v>1.3238289999999999</v>
      </c>
      <c r="AB218" s="17"/>
      <c r="AC218" s="17"/>
      <c r="AD218" s="17"/>
      <c r="AF218" s="35">
        <f>AG218+AK218+Tabelle212682010252630[[#This Row],[w]]/2+Tabelle212682010252630[[#This Row],[poweradd]]</f>
        <v>54.440927000000016</v>
      </c>
      <c r="AG218" s="52">
        <f t="shared" si="262"/>
        <v>50.11709800000002</v>
      </c>
      <c r="AH218" s="35">
        <f t="shared" si="226"/>
        <v>6</v>
      </c>
      <c r="AI218" s="52">
        <f t="shared" si="249"/>
        <v>132.38290199999992</v>
      </c>
      <c r="AJ218" s="52">
        <f t="shared" si="275"/>
        <v>131.05907299999993</v>
      </c>
      <c r="AK218" s="52">
        <f t="shared" si="227"/>
        <v>1.3238289999999999</v>
      </c>
      <c r="AL218" s="17"/>
      <c r="AM218" s="17"/>
      <c r="AN218" s="17"/>
      <c r="AP218" s="35">
        <f>AQ218+AU218+Tabelle212682010252627[[#This Row],[w]]/2+Tabelle212682010252627[[#This Row],[poweradd]]</f>
        <v>78.382097999999985</v>
      </c>
      <c r="AQ218" s="52">
        <f t="shared" si="263"/>
        <v>73.885957999999988</v>
      </c>
      <c r="AR218" s="35">
        <f t="shared" si="228"/>
        <v>7</v>
      </c>
      <c r="AS218" s="52">
        <f t="shared" si="250"/>
        <v>99.61404199999987</v>
      </c>
      <c r="AT218" s="52">
        <f t="shared" si="276"/>
        <v>98.617901999999873</v>
      </c>
      <c r="AU218" s="52">
        <f t="shared" si="229"/>
        <v>0.99614000000000003</v>
      </c>
      <c r="AX218" s="17"/>
      <c r="AZ218" s="35">
        <f>BA218+BE218+Tabelle2126820102526272933[[#This Row],[w]]/2+Tabelle2126820102526272933[[#This Row],[poweradd]]</f>
        <v>78.382097999999985</v>
      </c>
      <c r="BA218" s="52">
        <f t="shared" si="264"/>
        <v>73.885957999999988</v>
      </c>
      <c r="BB218" s="35">
        <f t="shared" si="230"/>
        <v>7</v>
      </c>
      <c r="BC218" s="52">
        <f t="shared" si="251"/>
        <v>99.61404199999987</v>
      </c>
      <c r="BD218" s="52">
        <f t="shared" si="277"/>
        <v>98.617901999999873</v>
      </c>
      <c r="BE218" s="52">
        <f t="shared" si="231"/>
        <v>0.99614000000000003</v>
      </c>
      <c r="BH218" s="17"/>
      <c r="BJ218" s="35">
        <f>BK218+BO218+Tabelle21268201025262728[[#This Row],[w]]/2+Tabelle21268201025262728[[#This Row],[poweradd]]</f>
        <v>78.382097999999985</v>
      </c>
      <c r="BK218" s="52">
        <f t="shared" si="265"/>
        <v>73.885957999999988</v>
      </c>
      <c r="BL218" s="35">
        <f t="shared" si="232"/>
        <v>7</v>
      </c>
      <c r="BM218" s="52">
        <f t="shared" si="252"/>
        <v>99.61404199999987</v>
      </c>
      <c r="BN218" s="52">
        <f t="shared" si="278"/>
        <v>98.617901999999873</v>
      </c>
      <c r="BO218" s="52">
        <f t="shared" si="233"/>
        <v>0.99614000000000003</v>
      </c>
      <c r="BR218" s="17"/>
      <c r="BT218" s="35">
        <f>BU218+BY218+Tabelle21268201025262729[[#This Row],[w]]/2+Tabelle21268201025262729[[#This Row],[poweradd]]</f>
        <v>78.382097999999985</v>
      </c>
      <c r="BU218" s="52">
        <f t="shared" si="266"/>
        <v>73.885957999999988</v>
      </c>
      <c r="BV218" s="35">
        <f t="shared" si="234"/>
        <v>7</v>
      </c>
      <c r="BW218" s="52">
        <f t="shared" si="253"/>
        <v>99.61404199999987</v>
      </c>
      <c r="BX218" s="52">
        <f t="shared" si="279"/>
        <v>98.617901999999873</v>
      </c>
      <c r="BY218" s="52">
        <f t="shared" si="235"/>
        <v>0.99614000000000003</v>
      </c>
      <c r="CB218" s="17"/>
      <c r="CD218" s="35">
        <f>CE218+CI218+Tabelle2126820102526272934[[#This Row],[w]]/2+Tabelle2126820102526272934[[#This Row],[poweradd]]</f>
        <v>175.338426</v>
      </c>
      <c r="CE218" s="52">
        <f t="shared" si="267"/>
        <v>171.165077</v>
      </c>
      <c r="CF218" s="35">
        <f t="shared" si="236"/>
        <v>6</v>
      </c>
      <c r="CG218" s="52">
        <f t="shared" si="254"/>
        <v>117.33492299999989</v>
      </c>
      <c r="CH218" s="52">
        <f t="shared" si="280"/>
        <v>116.16157399999989</v>
      </c>
      <c r="CI218" s="52">
        <f t="shared" si="237"/>
        <v>1.173349</v>
      </c>
      <c r="CL218" s="17"/>
      <c r="CN218" s="35">
        <f>CO218+CS218+Tabelle21268201025262729341135[[#This Row],[w]]/2+Tabelle21268201025262729341135[[#This Row],[poweradd]]</f>
        <v>174.95472600000002</v>
      </c>
      <c r="CO218" s="52">
        <f t="shared" si="268"/>
        <v>170.77750200000003</v>
      </c>
      <c r="CP218" s="35">
        <f t="shared" si="238"/>
        <v>6</v>
      </c>
      <c r="CQ218" s="52">
        <f t="shared" si="255"/>
        <v>117.72249799999994</v>
      </c>
      <c r="CR218" s="52">
        <f t="shared" si="281"/>
        <v>116.54527399999995</v>
      </c>
      <c r="CS218" s="52">
        <f t="shared" si="239"/>
        <v>1.177224</v>
      </c>
      <c r="CV218" s="17"/>
      <c r="CX218" s="35">
        <f>CY218+DC218+Tabelle2126820102526272934113536[[#This Row],[w]]/2+Tabelle2126820102526272934113536[[#This Row],[poweradd]]</f>
        <v>114.95472600000001</v>
      </c>
      <c r="CY218" s="52">
        <f t="shared" si="269"/>
        <v>110.77750200000001</v>
      </c>
      <c r="CZ218" s="35">
        <f t="shared" si="240"/>
        <v>6</v>
      </c>
      <c r="DA218" s="52">
        <f t="shared" si="256"/>
        <v>117.72249799999994</v>
      </c>
      <c r="DB218" s="52">
        <f t="shared" si="282"/>
        <v>116.54527399999995</v>
      </c>
      <c r="DC218" s="52">
        <f t="shared" si="241"/>
        <v>1.177224</v>
      </c>
      <c r="DF218" s="17"/>
      <c r="DH218" s="35">
        <f>DI218+DM218+Tabelle21268201025262729341135363731[[#This Row],[w]]/2+Tabelle21268201025262729341135363731[[#This Row],[poweradd]]</f>
        <v>146.11437999999995</v>
      </c>
      <c r="DI218" s="52">
        <f t="shared" si="270"/>
        <v>142.21149499999996</v>
      </c>
      <c r="DJ218" s="35">
        <f t="shared" si="242"/>
        <v>6</v>
      </c>
      <c r="DK218" s="52">
        <f t="shared" si="257"/>
        <v>90.288504999999958</v>
      </c>
      <c r="DL218" s="52">
        <f t="shared" si="283"/>
        <v>89.38561999999996</v>
      </c>
      <c r="DM218" s="52">
        <f t="shared" si="243"/>
        <v>0.90288500000000005</v>
      </c>
      <c r="DP218" s="17"/>
      <c r="DR218" s="35">
        <f>DS218+DW218+Tabelle212682010252627293411353637[[#This Row],[w]]/2+Tabelle212682010252627293411353637[[#This Row],[poweradd]]</f>
        <v>80.855676999999972</v>
      </c>
      <c r="DS218" s="52">
        <f t="shared" si="271"/>
        <v>76.374421999999967</v>
      </c>
      <c r="DT218" s="35">
        <f t="shared" si="244"/>
        <v>6</v>
      </c>
      <c r="DU218" s="52">
        <f t="shared" si="258"/>
        <v>148.12557799999993</v>
      </c>
      <c r="DV218" s="52">
        <f t="shared" si="284"/>
        <v>146.64432299999993</v>
      </c>
      <c r="DW218" s="52">
        <f t="shared" si="245"/>
        <v>1.481255</v>
      </c>
      <c r="DX218" s="17"/>
      <c r="DY218" s="17"/>
      <c r="DZ218" s="17"/>
    </row>
    <row r="219" spans="1:130" x14ac:dyDescent="0.25">
      <c r="A219" s="55">
        <v>216</v>
      </c>
      <c r="B219" s="35">
        <f>C219+G219+Tabelle21268201025[[#This Row],[w]]/2+Tabelle21268201025[[#This Row],[poweradd]]</f>
        <v>58.751517000000014</v>
      </c>
      <c r="C219" s="150">
        <f t="shared" si="285"/>
        <v>54.440927000000016</v>
      </c>
      <c r="D219" s="35">
        <f t="shared" si="220"/>
        <v>6</v>
      </c>
      <c r="E219" s="52">
        <f t="shared" si="286"/>
        <v>131.05907299999993</v>
      </c>
      <c r="F219" s="52">
        <f t="shared" si="287"/>
        <v>129.74848299999994</v>
      </c>
      <c r="G219" s="52">
        <f t="shared" si="288"/>
        <v>1.3105899999999999</v>
      </c>
      <c r="H219" s="17"/>
      <c r="I219" s="17"/>
      <c r="J219" s="17"/>
      <c r="L219" s="35">
        <f>M219+Q219+Tabelle212682010252632[[#This Row],[w]]/2+Tabelle212682010252632[[#This Row],[poweradd]]</f>
        <v>58.751517000000014</v>
      </c>
      <c r="M219" s="150">
        <f t="shared" si="260"/>
        <v>54.440927000000016</v>
      </c>
      <c r="N219" s="35">
        <f t="shared" si="222"/>
        <v>6</v>
      </c>
      <c r="O219" s="52">
        <f t="shared" si="247"/>
        <v>131.05907299999993</v>
      </c>
      <c r="P219" s="52">
        <f t="shared" si="273"/>
        <v>129.74848299999994</v>
      </c>
      <c r="Q219" s="52">
        <f t="shared" si="223"/>
        <v>1.3105899999999999</v>
      </c>
      <c r="R219" s="17"/>
      <c r="S219" s="17"/>
      <c r="T219" s="17"/>
      <c r="V219" s="35">
        <f>W219+AA219+Tabelle2126820102526[[#This Row],[w]]/2+Tabelle2126820102526[[#This Row],[poweradd]]</f>
        <v>58.751517000000014</v>
      </c>
      <c r="W219" s="150">
        <f t="shared" si="261"/>
        <v>54.440927000000016</v>
      </c>
      <c r="X219" s="35">
        <f t="shared" si="224"/>
        <v>6</v>
      </c>
      <c r="Y219" s="52">
        <f t="shared" si="248"/>
        <v>131.05907299999993</v>
      </c>
      <c r="Z219" s="52">
        <f t="shared" si="274"/>
        <v>129.74848299999994</v>
      </c>
      <c r="AA219" s="52">
        <f t="shared" si="225"/>
        <v>1.3105899999999999</v>
      </c>
      <c r="AB219" s="17"/>
      <c r="AC219" s="17"/>
      <c r="AD219" s="17"/>
      <c r="AF219" s="35">
        <f>AG219+AK219+Tabelle212682010252630[[#This Row],[w]]/2+Tabelle212682010252630[[#This Row],[poweradd]]</f>
        <v>58.751517000000014</v>
      </c>
      <c r="AG219" s="150">
        <f t="shared" si="262"/>
        <v>54.440927000000016</v>
      </c>
      <c r="AH219" s="35">
        <f t="shared" si="226"/>
        <v>6</v>
      </c>
      <c r="AI219" s="52">
        <f t="shared" si="249"/>
        <v>131.05907299999993</v>
      </c>
      <c r="AJ219" s="52">
        <f t="shared" si="275"/>
        <v>129.74848299999994</v>
      </c>
      <c r="AK219" s="52">
        <f t="shared" si="227"/>
        <v>1.3105899999999999</v>
      </c>
      <c r="AL219" s="17"/>
      <c r="AM219" s="17"/>
      <c r="AN219" s="17"/>
      <c r="AP219" s="35">
        <f>AQ219+AU219+Tabelle212682010252627[[#This Row],[w]]/2+Tabelle212682010252627[[#This Row],[poweradd]]</f>
        <v>82.868276999999992</v>
      </c>
      <c r="AQ219" s="150">
        <f t="shared" si="263"/>
        <v>78.382097999999985</v>
      </c>
      <c r="AR219" s="35">
        <f t="shared" si="228"/>
        <v>7</v>
      </c>
      <c r="AS219" s="52">
        <f t="shared" si="250"/>
        <v>98.617901999999873</v>
      </c>
      <c r="AT219" s="52">
        <f t="shared" si="276"/>
        <v>97.631722999999866</v>
      </c>
      <c r="AU219" s="52">
        <f t="shared" si="229"/>
        <v>0.98617900000000003</v>
      </c>
      <c r="AW219" s="94"/>
      <c r="AX219" s="17"/>
      <c r="AZ219" s="35">
        <f>BA219+BE219+Tabelle2126820102526272933[[#This Row],[w]]/2+Tabelle2126820102526272933[[#This Row],[poweradd]]</f>
        <v>82.868276999999992</v>
      </c>
      <c r="BA219" s="150">
        <f t="shared" si="264"/>
        <v>78.382097999999985</v>
      </c>
      <c r="BB219" s="35">
        <f t="shared" si="230"/>
        <v>7</v>
      </c>
      <c r="BC219" s="52">
        <f t="shared" si="251"/>
        <v>98.617901999999873</v>
      </c>
      <c r="BD219" s="52">
        <f t="shared" si="277"/>
        <v>97.631722999999866</v>
      </c>
      <c r="BE219" s="52">
        <f t="shared" si="231"/>
        <v>0.98617900000000003</v>
      </c>
      <c r="BG219" s="94"/>
      <c r="BH219" s="17"/>
      <c r="BJ219" s="35">
        <f>BK219+BO219+Tabelle21268201025262728[[#This Row],[w]]/2+Tabelle21268201025262728[[#This Row],[poweradd]]</f>
        <v>82.868276999999992</v>
      </c>
      <c r="BK219" s="150">
        <f t="shared" si="265"/>
        <v>78.382097999999985</v>
      </c>
      <c r="BL219" s="35">
        <f t="shared" si="232"/>
        <v>7</v>
      </c>
      <c r="BM219" s="52">
        <f t="shared" si="252"/>
        <v>98.617901999999873</v>
      </c>
      <c r="BN219" s="52">
        <f t="shared" si="278"/>
        <v>97.631722999999866</v>
      </c>
      <c r="BO219" s="52">
        <f t="shared" si="233"/>
        <v>0.98617900000000003</v>
      </c>
      <c r="BQ219" s="94"/>
      <c r="BR219" s="17"/>
      <c r="BT219" s="35">
        <f>BU219+BY219+Tabelle21268201025262729[[#This Row],[w]]/2+Tabelle21268201025262729[[#This Row],[poweradd]]</f>
        <v>82.868276999999992</v>
      </c>
      <c r="BU219" s="150">
        <f t="shared" si="266"/>
        <v>78.382097999999985</v>
      </c>
      <c r="BV219" s="35">
        <f t="shared" si="234"/>
        <v>7</v>
      </c>
      <c r="BW219" s="52">
        <f t="shared" si="253"/>
        <v>98.617901999999873</v>
      </c>
      <c r="BX219" s="52">
        <f t="shared" si="279"/>
        <v>97.631722999999866</v>
      </c>
      <c r="BY219" s="52">
        <f t="shared" si="235"/>
        <v>0.98617900000000003</v>
      </c>
      <c r="CA219" s="94"/>
      <c r="CB219" s="17"/>
      <c r="CD219" s="35">
        <f>CE219+CI219+Tabelle2126820102526272934[[#This Row],[w]]/2+Tabelle2126820102526272934[[#This Row],[poweradd]]</f>
        <v>179.50004100000001</v>
      </c>
      <c r="CE219" s="150">
        <f t="shared" si="267"/>
        <v>175.338426</v>
      </c>
      <c r="CF219" s="35">
        <f t="shared" si="236"/>
        <v>6</v>
      </c>
      <c r="CG219" s="52">
        <f t="shared" si="254"/>
        <v>116.16157399999989</v>
      </c>
      <c r="CH219" s="52">
        <f t="shared" si="280"/>
        <v>114.99995899999989</v>
      </c>
      <c r="CI219" s="52">
        <f t="shared" si="237"/>
        <v>1.1616150000000001</v>
      </c>
      <c r="CK219" s="94"/>
      <c r="CL219" s="17"/>
      <c r="CN219" s="35">
        <f>CO219+CS219+Tabelle21268201025262729341135[[#This Row],[w]]/2+Tabelle21268201025262729341135[[#This Row],[poweradd]]</f>
        <v>179.12017800000001</v>
      </c>
      <c r="CO219" s="150">
        <f t="shared" si="268"/>
        <v>174.95472600000002</v>
      </c>
      <c r="CP219" s="35">
        <f t="shared" si="238"/>
        <v>6</v>
      </c>
      <c r="CQ219" s="52">
        <f t="shared" si="255"/>
        <v>116.54527399999995</v>
      </c>
      <c r="CR219" s="52">
        <f t="shared" si="281"/>
        <v>115.37982199999995</v>
      </c>
      <c r="CS219" s="52">
        <f t="shared" si="239"/>
        <v>1.1654519999999999</v>
      </c>
      <c r="CU219" s="94"/>
      <c r="CV219" s="17"/>
      <c r="CX219" s="35">
        <f>CY219+DC219+Tabelle2126820102526272934113536[[#This Row],[w]]/2+Tabelle2126820102526272934113536[[#This Row],[poweradd]]</f>
        <v>119.12017800000001</v>
      </c>
      <c r="CY219" s="150">
        <f t="shared" si="269"/>
        <v>114.95472600000001</v>
      </c>
      <c r="CZ219" s="35">
        <f t="shared" si="240"/>
        <v>6</v>
      </c>
      <c r="DA219" s="52">
        <f t="shared" si="256"/>
        <v>116.54527399999995</v>
      </c>
      <c r="DB219" s="52">
        <f t="shared" si="282"/>
        <v>115.37982199999995</v>
      </c>
      <c r="DC219" s="52">
        <f t="shared" si="241"/>
        <v>1.1654519999999999</v>
      </c>
      <c r="DE219" s="94"/>
      <c r="DF219" s="17"/>
      <c r="DH219" s="35">
        <f>DI219+DM219+Tabelle21268201025262729341135363731[[#This Row],[w]]/2+Tabelle21268201025262729341135363731[[#This Row],[poweradd]]</f>
        <v>150.00823599999995</v>
      </c>
      <c r="DI219" s="150">
        <f t="shared" si="270"/>
        <v>146.11437999999995</v>
      </c>
      <c r="DJ219" s="35">
        <f t="shared" si="242"/>
        <v>6</v>
      </c>
      <c r="DK219" s="52">
        <f t="shared" si="257"/>
        <v>89.38561999999996</v>
      </c>
      <c r="DL219" s="52">
        <f t="shared" si="283"/>
        <v>88.491763999999961</v>
      </c>
      <c r="DM219" s="52">
        <f t="shared" si="243"/>
        <v>0.89385599999999998</v>
      </c>
      <c r="DO219" s="94"/>
      <c r="DP219" s="17"/>
      <c r="DR219" s="35">
        <f>DS219+DW219+Tabelle212682010252627293411353637[[#This Row],[w]]/2+Tabelle212682010252627293411353637[[#This Row],[poweradd]]</f>
        <v>65.32211999999997</v>
      </c>
      <c r="DS219" s="150">
        <f t="shared" si="271"/>
        <v>80.855676999999972</v>
      </c>
      <c r="DT219" s="35">
        <f t="shared" si="244"/>
        <v>6</v>
      </c>
      <c r="DU219" s="52">
        <f t="shared" si="258"/>
        <v>146.64432299999993</v>
      </c>
      <c r="DV219" s="52">
        <f t="shared" si="284"/>
        <v>145.17787999999993</v>
      </c>
      <c r="DW219" s="52">
        <f t="shared" si="245"/>
        <v>1.4664429999999999</v>
      </c>
      <c r="DX219" s="17">
        <v>-20</v>
      </c>
      <c r="DY219" s="17"/>
      <c r="DZ219" s="17" t="s">
        <v>181</v>
      </c>
    </row>
    <row r="220" spans="1:130" x14ac:dyDescent="0.25">
      <c r="A220" s="55">
        <v>217</v>
      </c>
      <c r="B220" s="35">
        <f>C220+G220+Tabelle21268201025[[#This Row],[w]]/2+Tabelle21268201025[[#This Row],[poweradd]]</f>
        <v>63.049001000000011</v>
      </c>
      <c r="C220" s="150">
        <f t="shared" si="285"/>
        <v>58.751517000000014</v>
      </c>
      <c r="D220" s="35">
        <f t="shared" si="220"/>
        <v>6</v>
      </c>
      <c r="E220" s="52">
        <f t="shared" si="286"/>
        <v>129.74848299999994</v>
      </c>
      <c r="F220" s="52">
        <f t="shared" si="287"/>
        <v>128.45099899999994</v>
      </c>
      <c r="G220" s="52">
        <f t="shared" si="288"/>
        <v>1.2974840000000001</v>
      </c>
      <c r="L220" s="35">
        <f>M220+Q220+Tabelle212682010252632[[#This Row],[w]]/2+Tabelle212682010252632[[#This Row],[poweradd]]</f>
        <v>63.049001000000011</v>
      </c>
      <c r="M220" s="150">
        <f t="shared" si="260"/>
        <v>58.751517000000014</v>
      </c>
      <c r="N220" s="35">
        <f t="shared" si="222"/>
        <v>6</v>
      </c>
      <c r="O220" s="52">
        <f t="shared" si="247"/>
        <v>129.74848299999994</v>
      </c>
      <c r="P220" s="52">
        <f t="shared" si="273"/>
        <v>128.45099899999994</v>
      </c>
      <c r="Q220" s="52">
        <f t="shared" si="223"/>
        <v>1.2974840000000001</v>
      </c>
      <c r="V220" s="35">
        <f>W220+AA220+Tabelle2126820102526[[#This Row],[w]]/2+Tabelle2126820102526[[#This Row],[poweradd]]</f>
        <v>63.049001000000011</v>
      </c>
      <c r="W220" s="150">
        <f t="shared" si="261"/>
        <v>58.751517000000014</v>
      </c>
      <c r="X220" s="35">
        <f t="shared" si="224"/>
        <v>6</v>
      </c>
      <c r="Y220" s="52">
        <f t="shared" si="248"/>
        <v>129.74848299999994</v>
      </c>
      <c r="Z220" s="52">
        <f t="shared" si="274"/>
        <v>128.45099899999994</v>
      </c>
      <c r="AA220" s="52">
        <f t="shared" si="225"/>
        <v>1.2974840000000001</v>
      </c>
      <c r="AF220" s="35">
        <f>AG220+AK220+Tabelle212682010252630[[#This Row],[w]]/2+Tabelle212682010252630[[#This Row],[poweradd]]</f>
        <v>63.049001000000011</v>
      </c>
      <c r="AG220" s="150">
        <f t="shared" si="262"/>
        <v>58.751517000000014</v>
      </c>
      <c r="AH220" s="35">
        <f t="shared" si="226"/>
        <v>6</v>
      </c>
      <c r="AI220" s="52">
        <f t="shared" si="249"/>
        <v>129.74848299999994</v>
      </c>
      <c r="AJ220" s="52">
        <f t="shared" si="275"/>
        <v>128.45099899999994</v>
      </c>
      <c r="AK220" s="52">
        <f t="shared" si="227"/>
        <v>1.2974840000000001</v>
      </c>
      <c r="AP220" s="35">
        <f>AQ220+AU220+Tabelle212682010252627[[#This Row],[w]]/2+Tabelle212682010252627[[#This Row],[poweradd]]</f>
        <v>87.344593999999987</v>
      </c>
      <c r="AQ220" s="150">
        <f t="shared" si="263"/>
        <v>82.868276999999992</v>
      </c>
      <c r="AR220" s="35">
        <f t="shared" si="228"/>
        <v>7</v>
      </c>
      <c r="AS220" s="52">
        <f t="shared" si="250"/>
        <v>97.631722999999866</v>
      </c>
      <c r="AT220" s="52">
        <f t="shared" si="276"/>
        <v>96.655405999999871</v>
      </c>
      <c r="AU220" s="52">
        <f t="shared" si="229"/>
        <v>0.97631699999999999</v>
      </c>
      <c r="AX220" s="17"/>
      <c r="AZ220" s="35">
        <f>BA220+BE220+Tabelle2126820102526272933[[#This Row],[w]]/2+Tabelle2126820102526272933[[#This Row],[poweradd]]</f>
        <v>87.344593999999987</v>
      </c>
      <c r="BA220" s="150">
        <f t="shared" si="264"/>
        <v>82.868276999999992</v>
      </c>
      <c r="BB220" s="35">
        <f t="shared" si="230"/>
        <v>7</v>
      </c>
      <c r="BC220" s="52">
        <f t="shared" si="251"/>
        <v>97.631722999999866</v>
      </c>
      <c r="BD220" s="52">
        <f t="shared" si="277"/>
        <v>96.655405999999871</v>
      </c>
      <c r="BE220" s="52">
        <f t="shared" si="231"/>
        <v>0.97631699999999999</v>
      </c>
      <c r="BH220" s="17"/>
      <c r="BJ220" s="35">
        <f>BK220+BO220+Tabelle21268201025262728[[#This Row],[w]]/2+Tabelle21268201025262728[[#This Row],[poweradd]]</f>
        <v>87.344593999999987</v>
      </c>
      <c r="BK220" s="150">
        <f t="shared" si="265"/>
        <v>82.868276999999992</v>
      </c>
      <c r="BL220" s="35">
        <f t="shared" si="232"/>
        <v>7</v>
      </c>
      <c r="BM220" s="52">
        <f t="shared" si="252"/>
        <v>97.631722999999866</v>
      </c>
      <c r="BN220" s="52">
        <f t="shared" si="278"/>
        <v>96.655405999999871</v>
      </c>
      <c r="BO220" s="52">
        <f t="shared" si="233"/>
        <v>0.97631699999999999</v>
      </c>
      <c r="BR220" s="17"/>
      <c r="BT220" s="35">
        <f>BU220+BY220+Tabelle21268201025262729[[#This Row],[w]]/2+Tabelle21268201025262729[[#This Row],[poweradd]]</f>
        <v>87.344593999999987</v>
      </c>
      <c r="BU220" s="150">
        <f t="shared" si="266"/>
        <v>82.868276999999992</v>
      </c>
      <c r="BV220" s="35">
        <f t="shared" si="234"/>
        <v>7</v>
      </c>
      <c r="BW220" s="52">
        <f t="shared" si="253"/>
        <v>97.631722999999866</v>
      </c>
      <c r="BX220" s="52">
        <f t="shared" si="279"/>
        <v>96.655405999999871</v>
      </c>
      <c r="BY220" s="52">
        <f t="shared" si="235"/>
        <v>0.97631699999999999</v>
      </c>
      <c r="CB220" s="17"/>
      <c r="CD220" s="35">
        <f>CE220+CI220+Tabelle2126820102526272934[[#This Row],[w]]/2+Tabelle2126820102526272934[[#This Row],[poweradd]]</f>
        <v>183.65004000000002</v>
      </c>
      <c r="CE220" s="150">
        <f t="shared" si="267"/>
        <v>179.50004100000001</v>
      </c>
      <c r="CF220" s="35">
        <f t="shared" si="236"/>
        <v>6</v>
      </c>
      <c r="CG220" s="52">
        <f t="shared" si="254"/>
        <v>114.99995899999989</v>
      </c>
      <c r="CH220" s="52">
        <f t="shared" si="280"/>
        <v>113.8499599999999</v>
      </c>
      <c r="CI220" s="52">
        <f t="shared" si="237"/>
        <v>1.149999</v>
      </c>
      <c r="CL220" s="17"/>
      <c r="CN220" s="35">
        <f>CO220+CS220+Tabelle21268201025262729341135[[#This Row],[w]]/2+Tabelle21268201025262729341135[[#This Row],[poweradd]]</f>
        <v>183.273976</v>
      </c>
      <c r="CO220" s="150">
        <f t="shared" si="268"/>
        <v>179.12017800000001</v>
      </c>
      <c r="CP220" s="35">
        <f t="shared" si="238"/>
        <v>6</v>
      </c>
      <c r="CQ220" s="52">
        <f t="shared" si="255"/>
        <v>115.37982199999995</v>
      </c>
      <c r="CR220" s="52">
        <f t="shared" si="281"/>
        <v>114.22602399999995</v>
      </c>
      <c r="CS220" s="52">
        <f t="shared" si="239"/>
        <v>1.1537980000000001</v>
      </c>
      <c r="CV220" s="17"/>
      <c r="CX220" s="35">
        <f>CY220+DC220+Tabelle2126820102526272934113536[[#This Row],[w]]/2+Tabelle2126820102526272934113536[[#This Row],[poweradd]]</f>
        <v>123.273976</v>
      </c>
      <c r="CY220" s="150">
        <f t="shared" si="269"/>
        <v>119.12017800000001</v>
      </c>
      <c r="CZ220" s="35">
        <f t="shared" si="240"/>
        <v>6</v>
      </c>
      <c r="DA220" s="52">
        <f t="shared" si="256"/>
        <v>115.37982199999995</v>
      </c>
      <c r="DB220" s="52">
        <f t="shared" si="282"/>
        <v>114.22602399999995</v>
      </c>
      <c r="DC220" s="52">
        <f t="shared" si="241"/>
        <v>1.1537980000000001</v>
      </c>
      <c r="DF220" s="17"/>
      <c r="DH220" s="35">
        <f>DI220+DM220+Tabelle21268201025262729341135363731[[#This Row],[w]]/2+Tabelle21268201025262729341135363731[[#This Row],[poweradd]]</f>
        <v>153.89315299999996</v>
      </c>
      <c r="DI220" s="150">
        <f t="shared" si="270"/>
        <v>150.00823599999995</v>
      </c>
      <c r="DJ220" s="35">
        <f t="shared" si="242"/>
        <v>6</v>
      </c>
      <c r="DK220" s="52">
        <f t="shared" si="257"/>
        <v>88.491763999999961</v>
      </c>
      <c r="DL220" s="52">
        <f t="shared" si="283"/>
        <v>87.606846999999959</v>
      </c>
      <c r="DM220" s="52">
        <f t="shared" si="243"/>
        <v>0.88491699999999995</v>
      </c>
      <c r="DP220" s="17"/>
      <c r="DR220" s="35">
        <f>DS220+DW220+Tabelle212682010252627293411353637[[#This Row],[w]]/2+Tabelle212682010252627293411353637[[#This Row],[poweradd]]</f>
        <v>69.773897999999974</v>
      </c>
      <c r="DS220" s="150">
        <f t="shared" si="271"/>
        <v>65.32211999999997</v>
      </c>
      <c r="DT220" s="35">
        <f t="shared" si="244"/>
        <v>6</v>
      </c>
      <c r="DU220" s="52">
        <f t="shared" si="258"/>
        <v>145.17787999999993</v>
      </c>
      <c r="DV220" s="52">
        <f t="shared" si="284"/>
        <v>143.72610199999994</v>
      </c>
      <c r="DW220" s="52">
        <f t="shared" si="245"/>
        <v>1.451778</v>
      </c>
      <c r="DY220" s="94"/>
      <c r="DZ220" s="17"/>
    </row>
    <row r="221" spans="1:130" x14ac:dyDescent="0.25">
      <c r="A221" s="55">
        <v>218</v>
      </c>
      <c r="B221" s="35">
        <f>C221+G221+Tabelle21268201025[[#This Row],[w]]/2+Tabelle21268201025[[#This Row],[poweradd]]</f>
        <v>67.333510000000018</v>
      </c>
      <c r="C221" s="150">
        <f t="shared" si="285"/>
        <v>63.049001000000011</v>
      </c>
      <c r="D221" s="35">
        <f t="shared" si="220"/>
        <v>6</v>
      </c>
      <c r="E221" s="52">
        <f t="shared" si="286"/>
        <v>128.45099899999994</v>
      </c>
      <c r="F221" s="52">
        <f t="shared" si="287"/>
        <v>127.16648999999994</v>
      </c>
      <c r="G221" s="52">
        <f t="shared" si="288"/>
        <v>1.2845089999999999</v>
      </c>
      <c r="L221" s="35">
        <f>M221+Q221+Tabelle212682010252632[[#This Row],[w]]/2+Tabelle212682010252632[[#This Row],[poweradd]]</f>
        <v>67.333510000000018</v>
      </c>
      <c r="M221" s="150">
        <f t="shared" si="260"/>
        <v>63.049001000000011</v>
      </c>
      <c r="N221" s="35">
        <f t="shared" si="222"/>
        <v>6</v>
      </c>
      <c r="O221" s="52">
        <f t="shared" si="247"/>
        <v>128.45099899999994</v>
      </c>
      <c r="P221" s="52">
        <f t="shared" si="273"/>
        <v>127.16648999999994</v>
      </c>
      <c r="Q221" s="52">
        <f t="shared" si="223"/>
        <v>1.2845089999999999</v>
      </c>
      <c r="V221" s="35">
        <f>W221+AA221+Tabelle2126820102526[[#This Row],[w]]/2+Tabelle2126820102526[[#This Row],[poweradd]]</f>
        <v>67.333510000000018</v>
      </c>
      <c r="W221" s="150">
        <f t="shared" si="261"/>
        <v>63.049001000000011</v>
      </c>
      <c r="X221" s="35">
        <f t="shared" si="224"/>
        <v>6</v>
      </c>
      <c r="Y221" s="52">
        <f t="shared" si="248"/>
        <v>128.45099899999994</v>
      </c>
      <c r="Z221" s="52">
        <f t="shared" si="274"/>
        <v>127.16648999999994</v>
      </c>
      <c r="AA221" s="52">
        <f t="shared" si="225"/>
        <v>1.2845089999999999</v>
      </c>
      <c r="AF221" s="35">
        <f>AG221+AK221+Tabelle212682010252630[[#This Row],[w]]/2+Tabelle212682010252630[[#This Row],[poweradd]]</f>
        <v>67.333510000000018</v>
      </c>
      <c r="AG221" s="150">
        <f t="shared" si="262"/>
        <v>63.049001000000011</v>
      </c>
      <c r="AH221" s="35">
        <f t="shared" si="226"/>
        <v>6</v>
      </c>
      <c r="AI221" s="52">
        <f t="shared" si="249"/>
        <v>128.45099899999994</v>
      </c>
      <c r="AJ221" s="52">
        <f t="shared" si="275"/>
        <v>127.16648999999994</v>
      </c>
      <c r="AK221" s="52">
        <f t="shared" si="227"/>
        <v>1.2845089999999999</v>
      </c>
      <c r="AP221" s="35">
        <f>AQ221+AU221+Tabelle212682010252627[[#This Row],[w]]/2+Tabelle212682010252627[[#This Row],[poweradd]]</f>
        <v>91.811147999999989</v>
      </c>
      <c r="AQ221" s="150">
        <f t="shared" si="263"/>
        <v>87.344593999999987</v>
      </c>
      <c r="AR221" s="35">
        <f t="shared" si="228"/>
        <v>7</v>
      </c>
      <c r="AS221" s="52">
        <f t="shared" si="250"/>
        <v>96.655405999999871</v>
      </c>
      <c r="AT221" s="52">
        <f t="shared" si="276"/>
        <v>95.688851999999869</v>
      </c>
      <c r="AU221" s="52">
        <f t="shared" si="229"/>
        <v>0.96655400000000002</v>
      </c>
      <c r="AW221" s="94"/>
      <c r="AX221" s="17"/>
      <c r="AZ221" s="35">
        <f>BA221+BE221+Tabelle2126820102526272933[[#This Row],[w]]/2+Tabelle2126820102526272933[[#This Row],[poweradd]]</f>
        <v>91.811147999999989</v>
      </c>
      <c r="BA221" s="150">
        <f t="shared" si="264"/>
        <v>87.344593999999987</v>
      </c>
      <c r="BB221" s="35">
        <f t="shared" si="230"/>
        <v>7</v>
      </c>
      <c r="BC221" s="52">
        <f t="shared" si="251"/>
        <v>96.655405999999871</v>
      </c>
      <c r="BD221" s="52">
        <f t="shared" si="277"/>
        <v>95.688851999999869</v>
      </c>
      <c r="BE221" s="52">
        <f t="shared" si="231"/>
        <v>0.96655400000000002</v>
      </c>
      <c r="BG221" s="94"/>
      <c r="BH221" s="17"/>
      <c r="BJ221" s="35">
        <f>BK221+BO221+Tabelle21268201025262728[[#This Row],[w]]/2+Tabelle21268201025262728[[#This Row],[poweradd]]</f>
        <v>91.811147999999989</v>
      </c>
      <c r="BK221" s="150">
        <f t="shared" si="265"/>
        <v>87.344593999999987</v>
      </c>
      <c r="BL221" s="35">
        <f t="shared" si="232"/>
        <v>7</v>
      </c>
      <c r="BM221" s="52">
        <f t="shared" si="252"/>
        <v>96.655405999999871</v>
      </c>
      <c r="BN221" s="52">
        <f t="shared" si="278"/>
        <v>95.688851999999869</v>
      </c>
      <c r="BO221" s="52">
        <f t="shared" si="233"/>
        <v>0.96655400000000002</v>
      </c>
      <c r="BQ221" s="94"/>
      <c r="BR221" s="17"/>
      <c r="BT221" s="35">
        <f>BU221+BY221+Tabelle21268201025262729[[#This Row],[w]]/2+Tabelle21268201025262729[[#This Row],[poweradd]]</f>
        <v>91.811147999999989</v>
      </c>
      <c r="BU221" s="150">
        <f t="shared" si="266"/>
        <v>87.344593999999987</v>
      </c>
      <c r="BV221" s="35">
        <f t="shared" si="234"/>
        <v>7</v>
      </c>
      <c r="BW221" s="52">
        <f t="shared" si="253"/>
        <v>96.655405999999871</v>
      </c>
      <c r="BX221" s="52">
        <f t="shared" si="279"/>
        <v>95.688851999999869</v>
      </c>
      <c r="BY221" s="52">
        <f t="shared" si="235"/>
        <v>0.96655400000000002</v>
      </c>
      <c r="CA221" s="94"/>
      <c r="CB221" s="17"/>
      <c r="CD221" s="35">
        <f>CE221+CI221+Tabelle2126820102526272934[[#This Row],[w]]/2+Tabelle2126820102526272934[[#This Row],[poweradd]]</f>
        <v>187.78853900000001</v>
      </c>
      <c r="CE221" s="150">
        <f t="shared" si="267"/>
        <v>183.65004000000002</v>
      </c>
      <c r="CF221" s="35">
        <f t="shared" si="236"/>
        <v>6</v>
      </c>
      <c r="CG221" s="52">
        <f t="shared" si="254"/>
        <v>113.8499599999999</v>
      </c>
      <c r="CH221" s="52">
        <f t="shared" si="280"/>
        <v>112.7114609999999</v>
      </c>
      <c r="CI221" s="52">
        <f t="shared" si="237"/>
        <v>1.1384989999999999</v>
      </c>
      <c r="CK221" s="94"/>
      <c r="CL221" s="17"/>
      <c r="CN221" s="35">
        <f>CO221+CS221+Tabelle21268201025262729341135[[#This Row],[w]]/2+Tabelle21268201025262729341135[[#This Row],[poweradd]]</f>
        <v>187.416236</v>
      </c>
      <c r="CO221" s="150">
        <f t="shared" si="268"/>
        <v>183.273976</v>
      </c>
      <c r="CP221" s="35">
        <f t="shared" si="238"/>
        <v>6</v>
      </c>
      <c r="CQ221" s="52">
        <f t="shared" si="255"/>
        <v>114.22602399999995</v>
      </c>
      <c r="CR221" s="52">
        <f t="shared" si="281"/>
        <v>113.08376399999996</v>
      </c>
      <c r="CS221" s="52">
        <f t="shared" si="239"/>
        <v>1.1422600000000001</v>
      </c>
      <c r="CU221" s="94"/>
      <c r="CV221" s="17"/>
      <c r="CX221" s="35">
        <f>CY221+DC221+Tabelle2126820102526272934113536[[#This Row],[w]]/2+Tabelle2126820102526272934113536[[#This Row],[poweradd]]</f>
        <v>127.416236</v>
      </c>
      <c r="CY221" s="150">
        <f t="shared" si="269"/>
        <v>123.273976</v>
      </c>
      <c r="CZ221" s="35">
        <f t="shared" si="240"/>
        <v>6</v>
      </c>
      <c r="DA221" s="52">
        <f t="shared" si="256"/>
        <v>114.22602399999995</v>
      </c>
      <c r="DB221" s="52">
        <f t="shared" si="282"/>
        <v>113.08376399999996</v>
      </c>
      <c r="DC221" s="52">
        <f t="shared" si="241"/>
        <v>1.1422600000000001</v>
      </c>
      <c r="DE221" s="94"/>
      <c r="DF221" s="17"/>
      <c r="DH221" s="35">
        <f>DI221+DM221+Tabelle21268201025262729341135363731[[#This Row],[w]]/2+Tabelle21268201025262729341135363731[[#This Row],[poweradd]]</f>
        <v>157.76922099999996</v>
      </c>
      <c r="DI221" s="150">
        <f t="shared" si="270"/>
        <v>153.89315299999996</v>
      </c>
      <c r="DJ221" s="35">
        <f t="shared" si="242"/>
        <v>6</v>
      </c>
      <c r="DK221" s="52">
        <f t="shared" si="257"/>
        <v>87.606846999999959</v>
      </c>
      <c r="DL221" s="52">
        <f t="shared" si="283"/>
        <v>86.730778999999956</v>
      </c>
      <c r="DM221" s="52">
        <f t="shared" si="243"/>
        <v>0.87606799999999996</v>
      </c>
      <c r="DO221" s="94"/>
      <c r="DP221" s="17"/>
      <c r="DR221" s="35">
        <f>DS221+DW221+Tabelle212682010252627293411353637[[#This Row],[w]]/2+Tabelle212682010252627293411353637[[#This Row],[poweradd]]</f>
        <v>54.211158999999981</v>
      </c>
      <c r="DS221" s="150">
        <f t="shared" si="271"/>
        <v>69.773897999999974</v>
      </c>
      <c r="DT221" s="35">
        <f t="shared" si="244"/>
        <v>6</v>
      </c>
      <c r="DU221" s="52">
        <f t="shared" si="258"/>
        <v>143.72610199999994</v>
      </c>
      <c r="DV221" s="52">
        <f t="shared" si="284"/>
        <v>142.28884099999993</v>
      </c>
      <c r="DW221" s="52">
        <f t="shared" si="245"/>
        <v>1.4372609999999999</v>
      </c>
      <c r="DX221" s="17">
        <v>-20</v>
      </c>
      <c r="DY221" s="17"/>
      <c r="DZ221" s="17" t="s">
        <v>181</v>
      </c>
    </row>
    <row r="222" spans="1:130" x14ac:dyDescent="0.25">
      <c r="A222" s="55">
        <v>219</v>
      </c>
      <c r="B222" s="35">
        <f>C222+G222+Tabelle21268201025[[#This Row],[w]]/2+Tabelle21268201025[[#This Row],[poweradd]]</f>
        <v>71.605174000000019</v>
      </c>
      <c r="C222" s="150">
        <f t="shared" si="285"/>
        <v>67.333510000000018</v>
      </c>
      <c r="D222" s="35">
        <f t="shared" si="220"/>
        <v>6</v>
      </c>
      <c r="E222" s="52">
        <f t="shared" si="286"/>
        <v>127.16648999999994</v>
      </c>
      <c r="F222" s="52">
        <f t="shared" si="287"/>
        <v>125.89482599999994</v>
      </c>
      <c r="G222" s="52">
        <f t="shared" si="288"/>
        <v>1.2716639999999999</v>
      </c>
      <c r="L222" s="35">
        <f>M222+Q222+Tabelle212682010252632[[#This Row],[w]]/2+Tabelle212682010252632[[#This Row],[poweradd]]</f>
        <v>71.605174000000019</v>
      </c>
      <c r="M222" s="150">
        <f t="shared" si="260"/>
        <v>67.333510000000018</v>
      </c>
      <c r="N222" s="35">
        <f t="shared" si="222"/>
        <v>6</v>
      </c>
      <c r="O222" s="52">
        <f t="shared" si="247"/>
        <v>127.16648999999994</v>
      </c>
      <c r="P222" s="52">
        <f t="shared" si="273"/>
        <v>125.89482599999994</v>
      </c>
      <c r="Q222" s="52">
        <f t="shared" si="223"/>
        <v>1.2716639999999999</v>
      </c>
      <c r="V222" s="35">
        <f>W222+AA222+Tabelle2126820102526[[#This Row],[w]]/2+Tabelle2126820102526[[#This Row],[poweradd]]</f>
        <v>71.605174000000019</v>
      </c>
      <c r="W222" s="150">
        <f t="shared" si="261"/>
        <v>67.333510000000018</v>
      </c>
      <c r="X222" s="35">
        <f t="shared" si="224"/>
        <v>6</v>
      </c>
      <c r="Y222" s="52">
        <f t="shared" si="248"/>
        <v>127.16648999999994</v>
      </c>
      <c r="Z222" s="52">
        <f t="shared" si="274"/>
        <v>125.89482599999994</v>
      </c>
      <c r="AA222" s="52">
        <f t="shared" si="225"/>
        <v>1.2716639999999999</v>
      </c>
      <c r="AF222" s="35">
        <f>AG222+AK222+Tabelle212682010252630[[#This Row],[w]]/2+Tabelle212682010252630[[#This Row],[poweradd]]</f>
        <v>71.605174000000019</v>
      </c>
      <c r="AG222" s="150">
        <f t="shared" si="262"/>
        <v>67.333510000000018</v>
      </c>
      <c r="AH222" s="35">
        <f t="shared" si="226"/>
        <v>6</v>
      </c>
      <c r="AI222" s="52">
        <f t="shared" si="249"/>
        <v>127.16648999999994</v>
      </c>
      <c r="AJ222" s="52">
        <f t="shared" si="275"/>
        <v>125.89482599999994</v>
      </c>
      <c r="AK222" s="52">
        <f t="shared" si="227"/>
        <v>1.2716639999999999</v>
      </c>
      <c r="AP222" s="35">
        <f>AQ222+AU222+Tabelle212682010252627[[#This Row],[w]]/2+Tabelle212682010252627[[#This Row],[poweradd]]</f>
        <v>46.268035999999995</v>
      </c>
      <c r="AQ222" s="150">
        <f t="shared" si="263"/>
        <v>91.811147999999989</v>
      </c>
      <c r="AR222" s="35">
        <f t="shared" si="228"/>
        <v>7</v>
      </c>
      <c r="AS222" s="52">
        <f t="shared" si="250"/>
        <v>95.688851999999869</v>
      </c>
      <c r="AT222" s="52">
        <f t="shared" si="276"/>
        <v>94.731963999999863</v>
      </c>
      <c r="AU222" s="52">
        <f t="shared" si="229"/>
        <v>0.95688799999999996</v>
      </c>
      <c r="AV222">
        <v>-50</v>
      </c>
      <c r="AW222">
        <f>50*0.9</f>
        <v>45</v>
      </c>
      <c r="AX222" s="17" t="s">
        <v>219</v>
      </c>
      <c r="AZ222" s="35">
        <f>BA222+BE222+Tabelle2126820102526272933[[#This Row],[w]]/2+Tabelle2126820102526272933[[#This Row],[poweradd]]</f>
        <v>46.268035999999995</v>
      </c>
      <c r="BA222" s="150">
        <f t="shared" si="264"/>
        <v>91.811147999999989</v>
      </c>
      <c r="BB222" s="35">
        <f t="shared" si="230"/>
        <v>7</v>
      </c>
      <c r="BC222" s="52">
        <f t="shared" si="251"/>
        <v>95.688851999999869</v>
      </c>
      <c r="BD222" s="52">
        <f t="shared" si="277"/>
        <v>94.731963999999863</v>
      </c>
      <c r="BE222" s="52">
        <f t="shared" si="231"/>
        <v>0.95688799999999996</v>
      </c>
      <c r="BF222">
        <v>-50</v>
      </c>
      <c r="BG222">
        <f>50*0.9</f>
        <v>45</v>
      </c>
      <c r="BH222" s="17" t="s">
        <v>219</v>
      </c>
      <c r="BJ222" s="35">
        <f>BK222+BO222+Tabelle21268201025262728[[#This Row],[w]]/2+Tabelle21268201025262728[[#This Row],[poweradd]]</f>
        <v>46.268035999999995</v>
      </c>
      <c r="BK222" s="150">
        <f t="shared" si="265"/>
        <v>91.811147999999989</v>
      </c>
      <c r="BL222" s="35">
        <f t="shared" si="232"/>
        <v>7</v>
      </c>
      <c r="BM222" s="52">
        <f t="shared" si="252"/>
        <v>95.688851999999869</v>
      </c>
      <c r="BN222" s="52">
        <f t="shared" si="278"/>
        <v>94.731963999999863</v>
      </c>
      <c r="BO222" s="52">
        <f t="shared" si="233"/>
        <v>0.95688799999999996</v>
      </c>
      <c r="BP222">
        <v>-50</v>
      </c>
      <c r="BQ222">
        <f>50*0.9</f>
        <v>45</v>
      </c>
      <c r="BR222" s="17" t="s">
        <v>219</v>
      </c>
      <c r="BT222" s="35">
        <f>BU222+BY222+Tabelle21268201025262729[[#This Row],[w]]/2+Tabelle21268201025262729[[#This Row],[poweradd]]</f>
        <v>46.268035999999995</v>
      </c>
      <c r="BU222" s="150">
        <f t="shared" si="266"/>
        <v>91.811147999999989</v>
      </c>
      <c r="BV222" s="35">
        <f t="shared" si="234"/>
        <v>7</v>
      </c>
      <c r="BW222" s="52">
        <f t="shared" si="253"/>
        <v>95.688851999999869</v>
      </c>
      <c r="BX222" s="52">
        <f t="shared" si="279"/>
        <v>94.731963999999863</v>
      </c>
      <c r="BY222" s="52">
        <f t="shared" si="235"/>
        <v>0.95688799999999996</v>
      </c>
      <c r="BZ222">
        <v>-50</v>
      </c>
      <c r="CA222">
        <f>50*0.9</f>
        <v>45</v>
      </c>
      <c r="CB222" s="17" t="s">
        <v>219</v>
      </c>
      <c r="CD222" s="35">
        <f>CE222+CI222+Tabelle2126820102526272934[[#This Row],[w]]/2+Tabelle2126820102526272934[[#This Row],[poweradd]]</f>
        <v>141.91565300000002</v>
      </c>
      <c r="CE222" s="150">
        <f t="shared" si="267"/>
        <v>187.78853900000001</v>
      </c>
      <c r="CF222" s="35">
        <f t="shared" si="236"/>
        <v>6</v>
      </c>
      <c r="CG222" s="52">
        <f t="shared" si="254"/>
        <v>112.7114609999999</v>
      </c>
      <c r="CH222" s="52">
        <f t="shared" si="280"/>
        <v>111.58434699999989</v>
      </c>
      <c r="CI222" s="52">
        <f t="shared" si="237"/>
        <v>1.1271139999999999</v>
      </c>
      <c r="CJ222">
        <v>-50</v>
      </c>
      <c r="CL222" s="17" t="s">
        <v>247</v>
      </c>
      <c r="CN222" s="35">
        <f>CO222+CS222+Tabelle21268201025262729341135[[#This Row],[w]]/2+Tabelle21268201025262729341135[[#This Row],[poweradd]]</f>
        <v>141.54707300000001</v>
      </c>
      <c r="CO222" s="150">
        <f t="shared" si="268"/>
        <v>187.416236</v>
      </c>
      <c r="CP222" s="35">
        <f t="shared" si="238"/>
        <v>6</v>
      </c>
      <c r="CQ222" s="52">
        <f t="shared" si="255"/>
        <v>113.08376399999996</v>
      </c>
      <c r="CR222" s="52">
        <f t="shared" si="281"/>
        <v>111.95292699999996</v>
      </c>
      <c r="CS222" s="52">
        <f t="shared" si="239"/>
        <v>1.1308370000000001</v>
      </c>
      <c r="CT222">
        <v>-50</v>
      </c>
      <c r="CV222" s="17" t="s">
        <v>247</v>
      </c>
      <c r="CX222" s="35">
        <f>CY222+DC222+Tabelle2126820102526272934113536[[#This Row],[w]]/2+Tabelle2126820102526272934113536[[#This Row],[poweradd]]</f>
        <v>81.547073000000012</v>
      </c>
      <c r="CY222" s="150">
        <f t="shared" si="269"/>
        <v>127.416236</v>
      </c>
      <c r="CZ222" s="35">
        <f t="shared" si="240"/>
        <v>6</v>
      </c>
      <c r="DA222" s="52">
        <f t="shared" si="256"/>
        <v>113.08376399999996</v>
      </c>
      <c r="DB222" s="52">
        <f t="shared" si="282"/>
        <v>111.95292699999996</v>
      </c>
      <c r="DC222" s="52">
        <f t="shared" si="241"/>
        <v>1.1308370000000001</v>
      </c>
      <c r="DD222">
        <v>-50</v>
      </c>
      <c r="DF222" s="17" t="s">
        <v>247</v>
      </c>
      <c r="DH222" s="35">
        <f>DI222+DM222+Tabelle21268201025262729341135363731[[#This Row],[w]]/2+Tabelle21268201025262729341135363731[[#This Row],[poweradd]]</f>
        <v>111.63652799999997</v>
      </c>
      <c r="DI222" s="150">
        <f t="shared" si="270"/>
        <v>157.76922099999996</v>
      </c>
      <c r="DJ222" s="35">
        <f t="shared" si="242"/>
        <v>6</v>
      </c>
      <c r="DK222" s="52">
        <f t="shared" si="257"/>
        <v>86.730778999999956</v>
      </c>
      <c r="DL222" s="52">
        <f t="shared" si="283"/>
        <v>85.863471999999959</v>
      </c>
      <c r="DM222" s="52">
        <f t="shared" si="243"/>
        <v>0.86730700000000005</v>
      </c>
      <c r="DN222">
        <v>-50</v>
      </c>
      <c r="DP222" s="17" t="s">
        <v>247</v>
      </c>
      <c r="DR222" s="35">
        <f>DS222+DW222+Tabelle212682010252627293411353637[[#This Row],[w]]/2+Tabelle212682010252627293411353637[[#This Row],[poweradd]]</f>
        <v>58.634046999999981</v>
      </c>
      <c r="DS222" s="150">
        <f t="shared" si="271"/>
        <v>54.211158999999981</v>
      </c>
      <c r="DT222" s="35">
        <f t="shared" si="244"/>
        <v>6</v>
      </c>
      <c r="DU222" s="52">
        <f t="shared" si="258"/>
        <v>142.28884099999993</v>
      </c>
      <c r="DV222" s="52">
        <f t="shared" si="284"/>
        <v>140.86595299999993</v>
      </c>
      <c r="DW222" s="52">
        <f t="shared" si="245"/>
        <v>1.4228879999999999</v>
      </c>
      <c r="DX222" s="94"/>
      <c r="DY222" s="94"/>
      <c r="DZ222" s="94"/>
    </row>
    <row r="223" spans="1:130" x14ac:dyDescent="0.25">
      <c r="A223" s="55">
        <v>220</v>
      </c>
      <c r="B223" s="35">
        <f>C223+G223+Tabelle21268201025[[#This Row],[w]]/2+Tabelle21268201025[[#This Row],[poweradd]]</f>
        <v>75.864122000000023</v>
      </c>
      <c r="C223" s="150">
        <f t="shared" si="285"/>
        <v>71.605174000000019</v>
      </c>
      <c r="D223" s="35">
        <f t="shared" si="220"/>
        <v>6</v>
      </c>
      <c r="E223" s="52">
        <f t="shared" si="286"/>
        <v>125.89482599999994</v>
      </c>
      <c r="F223" s="52">
        <f t="shared" si="287"/>
        <v>124.63587799999993</v>
      </c>
      <c r="G223" s="52">
        <f t="shared" si="288"/>
        <v>1.258948</v>
      </c>
      <c r="J223" s="17"/>
      <c r="L223" s="35">
        <f>M223+Q223+Tabelle212682010252632[[#This Row],[w]]/2+Tabelle212682010252632[[#This Row],[poweradd]]</f>
        <v>75.864122000000023</v>
      </c>
      <c r="M223" s="150">
        <f t="shared" si="260"/>
        <v>71.605174000000019</v>
      </c>
      <c r="N223" s="35">
        <f t="shared" si="222"/>
        <v>6</v>
      </c>
      <c r="O223" s="52">
        <f t="shared" si="247"/>
        <v>125.89482599999994</v>
      </c>
      <c r="P223" s="52">
        <f t="shared" si="273"/>
        <v>124.63587799999993</v>
      </c>
      <c r="Q223" s="52">
        <f t="shared" si="223"/>
        <v>1.258948</v>
      </c>
      <c r="T223" s="17"/>
      <c r="V223" s="35">
        <f>W223+AA223+Tabelle2126820102526[[#This Row],[w]]/2+Tabelle2126820102526[[#This Row],[poweradd]]</f>
        <v>75.864122000000023</v>
      </c>
      <c r="W223" s="150">
        <f t="shared" si="261"/>
        <v>71.605174000000019</v>
      </c>
      <c r="X223" s="35">
        <f t="shared" si="224"/>
        <v>6</v>
      </c>
      <c r="Y223" s="52">
        <f t="shared" si="248"/>
        <v>125.89482599999994</v>
      </c>
      <c r="Z223" s="52">
        <f t="shared" si="274"/>
        <v>124.63587799999993</v>
      </c>
      <c r="AA223" s="52">
        <f t="shared" si="225"/>
        <v>1.258948</v>
      </c>
      <c r="AD223" s="17"/>
      <c r="AF223" s="35">
        <f>AG223+AK223+Tabelle212682010252630[[#This Row],[w]]/2+Tabelle212682010252630[[#This Row],[poweradd]]</f>
        <v>75.864122000000023</v>
      </c>
      <c r="AG223" s="150">
        <f t="shared" si="262"/>
        <v>71.605174000000019</v>
      </c>
      <c r="AH223" s="35">
        <f t="shared" si="226"/>
        <v>6</v>
      </c>
      <c r="AI223" s="52">
        <f t="shared" si="249"/>
        <v>125.89482599999994</v>
      </c>
      <c r="AJ223" s="52">
        <f t="shared" si="275"/>
        <v>124.63587799999993</v>
      </c>
      <c r="AK223" s="52">
        <f t="shared" si="227"/>
        <v>1.258948</v>
      </c>
      <c r="AN223" s="17"/>
      <c r="AP223" s="35">
        <f>AQ223+AU223+Tabelle212682010252627[[#This Row],[w]]/2+Tabelle212682010252627[[#This Row],[poweradd]]</f>
        <v>1.1653549999999981</v>
      </c>
      <c r="AQ223" s="150">
        <f t="shared" si="263"/>
        <v>46.268035999999995</v>
      </c>
      <c r="AR223" s="35">
        <f t="shared" si="228"/>
        <v>7</v>
      </c>
      <c r="AS223" s="52">
        <f t="shared" si="250"/>
        <v>139.73196399999986</v>
      </c>
      <c r="AT223" s="52">
        <f t="shared" si="276"/>
        <v>138.33464499999985</v>
      </c>
      <c r="AU223" s="52">
        <f t="shared" si="229"/>
        <v>1.397319</v>
      </c>
      <c r="AV223">
        <v>-50</v>
      </c>
      <c r="AW223" s="94"/>
      <c r="AX223" s="17" t="s">
        <v>219</v>
      </c>
      <c r="AZ223" s="35">
        <f>BA223+BE223+Tabelle2126820102526272933[[#This Row],[w]]/2+Tabelle2126820102526272933[[#This Row],[poweradd]]</f>
        <v>1.1653549999999981</v>
      </c>
      <c r="BA223" s="150">
        <f t="shared" si="264"/>
        <v>46.268035999999995</v>
      </c>
      <c r="BB223" s="35">
        <f t="shared" si="230"/>
        <v>7</v>
      </c>
      <c r="BC223" s="52">
        <f t="shared" si="251"/>
        <v>139.73196399999986</v>
      </c>
      <c r="BD223" s="52">
        <f t="shared" si="277"/>
        <v>138.33464499999985</v>
      </c>
      <c r="BE223" s="52">
        <f t="shared" si="231"/>
        <v>1.397319</v>
      </c>
      <c r="BF223">
        <v>-50</v>
      </c>
      <c r="BG223" s="94"/>
      <c r="BH223" s="17" t="s">
        <v>219</v>
      </c>
      <c r="BJ223" s="35">
        <f>BK223+BO223+Tabelle21268201025262728[[#This Row],[w]]/2+Tabelle21268201025262728[[#This Row],[poweradd]]</f>
        <v>1.1653549999999981</v>
      </c>
      <c r="BK223" s="150">
        <f t="shared" si="265"/>
        <v>46.268035999999995</v>
      </c>
      <c r="BL223" s="35">
        <f t="shared" si="232"/>
        <v>7</v>
      </c>
      <c r="BM223" s="52">
        <f t="shared" si="252"/>
        <v>139.73196399999986</v>
      </c>
      <c r="BN223" s="52">
        <f t="shared" si="278"/>
        <v>138.33464499999985</v>
      </c>
      <c r="BO223" s="52">
        <f t="shared" si="233"/>
        <v>1.397319</v>
      </c>
      <c r="BP223">
        <v>-50</v>
      </c>
      <c r="BQ223" s="94"/>
      <c r="BR223" s="17" t="s">
        <v>219</v>
      </c>
      <c r="BT223" s="35">
        <f>BU223+BY223+Tabelle21268201025262729[[#This Row],[w]]/2+Tabelle21268201025262729[[#This Row],[poweradd]]</f>
        <v>1.1653549999999981</v>
      </c>
      <c r="BU223" s="150">
        <f t="shared" si="266"/>
        <v>46.268035999999995</v>
      </c>
      <c r="BV223" s="35">
        <f t="shared" si="234"/>
        <v>7</v>
      </c>
      <c r="BW223" s="52">
        <f t="shared" si="253"/>
        <v>139.73196399999986</v>
      </c>
      <c r="BX223" s="52">
        <f t="shared" si="279"/>
        <v>138.33464499999985</v>
      </c>
      <c r="BY223" s="52">
        <f t="shared" si="235"/>
        <v>1.397319</v>
      </c>
      <c r="BZ223">
        <v>-50</v>
      </c>
      <c r="CA223" s="94"/>
      <c r="CB223" s="17" t="s">
        <v>219</v>
      </c>
      <c r="CD223" s="35">
        <f>CE223+CI223+Tabelle2126820102526272934[[#This Row],[w]]/2+Tabelle2126820102526272934[[#This Row],[poweradd]]</f>
        <v>96.031496000000033</v>
      </c>
      <c r="CE223" s="150">
        <f t="shared" si="267"/>
        <v>141.91565300000002</v>
      </c>
      <c r="CF223" s="35">
        <f t="shared" si="236"/>
        <v>6</v>
      </c>
      <c r="CG223" s="52">
        <f t="shared" si="254"/>
        <v>111.58434699999989</v>
      </c>
      <c r="CH223" s="52">
        <f t="shared" si="280"/>
        <v>110.4685039999999</v>
      </c>
      <c r="CI223" s="52">
        <f t="shared" si="237"/>
        <v>1.1158429999999999</v>
      </c>
      <c r="CJ223">
        <v>-50</v>
      </c>
      <c r="CK223">
        <f>50*0.9</f>
        <v>45</v>
      </c>
      <c r="CL223" s="17" t="s">
        <v>247</v>
      </c>
      <c r="CN223" s="35">
        <f>CO223+CS223+Tabelle21268201025262729341135[[#This Row],[w]]/2+Tabelle21268201025262729341135[[#This Row],[poweradd]]</f>
        <v>95.666602000000012</v>
      </c>
      <c r="CO223" s="150">
        <f t="shared" si="268"/>
        <v>141.54707300000001</v>
      </c>
      <c r="CP223" s="35">
        <f t="shared" si="238"/>
        <v>6</v>
      </c>
      <c r="CQ223" s="52">
        <f t="shared" si="255"/>
        <v>111.95292699999996</v>
      </c>
      <c r="CR223" s="52">
        <f t="shared" si="281"/>
        <v>110.83339799999996</v>
      </c>
      <c r="CS223" s="52">
        <f t="shared" si="239"/>
        <v>1.119529</v>
      </c>
      <c r="CT223">
        <v>-50</v>
      </c>
      <c r="CU223">
        <f>50*0.9</f>
        <v>45</v>
      </c>
      <c r="CV223" s="17" t="s">
        <v>247</v>
      </c>
      <c r="CX223" s="35">
        <f>CY223+DC223+Tabelle2126820102526272934113536[[#This Row],[w]]/2+Tabelle2126820102526272934113536[[#This Row],[poweradd]]</f>
        <v>35.666602000000012</v>
      </c>
      <c r="CY223" s="150">
        <f t="shared" si="269"/>
        <v>81.547073000000012</v>
      </c>
      <c r="CZ223" s="35">
        <f t="shared" si="240"/>
        <v>6</v>
      </c>
      <c r="DA223" s="52">
        <f t="shared" si="256"/>
        <v>111.95292699999996</v>
      </c>
      <c r="DB223" s="52">
        <f t="shared" si="282"/>
        <v>110.83339799999996</v>
      </c>
      <c r="DC223" s="52">
        <f t="shared" si="241"/>
        <v>1.119529</v>
      </c>
      <c r="DD223">
        <v>-50</v>
      </c>
      <c r="DE223">
        <f>50*0.9</f>
        <v>45</v>
      </c>
      <c r="DF223" s="17" t="s">
        <v>247</v>
      </c>
      <c r="DH223" s="35">
        <f>DI223+DM223+Tabelle21268201025262729341135363731[[#This Row],[w]]/2+Tabelle21268201025262729341135363731[[#This Row],[poweradd]]</f>
        <v>65.495161999999965</v>
      </c>
      <c r="DI223" s="150">
        <f t="shared" si="270"/>
        <v>111.63652799999997</v>
      </c>
      <c r="DJ223" s="35">
        <f t="shared" si="242"/>
        <v>6</v>
      </c>
      <c r="DK223" s="52">
        <f t="shared" si="257"/>
        <v>85.863471999999959</v>
      </c>
      <c r="DL223" s="52">
        <f t="shared" si="283"/>
        <v>85.004837999999964</v>
      </c>
      <c r="DM223" s="52">
        <f t="shared" si="243"/>
        <v>0.85863400000000001</v>
      </c>
      <c r="DN223">
        <v>-50</v>
      </c>
      <c r="DO223">
        <f>50*0.9</f>
        <v>45</v>
      </c>
      <c r="DP223" s="17" t="s">
        <v>247</v>
      </c>
      <c r="DR223" s="35">
        <f>DS223+DW223+Tabelle212682010252627293411353637[[#This Row],[w]]/2+Tabelle212682010252627293411353637[[#This Row],[poweradd]]</f>
        <v>43.042705999999981</v>
      </c>
      <c r="DS223" s="150">
        <f t="shared" si="271"/>
        <v>58.634046999999981</v>
      </c>
      <c r="DT223" s="35">
        <f t="shared" si="244"/>
        <v>6</v>
      </c>
      <c r="DU223" s="52">
        <f t="shared" si="258"/>
        <v>140.86595299999993</v>
      </c>
      <c r="DV223" s="52">
        <f t="shared" si="284"/>
        <v>139.45729399999993</v>
      </c>
      <c r="DW223" s="52">
        <f t="shared" si="245"/>
        <v>1.4086590000000001</v>
      </c>
      <c r="DX223" s="17">
        <v>-20</v>
      </c>
      <c r="DY223" s="17"/>
      <c r="DZ223" s="17" t="s">
        <v>181</v>
      </c>
    </row>
    <row r="224" spans="1:130" x14ac:dyDescent="0.25">
      <c r="A224" s="55">
        <v>221</v>
      </c>
      <c r="B224" s="35">
        <f>C224+G224+Tabelle21268201025[[#This Row],[w]]/2+Tabelle21268201025[[#This Row],[poweradd]]</f>
        <v>80.110480000000024</v>
      </c>
      <c r="C224" s="52">
        <f t="shared" si="285"/>
        <v>75.864122000000023</v>
      </c>
      <c r="D224" s="35">
        <f t="shared" si="220"/>
        <v>6</v>
      </c>
      <c r="E224" s="52">
        <f t="shared" si="286"/>
        <v>124.63587799999993</v>
      </c>
      <c r="F224" s="52">
        <f t="shared" si="287"/>
        <v>123.38951999999993</v>
      </c>
      <c r="G224" s="52">
        <f t="shared" si="288"/>
        <v>1.2463580000000001</v>
      </c>
      <c r="I224" s="94"/>
      <c r="J224" s="17"/>
      <c r="L224" s="35">
        <f>M224+Q224+Tabelle212682010252632[[#This Row],[w]]/2+Tabelle212682010252632[[#This Row],[poweradd]]</f>
        <v>80.110480000000024</v>
      </c>
      <c r="M224" s="52">
        <f t="shared" si="260"/>
        <v>75.864122000000023</v>
      </c>
      <c r="N224" s="35">
        <f t="shared" si="222"/>
        <v>6</v>
      </c>
      <c r="O224" s="52">
        <f t="shared" si="247"/>
        <v>124.63587799999993</v>
      </c>
      <c r="P224" s="52">
        <f t="shared" si="273"/>
        <v>123.38951999999993</v>
      </c>
      <c r="Q224" s="52">
        <f t="shared" si="223"/>
        <v>1.2463580000000001</v>
      </c>
      <c r="S224" s="94"/>
      <c r="T224" s="17"/>
      <c r="V224" s="35">
        <f>W224+AA224+Tabelle2126820102526[[#This Row],[w]]/2+Tabelle2126820102526[[#This Row],[poweradd]]</f>
        <v>80.110480000000024</v>
      </c>
      <c r="W224" s="52">
        <f t="shared" si="261"/>
        <v>75.864122000000023</v>
      </c>
      <c r="X224" s="35">
        <f t="shared" si="224"/>
        <v>6</v>
      </c>
      <c r="Y224" s="52">
        <f t="shared" si="248"/>
        <v>124.63587799999993</v>
      </c>
      <c r="Z224" s="52">
        <f t="shared" si="274"/>
        <v>123.38951999999993</v>
      </c>
      <c r="AA224" s="52">
        <f t="shared" si="225"/>
        <v>1.2463580000000001</v>
      </c>
      <c r="AC224" s="94"/>
      <c r="AD224" s="17"/>
      <c r="AF224" s="35">
        <f>AG224+AK224+Tabelle212682010252630[[#This Row],[w]]/2+Tabelle212682010252630[[#This Row],[poweradd]]</f>
        <v>80.110480000000024</v>
      </c>
      <c r="AG224" s="52">
        <f t="shared" si="262"/>
        <v>75.864122000000023</v>
      </c>
      <c r="AH224" s="35">
        <f t="shared" si="226"/>
        <v>6</v>
      </c>
      <c r="AI224" s="52">
        <f t="shared" si="249"/>
        <v>124.63587799999993</v>
      </c>
      <c r="AJ224" s="52">
        <f t="shared" si="275"/>
        <v>123.38951999999993</v>
      </c>
      <c r="AK224" s="52">
        <f t="shared" si="227"/>
        <v>1.2463580000000001</v>
      </c>
      <c r="AM224" s="94"/>
      <c r="AN224" s="17"/>
      <c r="AP224" s="35">
        <f>AQ224+AU224+Tabelle212682010252627[[#This Row],[w]]/2+Tabelle212682010252627[[#This Row],[poweradd]]</f>
        <v>6.0487009999999977</v>
      </c>
      <c r="AQ224" s="52">
        <f t="shared" si="263"/>
        <v>1.1653549999999981</v>
      </c>
      <c r="AR224" s="35">
        <f t="shared" si="228"/>
        <v>7</v>
      </c>
      <c r="AS224" s="52">
        <f t="shared" si="250"/>
        <v>138.33464499999985</v>
      </c>
      <c r="AT224" s="52">
        <f t="shared" si="276"/>
        <v>136.95129899999986</v>
      </c>
      <c r="AU224" s="52">
        <f t="shared" si="229"/>
        <v>1.383346</v>
      </c>
      <c r="AX224" s="17"/>
      <c r="AZ224" s="35">
        <f>BA224+BE224+Tabelle2126820102526272933[[#This Row],[w]]/2+Tabelle2126820102526272933[[#This Row],[poweradd]]</f>
        <v>6.0487009999999977</v>
      </c>
      <c r="BA224" s="52">
        <f t="shared" si="264"/>
        <v>1.1653549999999981</v>
      </c>
      <c r="BB224" s="35">
        <f t="shared" si="230"/>
        <v>7</v>
      </c>
      <c r="BC224" s="52">
        <f t="shared" si="251"/>
        <v>138.33464499999985</v>
      </c>
      <c r="BD224" s="52">
        <f t="shared" si="277"/>
        <v>136.95129899999986</v>
      </c>
      <c r="BE224" s="52">
        <f t="shared" si="231"/>
        <v>1.383346</v>
      </c>
      <c r="BH224" s="17"/>
      <c r="BJ224" s="35">
        <f>BK224+BO224+Tabelle21268201025262728[[#This Row],[w]]/2+Tabelle21268201025262728[[#This Row],[poweradd]]</f>
        <v>6.0487009999999977</v>
      </c>
      <c r="BK224" s="52">
        <f t="shared" si="265"/>
        <v>1.1653549999999981</v>
      </c>
      <c r="BL224" s="35">
        <f t="shared" si="232"/>
        <v>7</v>
      </c>
      <c r="BM224" s="52">
        <f t="shared" si="252"/>
        <v>138.33464499999985</v>
      </c>
      <c r="BN224" s="52">
        <f t="shared" si="278"/>
        <v>136.95129899999986</v>
      </c>
      <c r="BO224" s="52">
        <f t="shared" si="233"/>
        <v>1.383346</v>
      </c>
      <c r="BR224" s="17"/>
      <c r="BT224" s="35">
        <f>BU224+BY224+Tabelle21268201025262729[[#This Row],[w]]/2+Tabelle21268201025262729[[#This Row],[poweradd]]</f>
        <v>6.0487009999999977</v>
      </c>
      <c r="BU224" s="52">
        <f t="shared" si="266"/>
        <v>1.1653549999999981</v>
      </c>
      <c r="BV224" s="35">
        <f t="shared" si="234"/>
        <v>7</v>
      </c>
      <c r="BW224" s="52">
        <f t="shared" si="253"/>
        <v>138.33464499999985</v>
      </c>
      <c r="BX224" s="52">
        <f t="shared" si="279"/>
        <v>136.95129899999986</v>
      </c>
      <c r="BY224" s="52">
        <f t="shared" si="235"/>
        <v>1.383346</v>
      </c>
      <c r="CB224" s="17"/>
      <c r="CD224" s="35">
        <f>CE224+CI224+Tabelle2126820102526272934[[#This Row],[w]]/2+Tabelle2126820102526272934[[#This Row],[poweradd]]</f>
        <v>100.58618100000004</v>
      </c>
      <c r="CE224" s="52">
        <f t="shared" si="267"/>
        <v>96.031496000000033</v>
      </c>
      <c r="CF224" s="35">
        <f t="shared" si="236"/>
        <v>6</v>
      </c>
      <c r="CG224" s="52">
        <f t="shared" si="254"/>
        <v>155.46850399999988</v>
      </c>
      <c r="CH224" s="52">
        <f t="shared" si="280"/>
        <v>153.91381899999988</v>
      </c>
      <c r="CI224" s="52">
        <f t="shared" si="237"/>
        <v>1.5546850000000001</v>
      </c>
      <c r="CL224" s="17"/>
      <c r="CN224" s="35">
        <f>CO224+CS224+Tabelle21268201025262729341135[[#This Row],[w]]/2+Tabelle21268201025262729341135[[#This Row],[poweradd]]</f>
        <v>100.22493500000002</v>
      </c>
      <c r="CO224" s="52">
        <f t="shared" si="268"/>
        <v>95.666602000000012</v>
      </c>
      <c r="CP224" s="35">
        <f t="shared" si="238"/>
        <v>6</v>
      </c>
      <c r="CQ224" s="52">
        <f t="shared" si="255"/>
        <v>155.83339799999996</v>
      </c>
      <c r="CR224" s="52">
        <f t="shared" si="281"/>
        <v>154.27506499999996</v>
      </c>
      <c r="CS224" s="52">
        <f t="shared" si="239"/>
        <v>1.558333</v>
      </c>
      <c r="CV224" s="17"/>
      <c r="CX224" s="35">
        <f>CY224+DC224+Tabelle2126820102526272934113536[[#This Row],[w]]/2+Tabelle2126820102526272934113536[[#This Row],[poweradd]]</f>
        <v>40.224935000000009</v>
      </c>
      <c r="CY224" s="52">
        <f t="shared" si="269"/>
        <v>35.666602000000012</v>
      </c>
      <c r="CZ224" s="35">
        <f t="shared" si="240"/>
        <v>6</v>
      </c>
      <c r="DA224" s="52">
        <f t="shared" si="256"/>
        <v>155.83339799999996</v>
      </c>
      <c r="DB224" s="52">
        <f t="shared" si="282"/>
        <v>154.27506499999996</v>
      </c>
      <c r="DC224" s="52">
        <f t="shared" si="241"/>
        <v>1.558333</v>
      </c>
      <c r="DF224" s="17"/>
      <c r="DH224" s="35">
        <f>DI224+DM224+Tabelle21268201025262729341135363731[[#This Row],[w]]/2+Tabelle21268201025262729341135363731[[#This Row],[poweradd]]</f>
        <v>69.795209999999969</v>
      </c>
      <c r="DI224" s="52">
        <f t="shared" si="270"/>
        <v>65.495161999999965</v>
      </c>
      <c r="DJ224" s="35">
        <f t="shared" si="242"/>
        <v>6</v>
      </c>
      <c r="DK224" s="52">
        <f t="shared" si="257"/>
        <v>130.00483799999995</v>
      </c>
      <c r="DL224" s="52">
        <f t="shared" si="283"/>
        <v>128.70478999999995</v>
      </c>
      <c r="DM224" s="52">
        <f t="shared" si="243"/>
        <v>1.3000480000000001</v>
      </c>
      <c r="DP224" s="17"/>
      <c r="DR224" s="35">
        <f>DS224+DW224+Tabelle212682010252627293411353637[[#This Row],[w]]/2+Tabelle212682010252627293411353637[[#This Row],[poweradd]]</f>
        <v>47.437277999999978</v>
      </c>
      <c r="DS224" s="52">
        <f t="shared" si="271"/>
        <v>43.042705999999981</v>
      </c>
      <c r="DT224" s="35">
        <f t="shared" si="244"/>
        <v>6</v>
      </c>
      <c r="DU224" s="52">
        <f t="shared" si="258"/>
        <v>139.45729399999993</v>
      </c>
      <c r="DV224" s="52">
        <f t="shared" si="284"/>
        <v>138.06272199999992</v>
      </c>
      <c r="DW224" s="52">
        <f t="shared" si="245"/>
        <v>1.3945719999999999</v>
      </c>
      <c r="DX224" s="94"/>
      <c r="DY224" s="94"/>
      <c r="DZ224" s="94"/>
    </row>
    <row r="225" spans="1:130" x14ac:dyDescent="0.25">
      <c r="A225" s="55">
        <v>222</v>
      </c>
      <c r="B225" s="35">
        <f>C225+G225+Tabelle21268201025[[#This Row],[w]]/2+Tabelle21268201025[[#This Row],[poweradd]]</f>
        <v>84.344375000000028</v>
      </c>
      <c r="C225" s="52">
        <f t="shared" si="285"/>
        <v>80.110480000000024</v>
      </c>
      <c r="D225" s="35">
        <f t="shared" si="220"/>
        <v>6</v>
      </c>
      <c r="E225" s="52">
        <f t="shared" si="286"/>
        <v>123.38951999999993</v>
      </c>
      <c r="F225" s="52">
        <f t="shared" si="287"/>
        <v>122.15562499999993</v>
      </c>
      <c r="G225" s="52">
        <f t="shared" si="288"/>
        <v>1.233895</v>
      </c>
      <c r="L225" s="35">
        <f>M225+Q225+Tabelle212682010252632[[#This Row],[w]]/2+Tabelle212682010252632[[#This Row],[poweradd]]</f>
        <v>84.344375000000028</v>
      </c>
      <c r="M225" s="52">
        <f t="shared" si="260"/>
        <v>80.110480000000024</v>
      </c>
      <c r="N225" s="35">
        <f t="shared" si="222"/>
        <v>6</v>
      </c>
      <c r="O225" s="52">
        <f t="shared" si="247"/>
        <v>123.38951999999993</v>
      </c>
      <c r="P225" s="52">
        <f t="shared" si="273"/>
        <v>122.15562499999993</v>
      </c>
      <c r="Q225" s="52">
        <f t="shared" si="223"/>
        <v>1.233895</v>
      </c>
      <c r="V225" s="35">
        <f>W225+AA225+Tabelle2126820102526[[#This Row],[w]]/2+Tabelle2126820102526[[#This Row],[poweradd]]</f>
        <v>84.344375000000028</v>
      </c>
      <c r="W225" s="52">
        <f t="shared" si="261"/>
        <v>80.110480000000024</v>
      </c>
      <c r="X225" s="35">
        <f t="shared" si="224"/>
        <v>6</v>
      </c>
      <c r="Y225" s="52">
        <f t="shared" si="248"/>
        <v>123.38951999999993</v>
      </c>
      <c r="Z225" s="52">
        <f t="shared" si="274"/>
        <v>122.15562499999993</v>
      </c>
      <c r="AA225" s="52">
        <f t="shared" si="225"/>
        <v>1.233895</v>
      </c>
      <c r="AF225" s="35">
        <f>AG225+AK225+Tabelle212682010252630[[#This Row],[w]]/2+Tabelle212682010252630[[#This Row],[poweradd]]</f>
        <v>84.344375000000028</v>
      </c>
      <c r="AG225" s="52">
        <f t="shared" si="262"/>
        <v>80.110480000000024</v>
      </c>
      <c r="AH225" s="35">
        <f t="shared" si="226"/>
        <v>6</v>
      </c>
      <c r="AI225" s="52">
        <f t="shared" si="249"/>
        <v>123.38951999999993</v>
      </c>
      <c r="AJ225" s="52">
        <f t="shared" si="275"/>
        <v>122.15562499999993</v>
      </c>
      <c r="AK225" s="52">
        <f t="shared" si="227"/>
        <v>1.233895</v>
      </c>
      <c r="AP225" s="35">
        <f>AQ225+AU225+Tabelle212682010252627[[#This Row],[w]]/2+Tabelle212682010252627[[#This Row],[poweradd]]</f>
        <v>10.918212999999998</v>
      </c>
      <c r="AQ225" s="52">
        <f t="shared" si="263"/>
        <v>6.0487009999999977</v>
      </c>
      <c r="AR225" s="35">
        <f t="shared" si="228"/>
        <v>7</v>
      </c>
      <c r="AS225" s="52">
        <f t="shared" si="250"/>
        <v>136.95129899999986</v>
      </c>
      <c r="AT225" s="52">
        <f t="shared" si="276"/>
        <v>135.58178699999988</v>
      </c>
      <c r="AU225" s="52">
        <f t="shared" si="229"/>
        <v>1.3695120000000001</v>
      </c>
      <c r="AW225" s="94"/>
      <c r="AX225" s="17"/>
      <c r="AZ225" s="35">
        <f>BA225+BE225+Tabelle2126820102526272933[[#This Row],[w]]/2+Tabelle2126820102526272933[[#This Row],[poweradd]]</f>
        <v>10.918212999999998</v>
      </c>
      <c r="BA225" s="52">
        <f t="shared" si="264"/>
        <v>6.0487009999999977</v>
      </c>
      <c r="BB225" s="35">
        <f t="shared" si="230"/>
        <v>7</v>
      </c>
      <c r="BC225" s="52">
        <f t="shared" si="251"/>
        <v>136.95129899999986</v>
      </c>
      <c r="BD225" s="52">
        <f t="shared" si="277"/>
        <v>135.58178699999988</v>
      </c>
      <c r="BE225" s="52">
        <f t="shared" si="231"/>
        <v>1.3695120000000001</v>
      </c>
      <c r="BG225" s="94"/>
      <c r="BH225" s="17"/>
      <c r="BJ225" s="35">
        <f>BK225+BO225+Tabelle21268201025262728[[#This Row],[w]]/2+Tabelle21268201025262728[[#This Row],[poweradd]]</f>
        <v>10.918212999999998</v>
      </c>
      <c r="BK225" s="52">
        <f t="shared" si="265"/>
        <v>6.0487009999999977</v>
      </c>
      <c r="BL225" s="35">
        <f t="shared" si="232"/>
        <v>7</v>
      </c>
      <c r="BM225" s="52">
        <f t="shared" si="252"/>
        <v>136.95129899999986</v>
      </c>
      <c r="BN225" s="52">
        <f t="shared" si="278"/>
        <v>135.58178699999988</v>
      </c>
      <c r="BO225" s="52">
        <f t="shared" si="233"/>
        <v>1.3695120000000001</v>
      </c>
      <c r="BQ225" s="94"/>
      <c r="BR225" s="17"/>
      <c r="BT225" s="35">
        <f>BU225+BY225+Tabelle21268201025262729[[#This Row],[w]]/2+Tabelle21268201025262729[[#This Row],[poweradd]]</f>
        <v>10.918212999999998</v>
      </c>
      <c r="BU225" s="52">
        <f t="shared" si="266"/>
        <v>6.0487009999999977</v>
      </c>
      <c r="BV225" s="35">
        <f t="shared" si="234"/>
        <v>7</v>
      </c>
      <c r="BW225" s="52">
        <f t="shared" si="253"/>
        <v>136.95129899999986</v>
      </c>
      <c r="BX225" s="52">
        <f t="shared" si="279"/>
        <v>135.58178699999988</v>
      </c>
      <c r="BY225" s="52">
        <f t="shared" si="235"/>
        <v>1.3695120000000001</v>
      </c>
      <c r="CA225" s="94"/>
      <c r="CB225" s="17"/>
      <c r="CD225" s="35">
        <f>CE225+CI225+Tabelle2126820102526272934[[#This Row],[w]]/2+Tabelle2126820102526272934[[#This Row],[poweradd]]</f>
        <v>105.12531900000003</v>
      </c>
      <c r="CE225" s="52">
        <f t="shared" si="267"/>
        <v>100.58618100000004</v>
      </c>
      <c r="CF225" s="35">
        <f t="shared" si="236"/>
        <v>6</v>
      </c>
      <c r="CG225" s="52">
        <f t="shared" si="254"/>
        <v>153.91381899999988</v>
      </c>
      <c r="CH225" s="52">
        <f t="shared" si="280"/>
        <v>152.37468099999987</v>
      </c>
      <c r="CI225" s="52">
        <f t="shared" si="237"/>
        <v>1.5391379999999999</v>
      </c>
      <c r="CK225" s="94"/>
      <c r="CL225" s="17"/>
      <c r="CN225" s="35">
        <f>CO225+CS225+Tabelle21268201025262729341135[[#This Row],[w]]/2+Tabelle21268201025262729341135[[#This Row],[poweradd]]</f>
        <v>104.76768500000001</v>
      </c>
      <c r="CO225" s="52">
        <f t="shared" si="268"/>
        <v>100.22493500000002</v>
      </c>
      <c r="CP225" s="35">
        <f t="shared" si="238"/>
        <v>6</v>
      </c>
      <c r="CQ225" s="52">
        <f t="shared" si="255"/>
        <v>154.27506499999996</v>
      </c>
      <c r="CR225" s="52">
        <f t="shared" si="281"/>
        <v>152.73231499999994</v>
      </c>
      <c r="CS225" s="52">
        <f t="shared" si="239"/>
        <v>1.5427500000000001</v>
      </c>
      <c r="CU225" s="94"/>
      <c r="CV225" s="17"/>
      <c r="CX225" s="35">
        <f>CY225+DC225+Tabelle2126820102526272934113536[[#This Row],[w]]/2+Tabelle2126820102526272934113536[[#This Row],[poweradd]]</f>
        <v>44.767685000000007</v>
      </c>
      <c r="CY225" s="52">
        <f t="shared" si="269"/>
        <v>40.224935000000009</v>
      </c>
      <c r="CZ225" s="35">
        <f t="shared" si="240"/>
        <v>6</v>
      </c>
      <c r="DA225" s="52">
        <f t="shared" si="256"/>
        <v>154.27506499999996</v>
      </c>
      <c r="DB225" s="52">
        <f t="shared" si="282"/>
        <v>152.73231499999994</v>
      </c>
      <c r="DC225" s="52">
        <f t="shared" si="241"/>
        <v>1.5427500000000001</v>
      </c>
      <c r="DE225" s="94"/>
      <c r="DF225" s="17"/>
      <c r="DH225" s="35">
        <f>DI225+DM225+Tabelle21268201025262729341135363731[[#This Row],[w]]/2+Tabelle21268201025262729341135363731[[#This Row],[poweradd]]</f>
        <v>74.08225699999997</v>
      </c>
      <c r="DI225" s="52">
        <f t="shared" si="270"/>
        <v>69.795209999999969</v>
      </c>
      <c r="DJ225" s="35">
        <f t="shared" si="242"/>
        <v>6</v>
      </c>
      <c r="DK225" s="52">
        <f t="shared" si="257"/>
        <v>128.70478999999995</v>
      </c>
      <c r="DL225" s="52">
        <f t="shared" si="283"/>
        <v>127.41774299999994</v>
      </c>
      <c r="DM225" s="52">
        <f t="shared" si="243"/>
        <v>1.2870470000000001</v>
      </c>
      <c r="DO225" s="94"/>
      <c r="DP225" s="17"/>
      <c r="DR225" s="35">
        <f>DS225+DW225+Tabelle212682010252627293411353637[[#This Row],[w]]/2+Tabelle212682010252627293411353637[[#This Row],[poweradd]]</f>
        <v>31.817904999999975</v>
      </c>
      <c r="DS225" s="52">
        <f t="shared" si="271"/>
        <v>47.437277999999978</v>
      </c>
      <c r="DT225" s="35">
        <f t="shared" si="244"/>
        <v>6</v>
      </c>
      <c r="DU225" s="52">
        <f t="shared" si="258"/>
        <v>138.06272199999992</v>
      </c>
      <c r="DV225" s="52">
        <f t="shared" si="284"/>
        <v>136.68209499999992</v>
      </c>
      <c r="DW225" s="52">
        <f t="shared" si="245"/>
        <v>1.380627</v>
      </c>
      <c r="DX225" s="17">
        <v>-20</v>
      </c>
      <c r="DY225" s="17"/>
      <c r="DZ225" s="17" t="s">
        <v>181</v>
      </c>
    </row>
    <row r="226" spans="1:130" x14ac:dyDescent="0.25">
      <c r="A226" s="192">
        <v>223</v>
      </c>
      <c r="B226" s="35">
        <f>C226+G226+Tabelle21268201025[[#This Row],[w]]/2+Tabelle21268201025[[#This Row],[poweradd]]</f>
        <v>88.565931000000035</v>
      </c>
      <c r="C226" s="150">
        <f t="shared" si="285"/>
        <v>84.344375000000028</v>
      </c>
      <c r="D226" s="35">
        <f t="shared" si="220"/>
        <v>6</v>
      </c>
      <c r="E226" s="52">
        <f t="shared" si="286"/>
        <v>122.15562499999993</v>
      </c>
      <c r="F226" s="52">
        <f t="shared" si="287"/>
        <v>120.93406899999992</v>
      </c>
      <c r="G226" s="52">
        <f t="shared" si="288"/>
        <v>1.2215560000000001</v>
      </c>
      <c r="H226" s="94"/>
      <c r="I226" s="94"/>
      <c r="J226" s="94"/>
      <c r="L226" s="35">
        <f>M226+Q226+Tabelle212682010252632[[#This Row],[w]]/2+Tabelle212682010252632[[#This Row],[poweradd]]</f>
        <v>88.565931000000035</v>
      </c>
      <c r="M226" s="150">
        <f t="shared" si="260"/>
        <v>84.344375000000028</v>
      </c>
      <c r="N226" s="35">
        <f t="shared" si="222"/>
        <v>6</v>
      </c>
      <c r="O226" s="52">
        <f t="shared" si="247"/>
        <v>122.15562499999993</v>
      </c>
      <c r="P226" s="52">
        <f t="shared" si="273"/>
        <v>120.93406899999992</v>
      </c>
      <c r="Q226" s="52">
        <f t="shared" si="223"/>
        <v>1.2215560000000001</v>
      </c>
      <c r="R226" s="94"/>
      <c r="S226" s="94"/>
      <c r="T226" s="94"/>
      <c r="V226" s="35">
        <f>W226+AA226+Tabelle2126820102526[[#This Row],[w]]/2+Tabelle2126820102526[[#This Row],[poweradd]]</f>
        <v>88.565931000000035</v>
      </c>
      <c r="W226" s="150">
        <f t="shared" si="261"/>
        <v>84.344375000000028</v>
      </c>
      <c r="X226" s="35">
        <f t="shared" si="224"/>
        <v>6</v>
      </c>
      <c r="Y226" s="52">
        <f t="shared" si="248"/>
        <v>122.15562499999993</v>
      </c>
      <c r="Z226" s="52">
        <f t="shared" si="274"/>
        <v>120.93406899999992</v>
      </c>
      <c r="AA226" s="52">
        <f t="shared" si="225"/>
        <v>1.2215560000000001</v>
      </c>
      <c r="AB226" s="94"/>
      <c r="AC226" s="94"/>
      <c r="AD226" s="94"/>
      <c r="AF226" s="35">
        <f>AG226+AK226+Tabelle212682010252630[[#This Row],[w]]/2+Tabelle212682010252630[[#This Row],[poweradd]]</f>
        <v>88.565931000000035</v>
      </c>
      <c r="AG226" s="150">
        <f t="shared" si="262"/>
        <v>84.344375000000028</v>
      </c>
      <c r="AH226" s="35">
        <f t="shared" si="226"/>
        <v>6</v>
      </c>
      <c r="AI226" s="52">
        <f t="shared" si="249"/>
        <v>122.15562499999993</v>
      </c>
      <c r="AJ226" s="52">
        <f t="shared" si="275"/>
        <v>120.93406899999992</v>
      </c>
      <c r="AK226" s="52">
        <f t="shared" si="227"/>
        <v>1.2215560000000001</v>
      </c>
      <c r="AL226" s="94"/>
      <c r="AM226" s="94"/>
      <c r="AN226" s="94"/>
      <c r="AP226" s="35">
        <f>AQ226+AU226+Tabelle212682010252627[[#This Row],[w]]/2+Tabelle212682010252627[[#This Row],[poweradd]]</f>
        <v>15.774029999999998</v>
      </c>
      <c r="AQ226" s="150">
        <f t="shared" si="263"/>
        <v>10.918212999999998</v>
      </c>
      <c r="AR226" s="35">
        <f t="shared" si="228"/>
        <v>7</v>
      </c>
      <c r="AS226" s="52">
        <f t="shared" si="250"/>
        <v>135.58178699999988</v>
      </c>
      <c r="AT226" s="52">
        <f t="shared" si="276"/>
        <v>134.22596999999988</v>
      </c>
      <c r="AU226" s="52">
        <f t="shared" si="229"/>
        <v>1.355817</v>
      </c>
      <c r="AV226" s="17"/>
      <c r="AW226" s="17"/>
      <c r="AX226" s="17"/>
      <c r="AZ226" s="35">
        <f>BA226+BE226+Tabelle2126820102526272933[[#This Row],[w]]/2+Tabelle2126820102526272933[[#This Row],[poweradd]]</f>
        <v>15.774029999999998</v>
      </c>
      <c r="BA226" s="150">
        <f t="shared" si="264"/>
        <v>10.918212999999998</v>
      </c>
      <c r="BB226" s="35">
        <f t="shared" si="230"/>
        <v>7</v>
      </c>
      <c r="BC226" s="52">
        <f t="shared" si="251"/>
        <v>135.58178699999988</v>
      </c>
      <c r="BD226" s="52">
        <f t="shared" si="277"/>
        <v>134.22596999999988</v>
      </c>
      <c r="BE226" s="52">
        <f t="shared" si="231"/>
        <v>1.355817</v>
      </c>
      <c r="BF226" s="17"/>
      <c r="BG226" s="17"/>
      <c r="BH226" s="17"/>
      <c r="BJ226" s="35">
        <f>BK226+BO226+Tabelle21268201025262728[[#This Row],[w]]/2+Tabelle21268201025262728[[#This Row],[poweradd]]</f>
        <v>15.774029999999998</v>
      </c>
      <c r="BK226" s="150">
        <f t="shared" si="265"/>
        <v>10.918212999999998</v>
      </c>
      <c r="BL226" s="35">
        <f t="shared" si="232"/>
        <v>7</v>
      </c>
      <c r="BM226" s="52">
        <f t="shared" si="252"/>
        <v>135.58178699999988</v>
      </c>
      <c r="BN226" s="52">
        <f t="shared" si="278"/>
        <v>134.22596999999988</v>
      </c>
      <c r="BO226" s="52">
        <f t="shared" si="233"/>
        <v>1.355817</v>
      </c>
      <c r="BP226" s="17"/>
      <c r="BQ226" s="17"/>
      <c r="BR226" s="17"/>
      <c r="BT226" s="35">
        <f>BU226+BY226+Tabelle21268201025262729[[#This Row],[w]]/2+Tabelle21268201025262729[[#This Row],[poweradd]]</f>
        <v>15.774029999999998</v>
      </c>
      <c r="BU226" s="150">
        <f t="shared" si="266"/>
        <v>10.918212999999998</v>
      </c>
      <c r="BV226" s="35">
        <f t="shared" si="234"/>
        <v>7</v>
      </c>
      <c r="BW226" s="52">
        <f t="shared" si="253"/>
        <v>135.58178699999988</v>
      </c>
      <c r="BX226" s="52">
        <f t="shared" si="279"/>
        <v>134.22596999999988</v>
      </c>
      <c r="BY226" s="52">
        <f t="shared" si="235"/>
        <v>1.355817</v>
      </c>
      <c r="BZ226" s="17"/>
      <c r="CA226" s="17"/>
      <c r="CB226" s="17"/>
      <c r="CD226" s="35">
        <f>CE226+CI226+Tabelle2126820102526272934[[#This Row],[w]]/2+Tabelle2126820102526272934[[#This Row],[poweradd]]</f>
        <v>109.64906500000004</v>
      </c>
      <c r="CE226" s="150">
        <f t="shared" si="267"/>
        <v>105.12531900000003</v>
      </c>
      <c r="CF226" s="35">
        <f t="shared" si="236"/>
        <v>6</v>
      </c>
      <c r="CG226" s="52">
        <f t="shared" si="254"/>
        <v>152.37468099999987</v>
      </c>
      <c r="CH226" s="52">
        <f t="shared" si="280"/>
        <v>150.85093499999988</v>
      </c>
      <c r="CI226" s="52">
        <f t="shared" si="237"/>
        <v>1.523746</v>
      </c>
      <c r="CJ226" s="17"/>
      <c r="CK226" s="17"/>
      <c r="CL226" s="17"/>
      <c r="CN226" s="35">
        <f>CO226+CS226+Tabelle21268201025262729341135[[#This Row],[w]]/2+Tabelle21268201025262729341135[[#This Row],[poweradd]]</f>
        <v>109.29500800000001</v>
      </c>
      <c r="CO226" s="150">
        <f t="shared" si="268"/>
        <v>104.76768500000001</v>
      </c>
      <c r="CP226" s="35">
        <f t="shared" si="238"/>
        <v>6</v>
      </c>
      <c r="CQ226" s="52">
        <f t="shared" si="255"/>
        <v>152.73231499999994</v>
      </c>
      <c r="CR226" s="52">
        <f t="shared" si="281"/>
        <v>151.20499199999995</v>
      </c>
      <c r="CS226" s="52">
        <f t="shared" si="239"/>
        <v>1.527323</v>
      </c>
      <c r="CT226" s="17"/>
      <c r="CU226" s="17"/>
      <c r="CV226" s="17"/>
      <c r="CX226" s="35">
        <f>CY226+DC226+Tabelle2126820102526272934113536[[#This Row],[w]]/2+Tabelle2126820102526272934113536[[#This Row],[poweradd]]</f>
        <v>49.29500800000001</v>
      </c>
      <c r="CY226" s="150">
        <f t="shared" si="269"/>
        <v>44.767685000000007</v>
      </c>
      <c r="CZ226" s="35">
        <f t="shared" si="240"/>
        <v>6</v>
      </c>
      <c r="DA226" s="52">
        <f t="shared" si="256"/>
        <v>152.73231499999994</v>
      </c>
      <c r="DB226" s="52">
        <f t="shared" si="282"/>
        <v>151.20499199999995</v>
      </c>
      <c r="DC226" s="52">
        <f t="shared" si="241"/>
        <v>1.527323</v>
      </c>
      <c r="DD226" s="17"/>
      <c r="DE226" s="17"/>
      <c r="DF226" s="17"/>
      <c r="DH226" s="35">
        <f>DI226+DM226+Tabelle21268201025262729341135363731[[#This Row],[w]]/2+Tabelle21268201025262729341135363731[[#This Row],[poweradd]]</f>
        <v>78.356433999999965</v>
      </c>
      <c r="DI226" s="150">
        <f t="shared" si="270"/>
        <v>74.08225699999997</v>
      </c>
      <c r="DJ226" s="35">
        <f t="shared" si="242"/>
        <v>6</v>
      </c>
      <c r="DK226" s="52">
        <f t="shared" si="257"/>
        <v>127.41774299999994</v>
      </c>
      <c r="DL226" s="52">
        <f t="shared" si="283"/>
        <v>126.14356599999995</v>
      </c>
      <c r="DM226" s="52">
        <f t="shared" si="243"/>
        <v>1.2741769999999999</v>
      </c>
      <c r="DN226" s="17"/>
      <c r="DO226" s="17"/>
      <c r="DP226" s="17"/>
      <c r="DR226" s="35">
        <f>DS226+DW226+Tabelle212682010252627293411353637[[#This Row],[w]]/2+Tabelle212682010252627293411353637[[#This Row],[poweradd]]</f>
        <v>36.184724999999972</v>
      </c>
      <c r="DS226" s="150">
        <f t="shared" si="271"/>
        <v>31.817904999999975</v>
      </c>
      <c r="DT226" s="35">
        <f t="shared" si="244"/>
        <v>6</v>
      </c>
      <c r="DU226" s="52">
        <f t="shared" si="258"/>
        <v>136.68209499999992</v>
      </c>
      <c r="DV226" s="52">
        <f t="shared" si="284"/>
        <v>135.31527499999993</v>
      </c>
      <c r="DW226" s="52">
        <f t="shared" si="245"/>
        <v>1.3668199999999999</v>
      </c>
      <c r="DX226" s="94"/>
      <c r="DY226" s="94"/>
      <c r="DZ226" s="94"/>
    </row>
    <row r="227" spans="1:130" x14ac:dyDescent="0.25">
      <c r="A227" s="192">
        <v>224</v>
      </c>
      <c r="B227" s="35">
        <f>C227+G227+Tabelle21268201025[[#This Row],[w]]/2+Tabelle21268201025[[#This Row],[poweradd]]</f>
        <v>72.775271000000032</v>
      </c>
      <c r="C227" s="150">
        <f t="shared" si="285"/>
        <v>88.565931000000035</v>
      </c>
      <c r="D227" s="35">
        <f t="shared" si="220"/>
        <v>6</v>
      </c>
      <c r="E227" s="52">
        <f t="shared" si="286"/>
        <v>120.93406899999992</v>
      </c>
      <c r="F227" s="52">
        <f t="shared" si="287"/>
        <v>119.72472899999993</v>
      </c>
      <c r="G227" s="52">
        <f t="shared" si="288"/>
        <v>1.2093400000000001</v>
      </c>
      <c r="H227" s="17">
        <v>-20</v>
      </c>
      <c r="I227" s="17"/>
      <c r="J227" s="17" t="s">
        <v>181</v>
      </c>
      <c r="L227" s="35">
        <f>M227+Q227+Tabelle212682010252632[[#This Row],[w]]/2+Tabelle212682010252632[[#This Row],[poweradd]]</f>
        <v>72.775271000000032</v>
      </c>
      <c r="M227" s="150">
        <f t="shared" si="260"/>
        <v>88.565931000000035</v>
      </c>
      <c r="N227" s="35">
        <f t="shared" si="222"/>
        <v>6</v>
      </c>
      <c r="O227" s="52">
        <f t="shared" si="247"/>
        <v>120.93406899999992</v>
      </c>
      <c r="P227" s="52">
        <f t="shared" si="273"/>
        <v>119.72472899999993</v>
      </c>
      <c r="Q227" s="52">
        <f t="shared" si="223"/>
        <v>1.2093400000000001</v>
      </c>
      <c r="R227" s="17">
        <v>-20</v>
      </c>
      <c r="S227" s="17"/>
      <c r="T227" s="17" t="s">
        <v>181</v>
      </c>
      <c r="V227" s="35">
        <f>W227+AA227+Tabelle2126820102526[[#This Row],[w]]/2+Tabelle2126820102526[[#This Row],[poweradd]]</f>
        <v>72.775271000000032</v>
      </c>
      <c r="W227" s="150">
        <f t="shared" si="261"/>
        <v>88.565931000000035</v>
      </c>
      <c r="X227" s="35">
        <f t="shared" si="224"/>
        <v>6</v>
      </c>
      <c r="Y227" s="52">
        <f t="shared" si="248"/>
        <v>120.93406899999992</v>
      </c>
      <c r="Z227" s="52">
        <f t="shared" si="274"/>
        <v>119.72472899999993</v>
      </c>
      <c r="AA227" s="52">
        <f t="shared" si="225"/>
        <v>1.2093400000000001</v>
      </c>
      <c r="AB227" s="17">
        <v>-20</v>
      </c>
      <c r="AC227" s="17"/>
      <c r="AD227" s="17" t="s">
        <v>181</v>
      </c>
      <c r="AF227" s="35">
        <f>AG227+AK227+Tabelle212682010252630[[#This Row],[w]]/2+Tabelle212682010252630[[#This Row],[poweradd]]</f>
        <v>72.775271000000032</v>
      </c>
      <c r="AG227" s="150">
        <f t="shared" si="262"/>
        <v>88.565931000000035</v>
      </c>
      <c r="AH227" s="35">
        <f t="shared" si="226"/>
        <v>6</v>
      </c>
      <c r="AI227" s="52">
        <f t="shared" si="249"/>
        <v>120.93406899999992</v>
      </c>
      <c r="AJ227" s="52">
        <f t="shared" si="275"/>
        <v>119.72472899999993</v>
      </c>
      <c r="AK227" s="52">
        <f t="shared" si="227"/>
        <v>1.2093400000000001</v>
      </c>
      <c r="AL227" s="17">
        <v>-20</v>
      </c>
      <c r="AM227" s="17"/>
      <c r="AN227" s="17" t="s">
        <v>181</v>
      </c>
      <c r="AP227" s="35">
        <f>AQ227+AU227+Tabelle212682010252627[[#This Row],[w]]/2+Tabelle212682010252627[[#This Row],[poweradd]]</f>
        <v>20.616288999999998</v>
      </c>
      <c r="AQ227" s="150">
        <f t="shared" si="263"/>
        <v>15.774029999999998</v>
      </c>
      <c r="AR227" s="35">
        <f t="shared" si="228"/>
        <v>7</v>
      </c>
      <c r="AS227" s="52">
        <f t="shared" si="250"/>
        <v>134.22596999999988</v>
      </c>
      <c r="AT227" s="52">
        <f t="shared" si="276"/>
        <v>132.88371099999986</v>
      </c>
      <c r="AU227" s="52">
        <f t="shared" si="229"/>
        <v>1.3422590000000001</v>
      </c>
      <c r="AX227" s="17"/>
      <c r="AZ227" s="35">
        <f>BA227+BE227+Tabelle2126820102526272933[[#This Row],[w]]/2+Tabelle2126820102526272933[[#This Row],[poweradd]]</f>
        <v>20.616288999999998</v>
      </c>
      <c r="BA227" s="150">
        <f t="shared" si="264"/>
        <v>15.774029999999998</v>
      </c>
      <c r="BB227" s="35">
        <f t="shared" si="230"/>
        <v>7</v>
      </c>
      <c r="BC227" s="52">
        <f t="shared" si="251"/>
        <v>134.22596999999988</v>
      </c>
      <c r="BD227" s="52">
        <f t="shared" si="277"/>
        <v>132.88371099999986</v>
      </c>
      <c r="BE227" s="52">
        <f t="shared" si="231"/>
        <v>1.3422590000000001</v>
      </c>
      <c r="BF227" s="17"/>
      <c r="BG227" s="17"/>
      <c r="BH227" s="17"/>
      <c r="BJ227" s="35">
        <f>BK227+BO227+Tabelle21268201025262728[[#This Row],[w]]/2+Tabelle21268201025262728[[#This Row],[poweradd]]</f>
        <v>20.616288999999998</v>
      </c>
      <c r="BK227" s="150">
        <f t="shared" si="265"/>
        <v>15.774029999999998</v>
      </c>
      <c r="BL227" s="35">
        <f t="shared" si="232"/>
        <v>7</v>
      </c>
      <c r="BM227" s="52">
        <f t="shared" si="252"/>
        <v>134.22596999999988</v>
      </c>
      <c r="BN227" s="52">
        <f t="shared" si="278"/>
        <v>132.88371099999986</v>
      </c>
      <c r="BO227" s="52">
        <f t="shared" si="233"/>
        <v>1.3422590000000001</v>
      </c>
      <c r="BR227" s="17"/>
      <c r="BT227" s="35">
        <f>BU227+BY227+Tabelle21268201025262729[[#This Row],[w]]/2+Tabelle21268201025262729[[#This Row],[poweradd]]</f>
        <v>20.616288999999998</v>
      </c>
      <c r="BU227" s="150">
        <f t="shared" si="266"/>
        <v>15.774029999999998</v>
      </c>
      <c r="BV227" s="35">
        <f t="shared" si="234"/>
        <v>7</v>
      </c>
      <c r="BW227" s="52">
        <f t="shared" si="253"/>
        <v>134.22596999999988</v>
      </c>
      <c r="BX227" s="52">
        <f t="shared" si="279"/>
        <v>132.88371099999986</v>
      </c>
      <c r="BY227" s="52">
        <f t="shared" si="235"/>
        <v>1.3422590000000001</v>
      </c>
      <c r="CB227" s="17"/>
      <c r="CD227" s="35">
        <f>CE227+CI227+Tabelle2126820102526272934[[#This Row],[w]]/2+Tabelle2126820102526272934[[#This Row],[poweradd]]</f>
        <v>114.15757400000004</v>
      </c>
      <c r="CE227" s="150">
        <f t="shared" si="267"/>
        <v>109.64906500000004</v>
      </c>
      <c r="CF227" s="35">
        <f t="shared" si="236"/>
        <v>6</v>
      </c>
      <c r="CG227" s="52">
        <f t="shared" si="254"/>
        <v>150.85093499999988</v>
      </c>
      <c r="CH227" s="52">
        <f t="shared" si="280"/>
        <v>149.34242599999988</v>
      </c>
      <c r="CI227" s="52">
        <f t="shared" si="237"/>
        <v>1.5085090000000001</v>
      </c>
      <c r="CL227" s="17"/>
      <c r="CN227" s="35">
        <f>CO227+CS227+Tabelle21268201025262729341135[[#This Row],[w]]/2+Tabelle21268201025262729341135[[#This Row],[poweradd]]</f>
        <v>113.80705700000001</v>
      </c>
      <c r="CO227" s="150">
        <f t="shared" si="268"/>
        <v>109.29500800000001</v>
      </c>
      <c r="CP227" s="35">
        <f t="shared" si="238"/>
        <v>6</v>
      </c>
      <c r="CQ227" s="52">
        <f t="shared" si="255"/>
        <v>151.20499199999995</v>
      </c>
      <c r="CR227" s="52">
        <f t="shared" si="281"/>
        <v>149.69294299999996</v>
      </c>
      <c r="CS227" s="52">
        <f t="shared" si="239"/>
        <v>1.512049</v>
      </c>
      <c r="CV227" s="17"/>
      <c r="CX227" s="35">
        <f>CY227+DC227+Tabelle2126820102526272934113536[[#This Row],[w]]/2+Tabelle2126820102526272934113536[[#This Row],[poweradd]]</f>
        <v>53.807057000000007</v>
      </c>
      <c r="CY227" s="150">
        <f t="shared" si="269"/>
        <v>49.29500800000001</v>
      </c>
      <c r="CZ227" s="35">
        <f t="shared" si="240"/>
        <v>6</v>
      </c>
      <c r="DA227" s="52">
        <f t="shared" si="256"/>
        <v>151.20499199999995</v>
      </c>
      <c r="DB227" s="52">
        <f t="shared" si="282"/>
        <v>149.69294299999996</v>
      </c>
      <c r="DC227" s="52">
        <f t="shared" si="241"/>
        <v>1.512049</v>
      </c>
      <c r="DF227" s="17"/>
      <c r="DH227" s="35">
        <f>DI227+DM227+Tabelle21268201025262729341135363731[[#This Row],[w]]/2+Tabelle21268201025262729341135363731[[#This Row],[poweradd]]</f>
        <v>82.61786899999997</v>
      </c>
      <c r="DI227" s="150">
        <f t="shared" si="270"/>
        <v>78.356433999999965</v>
      </c>
      <c r="DJ227" s="35">
        <f t="shared" si="242"/>
        <v>6</v>
      </c>
      <c r="DK227" s="52">
        <f t="shared" si="257"/>
        <v>126.14356599999995</v>
      </c>
      <c r="DL227" s="52">
        <f t="shared" si="283"/>
        <v>124.88213099999994</v>
      </c>
      <c r="DM227" s="52">
        <f t="shared" si="243"/>
        <v>1.2614350000000001</v>
      </c>
      <c r="DP227" s="17"/>
      <c r="DR227" s="35">
        <f>DS227+DW227+Tabelle212682010252627293411353637[[#This Row],[w]]/2+Tabelle212682010252627293411353637[[#This Row],[poweradd]]</f>
        <v>20.537876999999973</v>
      </c>
      <c r="DS227" s="150">
        <f t="shared" si="271"/>
        <v>36.184724999999972</v>
      </c>
      <c r="DT227" s="35">
        <f t="shared" si="244"/>
        <v>6</v>
      </c>
      <c r="DU227" s="52">
        <f t="shared" si="258"/>
        <v>135.31527499999993</v>
      </c>
      <c r="DV227" s="52">
        <f t="shared" si="284"/>
        <v>133.96212299999993</v>
      </c>
      <c r="DW227" s="52">
        <f t="shared" si="245"/>
        <v>1.3531519999999999</v>
      </c>
      <c r="DX227" s="17">
        <v>-20</v>
      </c>
      <c r="DY227" s="17"/>
      <c r="DZ227" s="17" t="s">
        <v>181</v>
      </c>
    </row>
    <row r="228" spans="1:130" x14ac:dyDescent="0.25">
      <c r="A228" s="55">
        <v>225</v>
      </c>
      <c r="B228" s="35">
        <f>C228+G228+Tabelle21268201025[[#This Row],[w]]/2+Tabelle21268201025[[#This Row],[poweradd]]</f>
        <v>56.972518000000036</v>
      </c>
      <c r="C228" s="150">
        <f t="shared" si="285"/>
        <v>72.775271000000032</v>
      </c>
      <c r="D228" s="35">
        <f t="shared" si="220"/>
        <v>6</v>
      </c>
      <c r="E228" s="52">
        <f t="shared" si="286"/>
        <v>119.72472899999993</v>
      </c>
      <c r="F228" s="52">
        <f t="shared" si="287"/>
        <v>118.52748199999992</v>
      </c>
      <c r="G228" s="52">
        <f t="shared" si="288"/>
        <v>1.197247</v>
      </c>
      <c r="H228" s="17">
        <v>-20</v>
      </c>
      <c r="I228" s="17"/>
      <c r="J228" s="17" t="s">
        <v>181</v>
      </c>
      <c r="L228" s="35">
        <f>M228+Q228+Tabelle212682010252632[[#This Row],[w]]/2+Tabelle212682010252632[[#This Row],[poweradd]]</f>
        <v>56.972518000000036</v>
      </c>
      <c r="M228" s="150">
        <f t="shared" si="260"/>
        <v>72.775271000000032</v>
      </c>
      <c r="N228" s="35">
        <f t="shared" si="222"/>
        <v>6</v>
      </c>
      <c r="O228" s="52">
        <f t="shared" si="247"/>
        <v>119.72472899999993</v>
      </c>
      <c r="P228" s="52">
        <f t="shared" si="273"/>
        <v>118.52748199999992</v>
      </c>
      <c r="Q228" s="52">
        <f t="shared" si="223"/>
        <v>1.197247</v>
      </c>
      <c r="R228" s="17">
        <v>-20</v>
      </c>
      <c r="S228" s="17"/>
      <c r="T228" s="17" t="s">
        <v>181</v>
      </c>
      <c r="V228" s="35">
        <f>W228+AA228+Tabelle2126820102526[[#This Row],[w]]/2+Tabelle2126820102526[[#This Row],[poweradd]]</f>
        <v>56.972518000000036</v>
      </c>
      <c r="W228" s="150">
        <f t="shared" si="261"/>
        <v>72.775271000000032</v>
      </c>
      <c r="X228" s="35">
        <f t="shared" si="224"/>
        <v>6</v>
      </c>
      <c r="Y228" s="52">
        <f t="shared" si="248"/>
        <v>119.72472899999993</v>
      </c>
      <c r="Z228" s="52">
        <f t="shared" si="274"/>
        <v>118.52748199999992</v>
      </c>
      <c r="AA228" s="52">
        <f t="shared" si="225"/>
        <v>1.197247</v>
      </c>
      <c r="AB228" s="17">
        <v>-20</v>
      </c>
      <c r="AC228" s="17"/>
      <c r="AD228" s="17" t="s">
        <v>181</v>
      </c>
      <c r="AF228" s="35">
        <f>AG228+AK228+Tabelle212682010252630[[#This Row],[w]]/2+Tabelle212682010252630[[#This Row],[poweradd]]</f>
        <v>56.972518000000036</v>
      </c>
      <c r="AG228" s="150">
        <f t="shared" si="262"/>
        <v>72.775271000000032</v>
      </c>
      <c r="AH228" s="35">
        <f t="shared" si="226"/>
        <v>6</v>
      </c>
      <c r="AI228" s="52">
        <f t="shared" si="249"/>
        <v>119.72472899999993</v>
      </c>
      <c r="AJ228" s="52">
        <f t="shared" si="275"/>
        <v>118.52748199999992</v>
      </c>
      <c r="AK228" s="52">
        <f t="shared" si="227"/>
        <v>1.197247</v>
      </c>
      <c r="AL228" s="17">
        <v>-20</v>
      </c>
      <c r="AM228" s="17"/>
      <c r="AN228" s="17" t="s">
        <v>181</v>
      </c>
      <c r="AP228" s="35">
        <f>AQ228+AU228+Tabelle212682010252627[[#This Row],[w]]/2+Tabelle212682010252627[[#This Row],[poweradd]]</f>
        <v>25.445125999999998</v>
      </c>
      <c r="AQ228" s="150">
        <f t="shared" si="263"/>
        <v>20.616288999999998</v>
      </c>
      <c r="AR228" s="35">
        <f t="shared" si="228"/>
        <v>7</v>
      </c>
      <c r="AS228" s="52">
        <f t="shared" si="250"/>
        <v>132.88371099999986</v>
      </c>
      <c r="AT228" s="52">
        <f t="shared" si="276"/>
        <v>131.55487399999987</v>
      </c>
      <c r="AU228" s="52">
        <f t="shared" si="229"/>
        <v>1.328837</v>
      </c>
      <c r="AW228" s="94"/>
      <c r="AX228" s="17"/>
      <c r="AZ228" s="35">
        <f>BA228+BE228+Tabelle2126820102526272933[[#This Row],[w]]/2+Tabelle2126820102526272933[[#This Row],[poweradd]]</f>
        <v>25.445125999999998</v>
      </c>
      <c r="BA228" s="150">
        <f t="shared" si="264"/>
        <v>20.616288999999998</v>
      </c>
      <c r="BB228" s="35">
        <f t="shared" si="230"/>
        <v>7</v>
      </c>
      <c r="BC228" s="52">
        <f t="shared" si="251"/>
        <v>132.88371099999986</v>
      </c>
      <c r="BD228" s="52">
        <f t="shared" si="277"/>
        <v>131.55487399999987</v>
      </c>
      <c r="BE228" s="52">
        <f t="shared" si="231"/>
        <v>1.328837</v>
      </c>
      <c r="BG228" s="94"/>
      <c r="BH228" s="17"/>
      <c r="BJ228" s="35">
        <f>BK228+BO228+Tabelle21268201025262728[[#This Row],[w]]/2+Tabelle21268201025262728[[#This Row],[poweradd]]</f>
        <v>25.445125999999998</v>
      </c>
      <c r="BK228" s="150">
        <f t="shared" si="265"/>
        <v>20.616288999999998</v>
      </c>
      <c r="BL228" s="35">
        <f t="shared" si="232"/>
        <v>7</v>
      </c>
      <c r="BM228" s="52">
        <f t="shared" si="252"/>
        <v>132.88371099999986</v>
      </c>
      <c r="BN228" s="52">
        <f t="shared" si="278"/>
        <v>131.55487399999987</v>
      </c>
      <c r="BO228" s="52">
        <f t="shared" si="233"/>
        <v>1.328837</v>
      </c>
      <c r="BQ228" s="94"/>
      <c r="BR228" s="17"/>
      <c r="BT228" s="35">
        <f>BU228+BY228+Tabelle21268201025262729[[#This Row],[w]]/2+Tabelle21268201025262729[[#This Row],[poweradd]]</f>
        <v>25.445125999999998</v>
      </c>
      <c r="BU228" s="150">
        <f t="shared" si="266"/>
        <v>20.616288999999998</v>
      </c>
      <c r="BV228" s="35">
        <f t="shared" si="234"/>
        <v>7</v>
      </c>
      <c r="BW228" s="52">
        <f t="shared" si="253"/>
        <v>132.88371099999986</v>
      </c>
      <c r="BX228" s="52">
        <f t="shared" si="279"/>
        <v>131.55487399999987</v>
      </c>
      <c r="BY228" s="52">
        <f t="shared" si="235"/>
        <v>1.328837</v>
      </c>
      <c r="CA228" s="94"/>
      <c r="CB228" s="17"/>
      <c r="CD228" s="35">
        <f>CE228+CI228+Tabelle2126820102526272934[[#This Row],[w]]/2+Tabelle2126820102526272934[[#This Row],[poweradd]]</f>
        <v>118.65099800000004</v>
      </c>
      <c r="CE228" s="150">
        <f t="shared" si="267"/>
        <v>114.15757400000004</v>
      </c>
      <c r="CF228" s="35">
        <f t="shared" si="236"/>
        <v>6</v>
      </c>
      <c r="CG228" s="52">
        <f t="shared" si="254"/>
        <v>149.34242599999988</v>
      </c>
      <c r="CH228" s="52">
        <f t="shared" si="280"/>
        <v>147.84900199999987</v>
      </c>
      <c r="CI228" s="52">
        <f t="shared" si="237"/>
        <v>1.4934240000000001</v>
      </c>
      <c r="CK228" s="94"/>
      <c r="CL228" s="17"/>
      <c r="CN228" s="35">
        <f>CO228+CS228+Tabelle21268201025262729341135[[#This Row],[w]]/2+Tabelle21268201025262729341135[[#This Row],[poweradd]]</f>
        <v>118.30398600000001</v>
      </c>
      <c r="CO228" s="150">
        <f t="shared" si="268"/>
        <v>113.80705700000001</v>
      </c>
      <c r="CP228" s="35">
        <f t="shared" si="238"/>
        <v>6</v>
      </c>
      <c r="CQ228" s="52">
        <f t="shared" si="255"/>
        <v>149.69294299999996</v>
      </c>
      <c r="CR228" s="52">
        <f t="shared" si="281"/>
        <v>148.19601399999996</v>
      </c>
      <c r="CS228" s="52">
        <f t="shared" si="239"/>
        <v>1.496929</v>
      </c>
      <c r="CU228" s="94"/>
      <c r="CV228" s="17"/>
      <c r="CX228" s="35">
        <f>CY228+DC228+Tabelle2126820102526272934113536[[#This Row],[w]]/2+Tabelle2126820102526272934113536[[#This Row],[poweradd]]</f>
        <v>58.303986000000009</v>
      </c>
      <c r="CY228" s="150">
        <f t="shared" si="269"/>
        <v>53.807057000000007</v>
      </c>
      <c r="CZ228" s="35">
        <f t="shared" si="240"/>
        <v>6</v>
      </c>
      <c r="DA228" s="52">
        <f t="shared" si="256"/>
        <v>149.69294299999996</v>
      </c>
      <c r="DB228" s="52">
        <f t="shared" si="282"/>
        <v>148.19601399999996</v>
      </c>
      <c r="DC228" s="52">
        <f t="shared" si="241"/>
        <v>1.496929</v>
      </c>
      <c r="DE228" s="94"/>
      <c r="DF228" s="17"/>
      <c r="DH228" s="35">
        <f>DI228+DM228+Tabelle21268201025262729341135363731[[#This Row],[w]]/2+Tabelle21268201025262729341135363731[[#This Row],[poweradd]]</f>
        <v>86.866689999999977</v>
      </c>
      <c r="DI228" s="150">
        <f t="shared" si="270"/>
        <v>82.61786899999997</v>
      </c>
      <c r="DJ228" s="35">
        <f t="shared" si="242"/>
        <v>6</v>
      </c>
      <c r="DK228" s="52">
        <f t="shared" si="257"/>
        <v>124.88213099999994</v>
      </c>
      <c r="DL228" s="52">
        <f t="shared" si="283"/>
        <v>123.63330999999994</v>
      </c>
      <c r="DM228" s="52">
        <f t="shared" si="243"/>
        <v>1.248821</v>
      </c>
      <c r="DO228" s="94"/>
      <c r="DP228" s="17"/>
      <c r="DR228" s="35">
        <f>DS228+DW228+Tabelle212682010252627293411353637[[#This Row],[w]]/2+Tabelle212682010252627293411353637[[#This Row],[poweradd]]</f>
        <v>24.877497999999974</v>
      </c>
      <c r="DS228" s="150">
        <f t="shared" si="271"/>
        <v>20.537876999999973</v>
      </c>
      <c r="DT228" s="35">
        <f t="shared" si="244"/>
        <v>6</v>
      </c>
      <c r="DU228" s="52">
        <f t="shared" si="258"/>
        <v>133.96212299999993</v>
      </c>
      <c r="DV228" s="52">
        <f t="shared" si="284"/>
        <v>132.62250199999994</v>
      </c>
      <c r="DW228" s="52">
        <f t="shared" si="245"/>
        <v>1.339621</v>
      </c>
      <c r="DX228" s="17"/>
      <c r="DZ228" s="17"/>
    </row>
    <row r="229" spans="1:130" x14ac:dyDescent="0.25">
      <c r="A229" s="55">
        <v>226</v>
      </c>
      <c r="B229" s="35">
        <f>C229+G229+Tabelle21268201025[[#This Row],[w]]/2+Tabelle21268201025[[#This Row],[poweradd]]</f>
        <v>41.157792000000036</v>
      </c>
      <c r="C229" s="150">
        <f t="shared" si="285"/>
        <v>56.972518000000036</v>
      </c>
      <c r="D229" s="35">
        <f t="shared" si="220"/>
        <v>6</v>
      </c>
      <c r="E229" s="52">
        <f t="shared" si="286"/>
        <v>118.52748199999992</v>
      </c>
      <c r="F229" s="52">
        <f t="shared" si="287"/>
        <v>117.34220799999991</v>
      </c>
      <c r="G229" s="52">
        <f t="shared" si="288"/>
        <v>1.1852739999999999</v>
      </c>
      <c r="H229" s="17">
        <v>-20</v>
      </c>
      <c r="I229" s="17"/>
      <c r="J229" s="17" t="s">
        <v>181</v>
      </c>
      <c r="L229" s="35">
        <f>M229+Q229+Tabelle212682010252632[[#This Row],[w]]/2+Tabelle212682010252632[[#This Row],[poweradd]]</f>
        <v>41.157792000000036</v>
      </c>
      <c r="M229" s="150">
        <f t="shared" si="260"/>
        <v>56.972518000000036</v>
      </c>
      <c r="N229" s="35">
        <f t="shared" si="222"/>
        <v>6</v>
      </c>
      <c r="O229" s="52">
        <f t="shared" si="247"/>
        <v>118.52748199999992</v>
      </c>
      <c r="P229" s="52">
        <f t="shared" si="273"/>
        <v>117.34220799999991</v>
      </c>
      <c r="Q229" s="52">
        <f t="shared" si="223"/>
        <v>1.1852739999999999</v>
      </c>
      <c r="R229" s="17">
        <v>-20</v>
      </c>
      <c r="S229" s="17"/>
      <c r="T229" s="17" t="s">
        <v>181</v>
      </c>
      <c r="V229" s="35">
        <f>W229+AA229+Tabelle2126820102526[[#This Row],[w]]/2+Tabelle2126820102526[[#This Row],[poweradd]]</f>
        <v>41.157792000000036</v>
      </c>
      <c r="W229" s="150">
        <f t="shared" si="261"/>
        <v>56.972518000000036</v>
      </c>
      <c r="X229" s="35">
        <f t="shared" si="224"/>
        <v>6</v>
      </c>
      <c r="Y229" s="52">
        <f t="shared" si="248"/>
        <v>118.52748199999992</v>
      </c>
      <c r="Z229" s="52">
        <f t="shared" si="274"/>
        <v>117.34220799999991</v>
      </c>
      <c r="AA229" s="52">
        <f t="shared" si="225"/>
        <v>1.1852739999999999</v>
      </c>
      <c r="AB229" s="17">
        <v>-20</v>
      </c>
      <c r="AC229" s="17"/>
      <c r="AD229" s="17" t="s">
        <v>181</v>
      </c>
      <c r="AF229" s="35">
        <f>AG229+AK229+Tabelle212682010252630[[#This Row],[w]]/2+Tabelle212682010252630[[#This Row],[poweradd]]</f>
        <v>41.157792000000036</v>
      </c>
      <c r="AG229" s="150">
        <f t="shared" si="262"/>
        <v>56.972518000000036</v>
      </c>
      <c r="AH229" s="35">
        <f t="shared" si="226"/>
        <v>6</v>
      </c>
      <c r="AI229" s="52">
        <f t="shared" si="249"/>
        <v>118.52748199999992</v>
      </c>
      <c r="AJ229" s="52">
        <f t="shared" si="275"/>
        <v>117.34220799999991</v>
      </c>
      <c r="AK229" s="52">
        <f t="shared" si="227"/>
        <v>1.1852739999999999</v>
      </c>
      <c r="AL229" s="17">
        <v>-20</v>
      </c>
      <c r="AM229" s="17"/>
      <c r="AN229" s="17" t="s">
        <v>181</v>
      </c>
      <c r="AP229" s="35">
        <f>AQ229+AU229+Tabelle212682010252627[[#This Row],[w]]/2+Tabelle212682010252627[[#This Row],[poweradd]]</f>
        <v>30.260673999999998</v>
      </c>
      <c r="AQ229" s="150">
        <f t="shared" si="263"/>
        <v>25.445125999999998</v>
      </c>
      <c r="AR229" s="35">
        <f t="shared" si="228"/>
        <v>7</v>
      </c>
      <c r="AS229" s="52">
        <f t="shared" si="250"/>
        <v>131.55487399999987</v>
      </c>
      <c r="AT229" s="52">
        <f t="shared" si="276"/>
        <v>130.23932599999986</v>
      </c>
      <c r="AU229" s="52">
        <f t="shared" si="229"/>
        <v>1.3155479999999999</v>
      </c>
      <c r="AV229" s="17"/>
      <c r="AW229" s="17"/>
      <c r="AX229" s="17"/>
      <c r="AZ229" s="35">
        <f>BA229+BE229+Tabelle2126820102526272933[[#This Row],[w]]/2+Tabelle2126820102526272933[[#This Row],[poweradd]]</f>
        <v>30.260673999999998</v>
      </c>
      <c r="BA229" s="150">
        <f t="shared" si="264"/>
        <v>25.445125999999998</v>
      </c>
      <c r="BB229" s="35">
        <f t="shared" si="230"/>
        <v>7</v>
      </c>
      <c r="BC229" s="52">
        <f t="shared" si="251"/>
        <v>131.55487399999987</v>
      </c>
      <c r="BD229" s="52">
        <f t="shared" si="277"/>
        <v>130.23932599999986</v>
      </c>
      <c r="BE229" s="52">
        <f t="shared" si="231"/>
        <v>1.3155479999999999</v>
      </c>
      <c r="BF229" s="17"/>
      <c r="BG229" s="17"/>
      <c r="BH229" s="17"/>
      <c r="BJ229" s="35">
        <f>BK229+BO229+Tabelle21268201025262728[[#This Row],[w]]/2+Tabelle21268201025262728[[#This Row],[poweradd]]</f>
        <v>30.260673999999998</v>
      </c>
      <c r="BK229" s="150">
        <f t="shared" si="265"/>
        <v>25.445125999999998</v>
      </c>
      <c r="BL229" s="35">
        <f t="shared" si="232"/>
        <v>7</v>
      </c>
      <c r="BM229" s="52">
        <f t="shared" si="252"/>
        <v>131.55487399999987</v>
      </c>
      <c r="BN229" s="52">
        <f t="shared" si="278"/>
        <v>130.23932599999986</v>
      </c>
      <c r="BO229" s="52">
        <f t="shared" si="233"/>
        <v>1.3155479999999999</v>
      </c>
      <c r="BP229" s="17"/>
      <c r="BQ229" s="17"/>
      <c r="BR229" s="17"/>
      <c r="BT229" s="35">
        <f>BU229+BY229+Tabelle21268201025262729[[#This Row],[w]]/2+Tabelle21268201025262729[[#This Row],[poweradd]]</f>
        <v>30.260673999999998</v>
      </c>
      <c r="BU229" s="150">
        <f t="shared" si="266"/>
        <v>25.445125999999998</v>
      </c>
      <c r="BV229" s="35">
        <f t="shared" si="234"/>
        <v>7</v>
      </c>
      <c r="BW229" s="52">
        <f t="shared" si="253"/>
        <v>131.55487399999987</v>
      </c>
      <c r="BX229" s="52">
        <f t="shared" si="279"/>
        <v>130.23932599999986</v>
      </c>
      <c r="BY229" s="52">
        <f t="shared" si="235"/>
        <v>1.3155479999999999</v>
      </c>
      <c r="BZ229" s="17"/>
      <c r="CA229" s="17"/>
      <c r="CB229" s="17"/>
      <c r="CD229" s="35">
        <f>CE229+CI229+Tabelle2126820102526272934[[#This Row],[w]]/2+Tabelle2126820102526272934[[#This Row],[poweradd]]</f>
        <v>123.12948800000004</v>
      </c>
      <c r="CE229" s="150">
        <f t="shared" si="267"/>
        <v>118.65099800000004</v>
      </c>
      <c r="CF229" s="35">
        <f t="shared" si="236"/>
        <v>6</v>
      </c>
      <c r="CG229" s="52">
        <f t="shared" si="254"/>
        <v>147.84900199999987</v>
      </c>
      <c r="CH229" s="52">
        <f t="shared" si="280"/>
        <v>146.37051199999988</v>
      </c>
      <c r="CI229" s="52">
        <f t="shared" si="237"/>
        <v>1.4784900000000001</v>
      </c>
      <c r="CJ229" s="17"/>
      <c r="CK229" s="17"/>
      <c r="CL229" s="17"/>
      <c r="CN229" s="35">
        <f>CO229+CS229+Tabelle21268201025262729341135[[#This Row],[w]]/2+Tabelle21268201025262729341135[[#This Row],[poweradd]]</f>
        <v>122.78594600000001</v>
      </c>
      <c r="CO229" s="150">
        <f t="shared" si="268"/>
        <v>118.30398600000001</v>
      </c>
      <c r="CP229" s="35">
        <f t="shared" si="238"/>
        <v>6</v>
      </c>
      <c r="CQ229" s="52">
        <f t="shared" si="255"/>
        <v>148.19601399999996</v>
      </c>
      <c r="CR229" s="52">
        <f t="shared" si="281"/>
        <v>146.71405399999998</v>
      </c>
      <c r="CS229" s="52">
        <f t="shared" si="239"/>
        <v>1.4819599999999999</v>
      </c>
      <c r="CT229" s="17"/>
      <c r="CU229" s="17"/>
      <c r="CV229" s="17"/>
      <c r="CX229" s="35">
        <f>CY229+DC229+Tabelle2126820102526272934113536[[#This Row],[w]]/2+Tabelle2126820102526272934113536[[#This Row],[poweradd]]</f>
        <v>62.78594600000001</v>
      </c>
      <c r="CY229" s="150">
        <f t="shared" si="269"/>
        <v>58.303986000000009</v>
      </c>
      <c r="CZ229" s="35">
        <f t="shared" si="240"/>
        <v>6</v>
      </c>
      <c r="DA229" s="52">
        <f t="shared" si="256"/>
        <v>148.19601399999996</v>
      </c>
      <c r="DB229" s="52">
        <f t="shared" si="282"/>
        <v>146.71405399999998</v>
      </c>
      <c r="DC229" s="52">
        <f t="shared" si="241"/>
        <v>1.4819599999999999</v>
      </c>
      <c r="DD229" s="17"/>
      <c r="DE229" s="17"/>
      <c r="DF229" s="17"/>
      <c r="DH229" s="35">
        <f>DI229+DM229+Tabelle21268201025262729341135363731[[#This Row],[w]]/2+Tabelle21268201025262729341135363731[[#This Row],[poweradd]]</f>
        <v>91.103022999999979</v>
      </c>
      <c r="DI229" s="150">
        <f t="shared" si="270"/>
        <v>86.866689999999977</v>
      </c>
      <c r="DJ229" s="35">
        <f t="shared" si="242"/>
        <v>6</v>
      </c>
      <c r="DK229" s="52">
        <f t="shared" si="257"/>
        <v>123.63330999999994</v>
      </c>
      <c r="DL229" s="52">
        <f t="shared" si="283"/>
        <v>122.39697699999994</v>
      </c>
      <c r="DM229" s="52">
        <f t="shared" si="243"/>
        <v>1.2363329999999999</v>
      </c>
      <c r="DN229" s="17"/>
      <c r="DO229" s="17"/>
      <c r="DP229" s="17"/>
      <c r="DR229" s="35">
        <f>DS229+DW229+Tabelle212682010252627293411353637[[#This Row],[w]]/2+Tabelle212682010252627293411353637[[#This Row],[poweradd]]</f>
        <v>29.203722999999975</v>
      </c>
      <c r="DS229" s="150">
        <f t="shared" si="271"/>
        <v>24.877497999999974</v>
      </c>
      <c r="DT229" s="35">
        <f t="shared" si="244"/>
        <v>6</v>
      </c>
      <c r="DU229" s="52">
        <f t="shared" si="258"/>
        <v>132.62250199999994</v>
      </c>
      <c r="DV229" s="52">
        <f t="shared" si="284"/>
        <v>131.29627699999995</v>
      </c>
      <c r="DW229" s="52">
        <f t="shared" si="245"/>
        <v>1.326225</v>
      </c>
      <c r="DX229" s="94"/>
      <c r="DZ229" s="17"/>
    </row>
    <row r="230" spans="1:130" x14ac:dyDescent="0.25">
      <c r="A230" s="55">
        <v>227</v>
      </c>
      <c r="B230" s="35">
        <f>C230+G230+Tabelle21268201025[[#This Row],[w]]/2+Tabelle21268201025[[#This Row],[poweradd]]</f>
        <v>25.331214000000038</v>
      </c>
      <c r="C230" s="150">
        <f t="shared" si="285"/>
        <v>41.157792000000036</v>
      </c>
      <c r="D230" s="35">
        <f t="shared" si="220"/>
        <v>6</v>
      </c>
      <c r="E230" s="52">
        <f t="shared" si="286"/>
        <v>117.34220799999991</v>
      </c>
      <c r="F230" s="52">
        <f t="shared" si="287"/>
        <v>116.16878599999991</v>
      </c>
      <c r="G230" s="52">
        <f t="shared" si="288"/>
        <v>1.173422</v>
      </c>
      <c r="H230" s="17">
        <v>-20</v>
      </c>
      <c r="I230" s="17"/>
      <c r="J230" s="17" t="s">
        <v>181</v>
      </c>
      <c r="L230" s="35">
        <f>M230+Q230+Tabelle212682010252632[[#This Row],[w]]/2+Tabelle212682010252632[[#This Row],[poweradd]]</f>
        <v>25.331214000000038</v>
      </c>
      <c r="M230" s="150">
        <f t="shared" si="260"/>
        <v>41.157792000000036</v>
      </c>
      <c r="N230" s="35">
        <f t="shared" si="222"/>
        <v>6</v>
      </c>
      <c r="O230" s="52">
        <f t="shared" si="247"/>
        <v>117.34220799999991</v>
      </c>
      <c r="P230" s="52">
        <f t="shared" si="273"/>
        <v>116.16878599999991</v>
      </c>
      <c r="Q230" s="52">
        <f t="shared" si="223"/>
        <v>1.173422</v>
      </c>
      <c r="R230" s="17">
        <v>-20</v>
      </c>
      <c r="S230" s="17"/>
      <c r="T230" s="17" t="s">
        <v>181</v>
      </c>
      <c r="V230" s="35">
        <f>W230+AA230+Tabelle2126820102526[[#This Row],[w]]/2+Tabelle2126820102526[[#This Row],[poweradd]]</f>
        <v>25.331214000000038</v>
      </c>
      <c r="W230" s="150">
        <f t="shared" si="261"/>
        <v>41.157792000000036</v>
      </c>
      <c r="X230" s="35">
        <f t="shared" si="224"/>
        <v>6</v>
      </c>
      <c r="Y230" s="52">
        <f t="shared" si="248"/>
        <v>117.34220799999991</v>
      </c>
      <c r="Z230" s="52">
        <f t="shared" si="274"/>
        <v>116.16878599999991</v>
      </c>
      <c r="AA230" s="52">
        <f t="shared" si="225"/>
        <v>1.173422</v>
      </c>
      <c r="AB230" s="17">
        <v>-20</v>
      </c>
      <c r="AC230" s="17"/>
      <c r="AD230" s="17" t="s">
        <v>181</v>
      </c>
      <c r="AF230" s="35">
        <f>AG230+AK230+Tabelle212682010252630[[#This Row],[w]]/2+Tabelle212682010252630[[#This Row],[poweradd]]</f>
        <v>25.331214000000038</v>
      </c>
      <c r="AG230" s="150">
        <f t="shared" si="262"/>
        <v>41.157792000000036</v>
      </c>
      <c r="AH230" s="35">
        <f t="shared" si="226"/>
        <v>6</v>
      </c>
      <c r="AI230" s="52">
        <f t="shared" si="249"/>
        <v>117.34220799999991</v>
      </c>
      <c r="AJ230" s="52">
        <f t="shared" si="275"/>
        <v>116.16878599999991</v>
      </c>
      <c r="AK230" s="52">
        <f t="shared" si="227"/>
        <v>1.173422</v>
      </c>
      <c r="AL230" s="17">
        <v>-20</v>
      </c>
      <c r="AM230" s="17"/>
      <c r="AN230" s="17" t="s">
        <v>181</v>
      </c>
      <c r="AP230" s="35">
        <f>AQ230+AU230+Tabelle212682010252627[[#This Row],[w]]/2+Tabelle212682010252627[[#This Row],[poweradd]]</f>
        <v>35.063066999999997</v>
      </c>
      <c r="AQ230" s="150">
        <f t="shared" si="263"/>
        <v>30.260673999999998</v>
      </c>
      <c r="AR230" s="35">
        <f t="shared" si="228"/>
        <v>7</v>
      </c>
      <c r="AS230" s="52">
        <f t="shared" si="250"/>
        <v>130.23932599999986</v>
      </c>
      <c r="AT230" s="52">
        <f t="shared" si="276"/>
        <v>128.93693299999987</v>
      </c>
      <c r="AU230" s="52">
        <f t="shared" si="229"/>
        <v>1.3023929999999999</v>
      </c>
      <c r="AV230" s="17"/>
      <c r="AW230" s="17"/>
      <c r="AX230" s="17"/>
      <c r="AZ230" s="35">
        <f>BA230+BE230+Tabelle2126820102526272933[[#This Row],[w]]/2+Tabelle2126820102526272933[[#This Row],[poweradd]]</f>
        <v>35.063066999999997</v>
      </c>
      <c r="BA230" s="150">
        <f t="shared" si="264"/>
        <v>30.260673999999998</v>
      </c>
      <c r="BB230" s="35">
        <f t="shared" si="230"/>
        <v>7</v>
      </c>
      <c r="BC230" s="52">
        <f t="shared" si="251"/>
        <v>130.23932599999986</v>
      </c>
      <c r="BD230" s="52">
        <f t="shared" si="277"/>
        <v>128.93693299999987</v>
      </c>
      <c r="BE230" s="52">
        <f t="shared" si="231"/>
        <v>1.3023929999999999</v>
      </c>
      <c r="BF230" s="17"/>
      <c r="BG230" s="17"/>
      <c r="BH230" s="17"/>
      <c r="BJ230" s="35">
        <f>BK230+BO230+Tabelle21268201025262728[[#This Row],[w]]/2+Tabelle21268201025262728[[#This Row],[poweradd]]</f>
        <v>35.063066999999997</v>
      </c>
      <c r="BK230" s="150">
        <f t="shared" si="265"/>
        <v>30.260673999999998</v>
      </c>
      <c r="BL230" s="35">
        <f t="shared" si="232"/>
        <v>7</v>
      </c>
      <c r="BM230" s="52">
        <f t="shared" si="252"/>
        <v>130.23932599999986</v>
      </c>
      <c r="BN230" s="52">
        <f t="shared" si="278"/>
        <v>128.93693299999987</v>
      </c>
      <c r="BO230" s="52">
        <f t="shared" si="233"/>
        <v>1.3023929999999999</v>
      </c>
      <c r="BP230" s="17"/>
      <c r="BQ230" s="17"/>
      <c r="BR230" s="17"/>
      <c r="BT230" s="35">
        <f>BU230+BY230+Tabelle21268201025262729[[#This Row],[w]]/2+Tabelle21268201025262729[[#This Row],[poweradd]]</f>
        <v>35.063066999999997</v>
      </c>
      <c r="BU230" s="150">
        <f t="shared" si="266"/>
        <v>30.260673999999998</v>
      </c>
      <c r="BV230" s="35">
        <f t="shared" si="234"/>
        <v>7</v>
      </c>
      <c r="BW230" s="52">
        <f t="shared" si="253"/>
        <v>130.23932599999986</v>
      </c>
      <c r="BX230" s="52">
        <f t="shared" si="279"/>
        <v>128.93693299999987</v>
      </c>
      <c r="BY230" s="52">
        <f t="shared" si="235"/>
        <v>1.3023929999999999</v>
      </c>
      <c r="BZ230" s="17"/>
      <c r="CA230" s="17"/>
      <c r="CB230" s="17"/>
      <c r="CD230" s="35">
        <f>CE230+CI230+Tabelle2126820102526272934[[#This Row],[w]]/2+Tabelle2126820102526272934[[#This Row],[poweradd]]</f>
        <v>127.59319300000004</v>
      </c>
      <c r="CE230" s="150">
        <f t="shared" si="267"/>
        <v>123.12948800000004</v>
      </c>
      <c r="CF230" s="35">
        <f t="shared" si="236"/>
        <v>6</v>
      </c>
      <c r="CG230" s="52">
        <f t="shared" si="254"/>
        <v>146.37051199999988</v>
      </c>
      <c r="CH230" s="52">
        <f t="shared" si="280"/>
        <v>144.90680699999987</v>
      </c>
      <c r="CI230" s="52">
        <f t="shared" si="237"/>
        <v>1.463705</v>
      </c>
      <c r="CJ230" s="17"/>
      <c r="CK230" s="17"/>
      <c r="CL230" s="17"/>
      <c r="CN230" s="35">
        <f>CO230+CS230+Tabelle21268201025262729341135[[#This Row],[w]]/2+Tabelle21268201025262729341135[[#This Row],[poweradd]]</f>
        <v>127.25308600000001</v>
      </c>
      <c r="CO230" s="150">
        <f t="shared" si="268"/>
        <v>122.78594600000001</v>
      </c>
      <c r="CP230" s="35">
        <f t="shared" si="238"/>
        <v>6</v>
      </c>
      <c r="CQ230" s="52">
        <f t="shared" si="255"/>
        <v>146.71405399999998</v>
      </c>
      <c r="CR230" s="52">
        <f t="shared" si="281"/>
        <v>145.24691399999998</v>
      </c>
      <c r="CS230" s="52">
        <f t="shared" si="239"/>
        <v>1.4671400000000001</v>
      </c>
      <c r="CT230" s="17"/>
      <c r="CU230" s="17"/>
      <c r="CV230" s="17"/>
      <c r="CX230" s="35">
        <f>CY230+DC230+Tabelle2126820102526272934113536[[#This Row],[w]]/2+Tabelle2126820102526272934113536[[#This Row],[poweradd]]</f>
        <v>67.25308600000001</v>
      </c>
      <c r="CY230" s="150">
        <f t="shared" si="269"/>
        <v>62.78594600000001</v>
      </c>
      <c r="CZ230" s="35">
        <f t="shared" si="240"/>
        <v>6</v>
      </c>
      <c r="DA230" s="52">
        <f t="shared" si="256"/>
        <v>146.71405399999998</v>
      </c>
      <c r="DB230" s="52">
        <f t="shared" si="282"/>
        <v>145.24691399999998</v>
      </c>
      <c r="DC230" s="52">
        <f t="shared" si="241"/>
        <v>1.4671400000000001</v>
      </c>
      <c r="DD230" s="17"/>
      <c r="DE230" s="17"/>
      <c r="DF230" s="17"/>
      <c r="DH230" s="35">
        <f>DI230+DM230+Tabelle21268201025262729341135363731[[#This Row],[w]]/2+Tabelle21268201025262729341135363731[[#This Row],[poweradd]]</f>
        <v>95.326991999999976</v>
      </c>
      <c r="DI230" s="150">
        <f t="shared" si="270"/>
        <v>91.103022999999979</v>
      </c>
      <c r="DJ230" s="35">
        <f t="shared" si="242"/>
        <v>6</v>
      </c>
      <c r="DK230" s="52">
        <f t="shared" si="257"/>
        <v>122.39697699999994</v>
      </c>
      <c r="DL230" s="52">
        <f t="shared" si="283"/>
        <v>121.17300799999994</v>
      </c>
      <c r="DM230" s="52">
        <f t="shared" si="243"/>
        <v>1.2239690000000001</v>
      </c>
      <c r="DN230" s="17"/>
      <c r="DO230" s="17"/>
      <c r="DP230" s="17"/>
      <c r="DR230" s="35">
        <f>DS230+DW230+Tabelle212682010252627293411353637[[#This Row],[w]]/2+Tabelle212682010252627293411353637[[#This Row],[poweradd]]</f>
        <v>33.516684999999974</v>
      </c>
      <c r="DS230" s="150">
        <f t="shared" si="271"/>
        <v>29.203722999999975</v>
      </c>
      <c r="DT230" s="35">
        <f t="shared" si="244"/>
        <v>6</v>
      </c>
      <c r="DU230" s="52">
        <f t="shared" si="258"/>
        <v>131.29627699999995</v>
      </c>
      <c r="DV230" s="52">
        <f t="shared" si="284"/>
        <v>129.98331499999995</v>
      </c>
      <c r="DW230" s="52">
        <f t="shared" si="245"/>
        <v>1.312962</v>
      </c>
      <c r="DX230" s="17"/>
      <c r="DY230" s="17"/>
      <c r="DZ230" s="17"/>
    </row>
    <row r="231" spans="1:130" x14ac:dyDescent="0.25">
      <c r="A231" s="55">
        <v>228</v>
      </c>
      <c r="B231" s="35">
        <f>C231+G231+Tabelle21268201025[[#This Row],[w]]/2+Tabelle21268201025[[#This Row],[poweradd]]</f>
        <v>9.4929010000000389</v>
      </c>
      <c r="C231" s="52">
        <f t="shared" si="285"/>
        <v>25.331214000000038</v>
      </c>
      <c r="D231" s="35">
        <f t="shared" si="220"/>
        <v>6</v>
      </c>
      <c r="E231" s="52">
        <f t="shared" si="286"/>
        <v>116.16878599999991</v>
      </c>
      <c r="F231" s="52">
        <f t="shared" si="287"/>
        <v>115.00709899999991</v>
      </c>
      <c r="G231" s="52">
        <f t="shared" si="288"/>
        <v>1.1616869999999999</v>
      </c>
      <c r="H231" s="17">
        <v>-20</v>
      </c>
      <c r="I231" s="17"/>
      <c r="J231" s="17" t="s">
        <v>181</v>
      </c>
      <c r="L231" s="35">
        <f>M231+Q231+Tabelle212682010252632[[#This Row],[w]]/2+Tabelle212682010252632[[#This Row],[poweradd]]</f>
        <v>9.4929010000000389</v>
      </c>
      <c r="M231" s="52">
        <f t="shared" si="260"/>
        <v>25.331214000000038</v>
      </c>
      <c r="N231" s="35">
        <f t="shared" si="222"/>
        <v>6</v>
      </c>
      <c r="O231" s="52">
        <f t="shared" si="247"/>
        <v>116.16878599999991</v>
      </c>
      <c r="P231" s="52">
        <f t="shared" si="273"/>
        <v>115.00709899999991</v>
      </c>
      <c r="Q231" s="52">
        <f t="shared" si="223"/>
        <v>1.1616869999999999</v>
      </c>
      <c r="R231" s="17">
        <v>-20</v>
      </c>
      <c r="S231" s="17"/>
      <c r="T231" s="17" t="s">
        <v>181</v>
      </c>
      <c r="V231" s="35">
        <f>W231+AA231+Tabelle2126820102526[[#This Row],[w]]/2+Tabelle2126820102526[[#This Row],[poweradd]]</f>
        <v>9.4929010000000389</v>
      </c>
      <c r="W231" s="52">
        <f t="shared" si="261"/>
        <v>25.331214000000038</v>
      </c>
      <c r="X231" s="35">
        <f t="shared" si="224"/>
        <v>6</v>
      </c>
      <c r="Y231" s="52">
        <f t="shared" si="248"/>
        <v>116.16878599999991</v>
      </c>
      <c r="Z231" s="52">
        <f t="shared" si="274"/>
        <v>115.00709899999991</v>
      </c>
      <c r="AA231" s="52">
        <f t="shared" si="225"/>
        <v>1.1616869999999999</v>
      </c>
      <c r="AB231" s="17">
        <v>-20</v>
      </c>
      <c r="AC231" s="17"/>
      <c r="AD231" s="17" t="s">
        <v>181</v>
      </c>
      <c r="AF231" s="35">
        <f>AG231+AK231+Tabelle212682010252630[[#This Row],[w]]/2+Tabelle212682010252630[[#This Row],[poweradd]]</f>
        <v>9.4929010000000389</v>
      </c>
      <c r="AG231" s="52">
        <f t="shared" si="262"/>
        <v>25.331214000000038</v>
      </c>
      <c r="AH231" s="35">
        <f t="shared" si="226"/>
        <v>6</v>
      </c>
      <c r="AI231" s="52">
        <f t="shared" si="249"/>
        <v>116.16878599999991</v>
      </c>
      <c r="AJ231" s="52">
        <f t="shared" si="275"/>
        <v>115.00709899999991</v>
      </c>
      <c r="AK231" s="52">
        <f t="shared" si="227"/>
        <v>1.1616869999999999</v>
      </c>
      <c r="AL231" s="17">
        <v>-20</v>
      </c>
      <c r="AM231" s="17"/>
      <c r="AN231" s="17" t="s">
        <v>181</v>
      </c>
      <c r="AP231" s="35">
        <f>AQ231+AU231+Tabelle212682010252627[[#This Row],[w]]/2+Tabelle212682010252627[[#This Row],[poweradd]]</f>
        <v>39.852435999999997</v>
      </c>
      <c r="AQ231" s="52">
        <f t="shared" si="263"/>
        <v>35.063066999999997</v>
      </c>
      <c r="AR231" s="35">
        <f t="shared" si="228"/>
        <v>7</v>
      </c>
      <c r="AS231" s="52">
        <f t="shared" si="250"/>
        <v>128.93693299999987</v>
      </c>
      <c r="AT231" s="52">
        <f t="shared" si="276"/>
        <v>127.64756399999987</v>
      </c>
      <c r="AU231" s="52">
        <f t="shared" si="229"/>
        <v>1.289369</v>
      </c>
      <c r="AV231" s="17"/>
      <c r="AW231" s="17"/>
      <c r="AX231" s="17"/>
      <c r="AZ231" s="35">
        <f>BA231+BE231+Tabelle2126820102526272933[[#This Row],[w]]/2+Tabelle2126820102526272933[[#This Row],[poweradd]]</f>
        <v>39.852435999999997</v>
      </c>
      <c r="BA231" s="52">
        <f t="shared" si="264"/>
        <v>35.063066999999997</v>
      </c>
      <c r="BB231" s="35">
        <f t="shared" si="230"/>
        <v>7</v>
      </c>
      <c r="BC231" s="52">
        <f t="shared" si="251"/>
        <v>128.93693299999987</v>
      </c>
      <c r="BD231" s="52">
        <f t="shared" si="277"/>
        <v>127.64756399999987</v>
      </c>
      <c r="BE231" s="52">
        <f t="shared" si="231"/>
        <v>1.289369</v>
      </c>
      <c r="BF231" s="17"/>
      <c r="BG231" s="17"/>
      <c r="BH231" s="17"/>
      <c r="BJ231" s="35">
        <f>BK231+BO231+Tabelle21268201025262728[[#This Row],[w]]/2+Tabelle21268201025262728[[#This Row],[poweradd]]</f>
        <v>39.852435999999997</v>
      </c>
      <c r="BK231" s="52">
        <f t="shared" si="265"/>
        <v>35.063066999999997</v>
      </c>
      <c r="BL231" s="35">
        <f t="shared" si="232"/>
        <v>7</v>
      </c>
      <c r="BM231" s="52">
        <f t="shared" si="252"/>
        <v>128.93693299999987</v>
      </c>
      <c r="BN231" s="52">
        <f t="shared" si="278"/>
        <v>127.64756399999987</v>
      </c>
      <c r="BO231" s="52">
        <f t="shared" si="233"/>
        <v>1.289369</v>
      </c>
      <c r="BP231" s="17"/>
      <c r="BQ231" s="17"/>
      <c r="BR231" s="17"/>
      <c r="BT231" s="35">
        <f>BU231+BY231+Tabelle21268201025262729[[#This Row],[w]]/2+Tabelle21268201025262729[[#This Row],[poweradd]]</f>
        <v>39.852435999999997</v>
      </c>
      <c r="BU231" s="52">
        <f t="shared" si="266"/>
        <v>35.063066999999997</v>
      </c>
      <c r="BV231" s="35">
        <f t="shared" si="234"/>
        <v>7</v>
      </c>
      <c r="BW231" s="52">
        <f t="shared" si="253"/>
        <v>128.93693299999987</v>
      </c>
      <c r="BX231" s="52">
        <f t="shared" si="279"/>
        <v>127.64756399999987</v>
      </c>
      <c r="BY231" s="52">
        <f t="shared" si="235"/>
        <v>1.289369</v>
      </c>
      <c r="BZ231" s="17"/>
      <c r="CA231" s="17"/>
      <c r="CB231" s="17"/>
      <c r="CD231" s="35">
        <f>CE231+CI231+Tabelle2126820102526272934[[#This Row],[w]]/2+Tabelle2126820102526272934[[#This Row],[poweradd]]</f>
        <v>132.04226100000005</v>
      </c>
      <c r="CE231" s="52">
        <f t="shared" si="267"/>
        <v>127.59319300000004</v>
      </c>
      <c r="CF231" s="35">
        <f t="shared" si="236"/>
        <v>6</v>
      </c>
      <c r="CG231" s="52">
        <f t="shared" si="254"/>
        <v>144.90680699999987</v>
      </c>
      <c r="CH231" s="52">
        <f t="shared" si="280"/>
        <v>143.45773899999986</v>
      </c>
      <c r="CI231" s="52">
        <f t="shared" si="237"/>
        <v>1.449068</v>
      </c>
      <c r="CJ231" s="17"/>
      <c r="CK231" s="17"/>
      <c r="CL231" s="17"/>
      <c r="CN231" s="35">
        <f>CO231+CS231+Tabelle21268201025262729341135[[#This Row],[w]]/2+Tabelle21268201025262729341135[[#This Row],[poweradd]]</f>
        <v>131.705555</v>
      </c>
      <c r="CO231" s="52">
        <f t="shared" si="268"/>
        <v>127.25308600000001</v>
      </c>
      <c r="CP231" s="35">
        <f t="shared" si="238"/>
        <v>6</v>
      </c>
      <c r="CQ231" s="52">
        <f t="shared" si="255"/>
        <v>145.24691399999998</v>
      </c>
      <c r="CR231" s="52">
        <f t="shared" si="281"/>
        <v>143.79444499999997</v>
      </c>
      <c r="CS231" s="52">
        <f t="shared" si="239"/>
        <v>1.452469</v>
      </c>
      <c r="CT231" s="17"/>
      <c r="CU231" s="17"/>
      <c r="CV231" s="17"/>
      <c r="CX231" s="35">
        <f>CY231+DC231+Tabelle2126820102526272934113536[[#This Row],[w]]/2+Tabelle2126820102526272934113536[[#This Row],[poweradd]]</f>
        <v>71.705555000000004</v>
      </c>
      <c r="CY231" s="52">
        <f t="shared" si="269"/>
        <v>67.25308600000001</v>
      </c>
      <c r="CZ231" s="35">
        <f t="shared" si="240"/>
        <v>6</v>
      </c>
      <c r="DA231" s="52">
        <f t="shared" si="256"/>
        <v>145.24691399999998</v>
      </c>
      <c r="DB231" s="52">
        <f t="shared" si="282"/>
        <v>143.79444499999997</v>
      </c>
      <c r="DC231" s="52">
        <f t="shared" si="241"/>
        <v>1.452469</v>
      </c>
      <c r="DD231" s="17"/>
      <c r="DE231" s="17"/>
      <c r="DF231" s="17"/>
      <c r="DH231" s="35">
        <f>DI231+DM231+Tabelle21268201025262729341135363731[[#This Row],[w]]/2+Tabelle21268201025262729341135363731[[#This Row],[poweradd]]</f>
        <v>99.538721999999979</v>
      </c>
      <c r="DI231" s="52">
        <f t="shared" si="270"/>
        <v>95.326991999999976</v>
      </c>
      <c r="DJ231" s="35">
        <f t="shared" si="242"/>
        <v>6</v>
      </c>
      <c r="DK231" s="52">
        <f t="shared" si="257"/>
        <v>121.17300799999994</v>
      </c>
      <c r="DL231" s="52">
        <f t="shared" si="283"/>
        <v>119.96127799999994</v>
      </c>
      <c r="DM231" s="52">
        <f t="shared" si="243"/>
        <v>1.21173</v>
      </c>
      <c r="DN231" s="17"/>
      <c r="DO231" s="17"/>
      <c r="DP231" s="17"/>
      <c r="DR231" s="35">
        <f>DS231+DW231+Tabelle212682010252627293411353637[[#This Row],[w]]/2+Tabelle212682010252627293411353637[[#This Row],[poweradd]]</f>
        <v>37.816517999999974</v>
      </c>
      <c r="DS231" s="52">
        <f t="shared" si="271"/>
        <v>33.516684999999974</v>
      </c>
      <c r="DT231" s="35">
        <f t="shared" si="244"/>
        <v>6</v>
      </c>
      <c r="DU231" s="52">
        <f t="shared" si="258"/>
        <v>129.98331499999995</v>
      </c>
      <c r="DV231" s="52">
        <f t="shared" si="284"/>
        <v>128.68348199999994</v>
      </c>
      <c r="DW231" s="52">
        <f t="shared" si="245"/>
        <v>1.299833</v>
      </c>
      <c r="DX231" s="17"/>
      <c r="DY231" s="17"/>
      <c r="DZ231" s="17"/>
    </row>
    <row r="232" spans="1:130" x14ac:dyDescent="0.25">
      <c r="A232" s="55">
        <v>229</v>
      </c>
      <c r="B232" s="35">
        <f>C232+G232+Tabelle21268201025[[#This Row],[w]]/2+Tabelle21268201025[[#This Row],[poweradd]]</f>
        <v>13.642971000000038</v>
      </c>
      <c r="C232" s="52">
        <f t="shared" si="285"/>
        <v>9.4929010000000389</v>
      </c>
      <c r="D232" s="35">
        <f t="shared" si="220"/>
        <v>6</v>
      </c>
      <c r="E232" s="52">
        <f t="shared" si="286"/>
        <v>115.00709899999991</v>
      </c>
      <c r="F232" s="52">
        <f t="shared" si="287"/>
        <v>113.85702899999991</v>
      </c>
      <c r="G232" s="52">
        <f t="shared" si="288"/>
        <v>1.1500699999999999</v>
      </c>
      <c r="I232">
        <v>45</v>
      </c>
      <c r="J232" t="s">
        <v>219</v>
      </c>
      <c r="L232" s="35">
        <f>M232+Q232+Tabelle212682010252632[[#This Row],[w]]/2+Tabelle212682010252632[[#This Row],[poweradd]]</f>
        <v>13.642971000000038</v>
      </c>
      <c r="M232" s="52">
        <f t="shared" si="260"/>
        <v>9.4929010000000389</v>
      </c>
      <c r="N232" s="35">
        <f t="shared" si="222"/>
        <v>6</v>
      </c>
      <c r="O232" s="52">
        <f t="shared" si="247"/>
        <v>115.00709899999991</v>
      </c>
      <c r="P232" s="52">
        <f t="shared" si="273"/>
        <v>113.85702899999991</v>
      </c>
      <c r="Q232" s="52">
        <f t="shared" si="223"/>
        <v>1.1500699999999999</v>
      </c>
      <c r="S232">
        <v>45</v>
      </c>
      <c r="T232" t="s">
        <v>219</v>
      </c>
      <c r="V232" s="35">
        <f>W232+AA232+Tabelle2126820102526[[#This Row],[w]]/2+Tabelle2126820102526[[#This Row],[poweradd]]</f>
        <v>13.642971000000038</v>
      </c>
      <c r="W232" s="52">
        <f t="shared" si="261"/>
        <v>9.4929010000000389</v>
      </c>
      <c r="X232" s="35">
        <f t="shared" si="224"/>
        <v>6</v>
      </c>
      <c r="Y232" s="52">
        <f t="shared" si="248"/>
        <v>115.00709899999991</v>
      </c>
      <c r="Z232" s="52">
        <f t="shared" si="274"/>
        <v>113.85702899999991</v>
      </c>
      <c r="AA232" s="52">
        <f t="shared" si="225"/>
        <v>1.1500699999999999</v>
      </c>
      <c r="AC232">
        <v>45</v>
      </c>
      <c r="AD232" t="s">
        <v>219</v>
      </c>
      <c r="AF232" s="35">
        <f>AG232+AK232+Tabelle212682010252630[[#This Row],[w]]/2+Tabelle212682010252630[[#This Row],[poweradd]]</f>
        <v>13.642971000000038</v>
      </c>
      <c r="AG232" s="52">
        <f t="shared" si="262"/>
        <v>9.4929010000000389</v>
      </c>
      <c r="AH232" s="35">
        <f t="shared" si="226"/>
        <v>6</v>
      </c>
      <c r="AI232" s="52">
        <f t="shared" si="249"/>
        <v>115.00709899999991</v>
      </c>
      <c r="AJ232" s="52">
        <f t="shared" si="275"/>
        <v>113.85702899999991</v>
      </c>
      <c r="AK232" s="52">
        <f t="shared" si="227"/>
        <v>1.1500699999999999</v>
      </c>
      <c r="AM232">
        <v>45</v>
      </c>
      <c r="AN232" t="s">
        <v>219</v>
      </c>
      <c r="AP232" s="35">
        <f>AQ232+AU232+Tabelle212682010252627[[#This Row],[w]]/2+Tabelle212682010252627[[#This Row],[poweradd]]</f>
        <v>44.628910999999995</v>
      </c>
      <c r="AQ232" s="52">
        <f t="shared" si="263"/>
        <v>39.852435999999997</v>
      </c>
      <c r="AR232" s="35">
        <f t="shared" si="228"/>
        <v>7</v>
      </c>
      <c r="AS232" s="52">
        <f t="shared" si="250"/>
        <v>127.64756399999987</v>
      </c>
      <c r="AT232" s="52">
        <f t="shared" si="276"/>
        <v>126.37108899999987</v>
      </c>
      <c r="AU232" s="52">
        <f t="shared" si="229"/>
        <v>1.276475</v>
      </c>
      <c r="AV232" s="17"/>
      <c r="AW232" s="17"/>
      <c r="AX232" s="17"/>
      <c r="AZ232" s="35">
        <f>BA232+BE232+Tabelle2126820102526272933[[#This Row],[w]]/2+Tabelle2126820102526272933[[#This Row],[poweradd]]</f>
        <v>44.628910999999995</v>
      </c>
      <c r="BA232" s="52">
        <f t="shared" si="264"/>
        <v>39.852435999999997</v>
      </c>
      <c r="BB232" s="35">
        <f t="shared" si="230"/>
        <v>7</v>
      </c>
      <c r="BC232" s="52">
        <f t="shared" si="251"/>
        <v>127.64756399999987</v>
      </c>
      <c r="BD232" s="52">
        <f t="shared" si="277"/>
        <v>126.37108899999987</v>
      </c>
      <c r="BE232" s="52">
        <f t="shared" si="231"/>
        <v>1.276475</v>
      </c>
      <c r="BF232" s="17"/>
      <c r="BG232" s="17"/>
      <c r="BH232" s="17"/>
      <c r="BJ232" s="35">
        <f>BK232+BO232+Tabelle21268201025262728[[#This Row],[w]]/2+Tabelle21268201025262728[[#This Row],[poweradd]]</f>
        <v>44.628910999999995</v>
      </c>
      <c r="BK232" s="52">
        <f t="shared" si="265"/>
        <v>39.852435999999997</v>
      </c>
      <c r="BL232" s="35">
        <f t="shared" si="232"/>
        <v>7</v>
      </c>
      <c r="BM232" s="52">
        <f t="shared" si="252"/>
        <v>127.64756399999987</v>
      </c>
      <c r="BN232" s="52">
        <f t="shared" si="278"/>
        <v>126.37108899999987</v>
      </c>
      <c r="BO232" s="52">
        <f t="shared" si="233"/>
        <v>1.276475</v>
      </c>
      <c r="BP232" s="17"/>
      <c r="BQ232" s="17"/>
      <c r="BR232" s="17"/>
      <c r="BT232" s="35">
        <f>BU232+BY232+Tabelle21268201025262729[[#This Row],[w]]/2+Tabelle21268201025262729[[#This Row],[poweradd]]</f>
        <v>44.628910999999995</v>
      </c>
      <c r="BU232" s="52">
        <f t="shared" si="266"/>
        <v>39.852435999999997</v>
      </c>
      <c r="BV232" s="35">
        <f t="shared" si="234"/>
        <v>7</v>
      </c>
      <c r="BW232" s="52">
        <f t="shared" si="253"/>
        <v>127.64756399999987</v>
      </c>
      <c r="BX232" s="52">
        <f t="shared" si="279"/>
        <v>126.37108899999987</v>
      </c>
      <c r="BY232" s="52">
        <f t="shared" si="235"/>
        <v>1.276475</v>
      </c>
      <c r="BZ232" s="17"/>
      <c r="CA232" s="17"/>
      <c r="CB232" s="17"/>
      <c r="CD232" s="35">
        <f>CE232+CI232+Tabelle2126820102526272934[[#This Row],[w]]/2+Tabelle2126820102526272934[[#This Row],[poweradd]]</f>
        <v>116.47683800000004</v>
      </c>
      <c r="CE232" s="52">
        <f t="shared" si="267"/>
        <v>132.04226100000005</v>
      </c>
      <c r="CF232" s="35">
        <f t="shared" si="236"/>
        <v>6</v>
      </c>
      <c r="CG232" s="52">
        <f t="shared" si="254"/>
        <v>143.45773899999986</v>
      </c>
      <c r="CH232" s="52">
        <f t="shared" si="280"/>
        <v>142.02316199999987</v>
      </c>
      <c r="CI232" s="52">
        <f t="shared" si="237"/>
        <v>1.434577</v>
      </c>
      <c r="CJ232" s="17">
        <v>-20</v>
      </c>
      <c r="CK232" s="17"/>
      <c r="CL232" s="17" t="s">
        <v>230</v>
      </c>
      <c r="CN232" s="35">
        <f>CO232+CS232+Tabelle21268201025262729341135[[#This Row],[w]]/2+Tabelle21268201025262729341135[[#This Row],[poweradd]]</f>
        <v>116.14349899999999</v>
      </c>
      <c r="CO232" s="52">
        <f t="shared" si="268"/>
        <v>131.705555</v>
      </c>
      <c r="CP232" s="35">
        <f t="shared" si="238"/>
        <v>6</v>
      </c>
      <c r="CQ232" s="52">
        <f t="shared" si="255"/>
        <v>143.79444499999997</v>
      </c>
      <c r="CR232" s="52">
        <f t="shared" si="281"/>
        <v>142.35650099999998</v>
      </c>
      <c r="CS232" s="52">
        <f t="shared" si="239"/>
        <v>1.4379440000000001</v>
      </c>
      <c r="CT232" s="17">
        <v>-20</v>
      </c>
      <c r="CU232" s="17"/>
      <c r="CV232" s="17" t="s">
        <v>230</v>
      </c>
      <c r="CX232" s="35">
        <f>CY232+DC232+Tabelle2126820102526272934113536[[#This Row],[w]]/2+Tabelle2126820102526272934113536[[#This Row],[poweradd]]</f>
        <v>56.143499000000006</v>
      </c>
      <c r="CY232" s="52">
        <f t="shared" si="269"/>
        <v>71.705555000000004</v>
      </c>
      <c r="CZ232" s="35">
        <f t="shared" si="240"/>
        <v>6</v>
      </c>
      <c r="DA232" s="52">
        <f t="shared" si="256"/>
        <v>143.79444499999997</v>
      </c>
      <c r="DB232" s="52">
        <f t="shared" si="282"/>
        <v>142.35650099999998</v>
      </c>
      <c r="DC232" s="52">
        <f t="shared" si="241"/>
        <v>1.4379440000000001</v>
      </c>
      <c r="DD232" s="17">
        <v>-20</v>
      </c>
      <c r="DE232" s="17"/>
      <c r="DF232" s="17" t="s">
        <v>230</v>
      </c>
      <c r="DH232" s="35">
        <f>DI232+DM232+Tabelle21268201025262729341135363731[[#This Row],[w]]/2+Tabelle21268201025262729341135363731[[#This Row],[poweradd]]</f>
        <v>83.738333999999981</v>
      </c>
      <c r="DI232" s="52">
        <f t="shared" si="270"/>
        <v>99.538721999999979</v>
      </c>
      <c r="DJ232" s="35">
        <f t="shared" si="242"/>
        <v>6</v>
      </c>
      <c r="DK232" s="52">
        <f t="shared" si="257"/>
        <v>119.96127799999994</v>
      </c>
      <c r="DL232" s="52">
        <f t="shared" si="283"/>
        <v>118.76166599999993</v>
      </c>
      <c r="DM232" s="52">
        <f t="shared" si="243"/>
        <v>1.1996119999999999</v>
      </c>
      <c r="DN232" s="17">
        <v>-20</v>
      </c>
      <c r="DO232" s="17"/>
      <c r="DP232" s="17" t="s">
        <v>230</v>
      </c>
      <c r="DR232" s="35">
        <f>DS232+DW232+Tabelle212682010252627293411353637[[#This Row],[w]]/2+Tabelle212682010252627293411353637[[#This Row],[poweradd]]</f>
        <v>42.103351999999973</v>
      </c>
      <c r="DS232" s="52">
        <f t="shared" si="271"/>
        <v>37.816517999999974</v>
      </c>
      <c r="DT232" s="35">
        <f t="shared" si="244"/>
        <v>6</v>
      </c>
      <c r="DU232" s="52">
        <f t="shared" si="258"/>
        <v>128.68348199999994</v>
      </c>
      <c r="DV232" s="52">
        <f t="shared" si="284"/>
        <v>127.39664799999994</v>
      </c>
      <c r="DW232" s="52">
        <f t="shared" si="245"/>
        <v>1.286834</v>
      </c>
      <c r="DX232" s="17"/>
      <c r="DY232" s="17"/>
      <c r="DZ232" s="17"/>
    </row>
    <row r="233" spans="1:130" x14ac:dyDescent="0.25">
      <c r="A233" s="55">
        <v>230</v>
      </c>
      <c r="B233" s="35">
        <f>C233+G233+Tabelle21268201025[[#This Row],[w]]/2+Tabelle21268201025[[#This Row],[poweradd]]</f>
        <v>18.231541000000039</v>
      </c>
      <c r="C233" s="150">
        <f t="shared" si="285"/>
        <v>13.642971000000038</v>
      </c>
      <c r="D233" s="35">
        <f t="shared" si="220"/>
        <v>6</v>
      </c>
      <c r="E233" s="52">
        <f t="shared" si="286"/>
        <v>158.8570289999999</v>
      </c>
      <c r="F233" s="52">
        <f t="shared" si="287"/>
        <v>157.26845899999989</v>
      </c>
      <c r="G233" s="52">
        <f t="shared" si="288"/>
        <v>1.58857</v>
      </c>
      <c r="L233" s="35">
        <f>M233+Q233+Tabelle212682010252632[[#This Row],[w]]/2+Tabelle212682010252632[[#This Row],[poweradd]]</f>
        <v>18.231541000000039</v>
      </c>
      <c r="M233" s="150">
        <f t="shared" si="260"/>
        <v>13.642971000000038</v>
      </c>
      <c r="N233" s="35">
        <f t="shared" si="222"/>
        <v>6</v>
      </c>
      <c r="O233" s="52">
        <f t="shared" si="247"/>
        <v>158.8570289999999</v>
      </c>
      <c r="P233" s="52">
        <f t="shared" si="273"/>
        <v>157.26845899999989</v>
      </c>
      <c r="Q233" s="52">
        <f t="shared" si="223"/>
        <v>1.58857</v>
      </c>
      <c r="V233" s="35">
        <f>W233+AA233+Tabelle2126820102526[[#This Row],[w]]/2+Tabelle2126820102526[[#This Row],[poweradd]]</f>
        <v>18.231541000000039</v>
      </c>
      <c r="W233" s="150">
        <f t="shared" si="261"/>
        <v>13.642971000000038</v>
      </c>
      <c r="X233" s="35">
        <f t="shared" si="224"/>
        <v>6</v>
      </c>
      <c r="Y233" s="52">
        <f t="shared" si="248"/>
        <v>158.8570289999999</v>
      </c>
      <c r="Z233" s="52">
        <f t="shared" si="274"/>
        <v>157.26845899999989</v>
      </c>
      <c r="AA233" s="52">
        <f t="shared" si="225"/>
        <v>1.58857</v>
      </c>
      <c r="AF233" s="35">
        <f>AG233+AK233+Tabelle212682010252630[[#This Row],[w]]/2+Tabelle212682010252630[[#This Row],[poweradd]]</f>
        <v>18.231541000000039</v>
      </c>
      <c r="AG233" s="150">
        <f t="shared" si="262"/>
        <v>13.642971000000038</v>
      </c>
      <c r="AH233" s="35">
        <f t="shared" si="226"/>
        <v>6</v>
      </c>
      <c r="AI233" s="52">
        <f t="shared" si="249"/>
        <v>158.8570289999999</v>
      </c>
      <c r="AJ233" s="52">
        <f t="shared" si="275"/>
        <v>157.26845899999989</v>
      </c>
      <c r="AK233" s="52">
        <f t="shared" si="227"/>
        <v>1.58857</v>
      </c>
      <c r="AP233" s="35">
        <f>AQ233+AU233+Tabelle212682010252627[[#This Row],[w]]/2+Tabelle212682010252627[[#This Row],[poweradd]]</f>
        <v>49.392620999999998</v>
      </c>
      <c r="AQ233" s="150">
        <f t="shared" si="263"/>
        <v>44.628910999999995</v>
      </c>
      <c r="AR233" s="35">
        <f t="shared" si="228"/>
        <v>7</v>
      </c>
      <c r="AS233" s="52">
        <f t="shared" si="250"/>
        <v>126.37108899999987</v>
      </c>
      <c r="AT233" s="52">
        <f t="shared" si="276"/>
        <v>125.10737899999987</v>
      </c>
      <c r="AU233" s="52">
        <f t="shared" si="229"/>
        <v>1.2637100000000001</v>
      </c>
      <c r="AZ233" s="35">
        <f>BA233+BE233+Tabelle2126820102526272933[[#This Row],[w]]/2+Tabelle2126820102526272933[[#This Row],[poweradd]]</f>
        <v>49.392620999999998</v>
      </c>
      <c r="BA233" s="150">
        <f t="shared" si="264"/>
        <v>44.628910999999995</v>
      </c>
      <c r="BB233" s="35">
        <f t="shared" si="230"/>
        <v>7</v>
      </c>
      <c r="BC233" s="52">
        <f t="shared" si="251"/>
        <v>126.37108899999987</v>
      </c>
      <c r="BD233" s="52">
        <f t="shared" si="277"/>
        <v>125.10737899999987</v>
      </c>
      <c r="BE233" s="52">
        <f t="shared" si="231"/>
        <v>1.2637100000000001</v>
      </c>
      <c r="BF233" s="17"/>
      <c r="BG233" s="17"/>
      <c r="BH233" s="17"/>
      <c r="BJ233" s="35">
        <f>BK233+BO233+Tabelle21268201025262728[[#This Row],[w]]/2+Tabelle21268201025262728[[#This Row],[poweradd]]</f>
        <v>49.392620999999998</v>
      </c>
      <c r="BK233" s="150">
        <f t="shared" si="265"/>
        <v>44.628910999999995</v>
      </c>
      <c r="BL233" s="35">
        <f t="shared" si="232"/>
        <v>7</v>
      </c>
      <c r="BM233" s="52">
        <f t="shared" si="252"/>
        <v>126.37108899999987</v>
      </c>
      <c r="BN233" s="52">
        <f t="shared" si="278"/>
        <v>125.10737899999987</v>
      </c>
      <c r="BO233" s="52">
        <f t="shared" si="233"/>
        <v>1.2637100000000001</v>
      </c>
      <c r="BT233" s="35">
        <f>BU233+BY233+Tabelle21268201025262729[[#This Row],[w]]/2+Tabelle21268201025262729[[#This Row],[poweradd]]</f>
        <v>49.392620999999998</v>
      </c>
      <c r="BU233" s="150">
        <f t="shared" si="266"/>
        <v>44.628910999999995</v>
      </c>
      <c r="BV233" s="35">
        <f t="shared" si="234"/>
        <v>7</v>
      </c>
      <c r="BW233" s="52">
        <f t="shared" si="253"/>
        <v>126.37108899999987</v>
      </c>
      <c r="BX233" s="52">
        <f t="shared" si="279"/>
        <v>125.10737899999987</v>
      </c>
      <c r="BY233" s="52">
        <f t="shared" si="235"/>
        <v>1.2637100000000001</v>
      </c>
      <c r="CD233" s="35">
        <f>CE233+CI233+Tabelle2126820102526272934[[#This Row],[w]]/2+Tabelle2126820102526272934[[#This Row],[poweradd]]</f>
        <v>120.89706900000004</v>
      </c>
      <c r="CE233" s="150">
        <f t="shared" si="267"/>
        <v>116.47683800000004</v>
      </c>
      <c r="CF233" s="35">
        <f t="shared" si="236"/>
        <v>6</v>
      </c>
      <c r="CG233" s="52">
        <f t="shared" si="254"/>
        <v>142.02316199999987</v>
      </c>
      <c r="CH233" s="52">
        <f t="shared" si="280"/>
        <v>140.60293099999987</v>
      </c>
      <c r="CI233" s="52">
        <f t="shared" si="237"/>
        <v>1.420231</v>
      </c>
      <c r="CN233" s="35">
        <f>CO233+CS233+Tabelle21268201025262729341135[[#This Row],[w]]/2+Tabelle21268201025262729341135[[#This Row],[poweradd]]</f>
        <v>120.56706399999999</v>
      </c>
      <c r="CO233" s="150">
        <f t="shared" si="268"/>
        <v>116.14349899999999</v>
      </c>
      <c r="CP233" s="35">
        <f t="shared" si="238"/>
        <v>6</v>
      </c>
      <c r="CQ233" s="52">
        <f t="shared" si="255"/>
        <v>142.35650099999998</v>
      </c>
      <c r="CR233" s="52">
        <f t="shared" si="281"/>
        <v>140.93293599999998</v>
      </c>
      <c r="CS233" s="52">
        <f t="shared" si="239"/>
        <v>1.423565</v>
      </c>
      <c r="CX233" s="35">
        <f>CY233+DC233+Tabelle2126820102526272934113536[[#This Row],[w]]/2+Tabelle2126820102526272934113536[[#This Row],[poweradd]]</f>
        <v>60.567064000000002</v>
      </c>
      <c r="CY233" s="150">
        <f t="shared" si="269"/>
        <v>56.143499000000006</v>
      </c>
      <c r="CZ233" s="35">
        <f t="shared" si="240"/>
        <v>6</v>
      </c>
      <c r="DA233" s="52">
        <f t="shared" si="256"/>
        <v>142.35650099999998</v>
      </c>
      <c r="DB233" s="52">
        <f t="shared" si="282"/>
        <v>140.93293599999998</v>
      </c>
      <c r="DC233" s="52">
        <f t="shared" si="241"/>
        <v>1.423565</v>
      </c>
      <c r="DH233" s="35">
        <f>DI233+DM233+Tabelle21268201025262729341135363731[[#This Row],[w]]/2+Tabelle21268201025262729341135363731[[#This Row],[poweradd]]</f>
        <v>87.925949999999986</v>
      </c>
      <c r="DI233" s="150">
        <f t="shared" si="270"/>
        <v>83.738333999999981</v>
      </c>
      <c r="DJ233" s="35">
        <f t="shared" si="242"/>
        <v>6</v>
      </c>
      <c r="DK233" s="52">
        <f t="shared" si="257"/>
        <v>118.76166599999993</v>
      </c>
      <c r="DL233" s="52">
        <f t="shared" si="283"/>
        <v>117.57404999999993</v>
      </c>
      <c r="DM233" s="52">
        <f t="shared" si="243"/>
        <v>1.187616</v>
      </c>
      <c r="DR233" s="35">
        <f>DS233+DW233+Tabelle212682010252627293411353637[[#This Row],[w]]/2+Tabelle212682010252627293411353637[[#This Row],[poweradd]]</f>
        <v>46.377317999999974</v>
      </c>
      <c r="DS233" s="150">
        <f t="shared" si="271"/>
        <v>42.103351999999973</v>
      </c>
      <c r="DT233" s="35">
        <f t="shared" si="244"/>
        <v>6</v>
      </c>
      <c r="DU233" s="52">
        <f t="shared" si="258"/>
        <v>127.39664799999994</v>
      </c>
      <c r="DV233" s="52">
        <f t="shared" si="284"/>
        <v>126.12268199999994</v>
      </c>
      <c r="DW233" s="52">
        <f t="shared" si="245"/>
        <v>1.2739659999999999</v>
      </c>
    </row>
    <row r="234" spans="1:130" x14ac:dyDescent="0.25">
      <c r="A234" s="55">
        <v>231</v>
      </c>
      <c r="B234" s="35">
        <f>C234+G234+Tabelle21268201025[[#This Row],[w]]/2+Tabelle21268201025[[#This Row],[poweradd]]</f>
        <v>22.804225000000038</v>
      </c>
      <c r="C234" s="150">
        <f t="shared" si="285"/>
        <v>18.231541000000039</v>
      </c>
      <c r="D234" s="35">
        <f t="shared" si="220"/>
        <v>6</v>
      </c>
      <c r="E234" s="52">
        <f t="shared" si="286"/>
        <v>157.26845899999989</v>
      </c>
      <c r="F234" s="52">
        <f t="shared" si="287"/>
        <v>155.69577499999988</v>
      </c>
      <c r="G234" s="52">
        <f t="shared" si="288"/>
        <v>1.572684</v>
      </c>
      <c r="L234" s="35">
        <f>M234+Q234+Tabelle212682010252632[[#This Row],[w]]/2+Tabelle212682010252632[[#This Row],[poweradd]]</f>
        <v>2.8042250000000379</v>
      </c>
      <c r="M234" s="150">
        <f t="shared" si="260"/>
        <v>18.231541000000039</v>
      </c>
      <c r="N234" s="35">
        <f t="shared" si="222"/>
        <v>6</v>
      </c>
      <c r="O234" s="52">
        <f t="shared" si="247"/>
        <v>157.26845899999989</v>
      </c>
      <c r="P234" s="52">
        <f t="shared" si="273"/>
        <v>155.69577499999988</v>
      </c>
      <c r="Q234" s="52">
        <f t="shared" si="223"/>
        <v>1.572684</v>
      </c>
      <c r="R234" s="17">
        <v>-20</v>
      </c>
      <c r="S234" s="17"/>
      <c r="T234" s="94" t="s">
        <v>230</v>
      </c>
      <c r="V234" s="35">
        <f>W234+AA234+Tabelle2126820102526[[#This Row],[w]]/2+Tabelle2126820102526[[#This Row],[poweradd]]</f>
        <v>22.804225000000038</v>
      </c>
      <c r="W234" s="150">
        <f t="shared" si="261"/>
        <v>18.231541000000039</v>
      </c>
      <c r="X234" s="35">
        <f t="shared" si="224"/>
        <v>6</v>
      </c>
      <c r="Y234" s="52">
        <f t="shared" si="248"/>
        <v>157.26845899999989</v>
      </c>
      <c r="Z234" s="52">
        <f t="shared" si="274"/>
        <v>155.69577499999988</v>
      </c>
      <c r="AA234" s="52">
        <f t="shared" si="225"/>
        <v>1.572684</v>
      </c>
      <c r="AF234" s="35">
        <f>AG234+AK234+Tabelle212682010252630[[#This Row],[w]]/2+Tabelle212682010252630[[#This Row],[poweradd]]</f>
        <v>22.804225000000038</v>
      </c>
      <c r="AG234" s="150">
        <f t="shared" si="262"/>
        <v>18.231541000000039</v>
      </c>
      <c r="AH234" s="35">
        <f t="shared" si="226"/>
        <v>6</v>
      </c>
      <c r="AI234" s="52">
        <f t="shared" si="249"/>
        <v>157.26845899999989</v>
      </c>
      <c r="AJ234" s="52">
        <f t="shared" si="275"/>
        <v>155.69577499999988</v>
      </c>
      <c r="AK234" s="52">
        <f t="shared" si="227"/>
        <v>1.572684</v>
      </c>
      <c r="AP234" s="35">
        <f>AQ234+AU234+Tabelle212682010252627[[#This Row],[w]]/2+Tabelle212682010252627[[#This Row],[poweradd]]</f>
        <v>54.143693999999996</v>
      </c>
      <c r="AQ234" s="150">
        <f t="shared" si="263"/>
        <v>49.392620999999998</v>
      </c>
      <c r="AR234" s="35">
        <f t="shared" si="228"/>
        <v>7</v>
      </c>
      <c r="AS234" s="52">
        <f t="shared" si="250"/>
        <v>125.10737899999987</v>
      </c>
      <c r="AT234" s="52">
        <f t="shared" si="276"/>
        <v>123.85630599999986</v>
      </c>
      <c r="AU234" s="52">
        <f t="shared" si="229"/>
        <v>1.2510730000000001</v>
      </c>
      <c r="AV234" s="17"/>
      <c r="AW234" s="17"/>
      <c r="AX234" s="17"/>
      <c r="AZ234" s="35">
        <f>BA234+BE234+Tabelle2126820102526272933[[#This Row],[w]]/2+Tabelle2126820102526272933[[#This Row],[poweradd]]</f>
        <v>54.143693999999996</v>
      </c>
      <c r="BA234" s="150">
        <f t="shared" si="264"/>
        <v>49.392620999999998</v>
      </c>
      <c r="BB234" s="35">
        <f t="shared" si="230"/>
        <v>7</v>
      </c>
      <c r="BC234" s="52">
        <f t="shared" si="251"/>
        <v>125.10737899999987</v>
      </c>
      <c r="BD234" s="52">
        <f t="shared" si="277"/>
        <v>123.85630599999986</v>
      </c>
      <c r="BE234" s="52">
        <f t="shared" si="231"/>
        <v>1.2510730000000001</v>
      </c>
      <c r="BF234" s="17"/>
      <c r="BG234" s="17"/>
      <c r="BH234" s="17"/>
      <c r="BJ234" s="35">
        <f>BK234+BO234+Tabelle21268201025262728[[#This Row],[w]]/2+Tabelle21268201025262728[[#This Row],[poweradd]]</f>
        <v>54.143693999999996</v>
      </c>
      <c r="BK234" s="150">
        <f t="shared" si="265"/>
        <v>49.392620999999998</v>
      </c>
      <c r="BL234" s="35">
        <f t="shared" si="232"/>
        <v>7</v>
      </c>
      <c r="BM234" s="52">
        <f t="shared" si="252"/>
        <v>125.10737899999987</v>
      </c>
      <c r="BN234" s="52">
        <f t="shared" si="278"/>
        <v>123.85630599999986</v>
      </c>
      <c r="BO234" s="52">
        <f t="shared" si="233"/>
        <v>1.2510730000000001</v>
      </c>
      <c r="BP234" s="17"/>
      <c r="BQ234" s="17"/>
      <c r="BR234" s="17"/>
      <c r="BT234" s="35">
        <f>BU234+BY234+Tabelle21268201025262729[[#This Row],[w]]/2+Tabelle21268201025262729[[#This Row],[poweradd]]</f>
        <v>54.143693999999996</v>
      </c>
      <c r="BU234" s="150">
        <f t="shared" si="266"/>
        <v>49.392620999999998</v>
      </c>
      <c r="BV234" s="35">
        <f t="shared" si="234"/>
        <v>7</v>
      </c>
      <c r="BW234" s="52">
        <f t="shared" si="253"/>
        <v>125.10737899999987</v>
      </c>
      <c r="BX234" s="52">
        <f t="shared" si="279"/>
        <v>123.85630599999986</v>
      </c>
      <c r="BY234" s="52">
        <f t="shared" si="235"/>
        <v>1.2510730000000001</v>
      </c>
      <c r="BZ234" s="17"/>
      <c r="CA234" s="17"/>
      <c r="CB234" s="17"/>
      <c r="CD234" s="35">
        <f>CE234+CI234+Tabelle2126820102526272934[[#This Row],[w]]/2+Tabelle2126820102526272934[[#This Row],[poweradd]]</f>
        <v>125.30309800000005</v>
      </c>
      <c r="CE234" s="150">
        <f t="shared" si="267"/>
        <v>120.89706900000004</v>
      </c>
      <c r="CF234" s="35">
        <f t="shared" si="236"/>
        <v>6</v>
      </c>
      <c r="CG234" s="52">
        <f t="shared" si="254"/>
        <v>140.60293099999987</v>
      </c>
      <c r="CH234" s="52">
        <f t="shared" si="280"/>
        <v>139.19690199999988</v>
      </c>
      <c r="CI234" s="52">
        <f t="shared" si="237"/>
        <v>1.406029</v>
      </c>
      <c r="CJ234" s="17"/>
      <c r="CK234" s="17"/>
      <c r="CL234" s="17"/>
      <c r="CN234" s="35">
        <f>CO234+CS234+Tabelle21268201025262729341135[[#This Row],[w]]/2+Tabelle21268201025262729341135[[#This Row],[poweradd]]</f>
        <v>124.97639299999999</v>
      </c>
      <c r="CO234" s="150">
        <f t="shared" si="268"/>
        <v>120.56706399999999</v>
      </c>
      <c r="CP234" s="35">
        <f t="shared" si="238"/>
        <v>6</v>
      </c>
      <c r="CQ234" s="52">
        <f t="shared" si="255"/>
        <v>140.93293599999998</v>
      </c>
      <c r="CR234" s="52">
        <f t="shared" si="281"/>
        <v>139.52360699999997</v>
      </c>
      <c r="CS234" s="52">
        <f t="shared" si="239"/>
        <v>1.4093290000000001</v>
      </c>
      <c r="CT234" s="17"/>
      <c r="CU234" s="17"/>
      <c r="CV234" s="17"/>
      <c r="CX234" s="35">
        <f>CY234+DC234+Tabelle2126820102526272934113536[[#This Row],[w]]/2+Tabelle2126820102526272934113536[[#This Row],[poweradd]]</f>
        <v>64.976393000000002</v>
      </c>
      <c r="CY234" s="150">
        <f t="shared" si="269"/>
        <v>60.567064000000002</v>
      </c>
      <c r="CZ234" s="35">
        <f t="shared" si="240"/>
        <v>6</v>
      </c>
      <c r="DA234" s="52">
        <f t="shared" si="256"/>
        <v>140.93293599999998</v>
      </c>
      <c r="DB234" s="52">
        <f t="shared" si="282"/>
        <v>139.52360699999997</v>
      </c>
      <c r="DC234" s="52">
        <f t="shared" si="241"/>
        <v>1.4093290000000001</v>
      </c>
      <c r="DD234" s="17"/>
      <c r="DE234" s="17"/>
      <c r="DF234" s="17"/>
      <c r="DH234" s="35">
        <f>DI234+DM234+Tabelle21268201025262729341135363731[[#This Row],[w]]/2+Tabelle21268201025262729341135363731[[#This Row],[poweradd]]</f>
        <v>92.101689999999991</v>
      </c>
      <c r="DI234" s="150">
        <f t="shared" si="270"/>
        <v>87.925949999999986</v>
      </c>
      <c r="DJ234" s="35">
        <f t="shared" si="242"/>
        <v>6</v>
      </c>
      <c r="DK234" s="52">
        <f t="shared" si="257"/>
        <v>117.57404999999993</v>
      </c>
      <c r="DL234" s="52">
        <f t="shared" si="283"/>
        <v>116.39830999999992</v>
      </c>
      <c r="DM234" s="52">
        <f t="shared" si="243"/>
        <v>1.17574</v>
      </c>
      <c r="DN234" s="17"/>
      <c r="DO234" s="17"/>
      <c r="DP234" s="17"/>
      <c r="DR234" s="35">
        <f>DS234+DW234+Tabelle212682010252627293411353637[[#This Row],[w]]/2+Tabelle212682010252627293411353637[[#This Row],[poweradd]]</f>
        <v>50.638543999999975</v>
      </c>
      <c r="DS234" s="150">
        <f t="shared" si="271"/>
        <v>46.377317999999974</v>
      </c>
      <c r="DT234" s="35">
        <f t="shared" si="244"/>
        <v>6</v>
      </c>
      <c r="DU234" s="52">
        <f t="shared" si="258"/>
        <v>126.12268199999994</v>
      </c>
      <c r="DV234" s="52">
        <f t="shared" si="284"/>
        <v>124.86145599999995</v>
      </c>
      <c r="DW234" s="52">
        <f t="shared" si="245"/>
        <v>1.261226</v>
      </c>
      <c r="DX234" s="17"/>
      <c r="DY234" s="17"/>
      <c r="DZ234" s="17"/>
    </row>
    <row r="235" spans="1:130" x14ac:dyDescent="0.25">
      <c r="A235" s="55">
        <v>232</v>
      </c>
      <c r="B235" s="35">
        <f>C235+G235+Tabelle21268201025[[#This Row],[w]]/2+Tabelle21268201025[[#This Row],[poweradd]]</f>
        <v>27.361182000000039</v>
      </c>
      <c r="C235" s="150">
        <f t="shared" si="285"/>
        <v>22.804225000000038</v>
      </c>
      <c r="D235" s="35">
        <f t="shared" si="220"/>
        <v>6</v>
      </c>
      <c r="E235" s="52">
        <f t="shared" si="286"/>
        <v>155.69577499999988</v>
      </c>
      <c r="F235" s="52">
        <f t="shared" si="287"/>
        <v>154.13881799999987</v>
      </c>
      <c r="G235" s="52">
        <f t="shared" si="288"/>
        <v>1.5569569999999999</v>
      </c>
      <c r="L235" s="35">
        <f>M235+Q235+Tabelle212682010252632[[#This Row],[w]]/2+Tabelle212682010252632[[#This Row],[poweradd]]</f>
        <v>7.3611820000000376</v>
      </c>
      <c r="M235" s="150">
        <f t="shared" si="260"/>
        <v>2.8042250000000379</v>
      </c>
      <c r="N235" s="35">
        <f t="shared" si="222"/>
        <v>6</v>
      </c>
      <c r="O235" s="52">
        <f t="shared" si="247"/>
        <v>155.69577499999988</v>
      </c>
      <c r="P235" s="52">
        <f t="shared" si="273"/>
        <v>154.13881799999987</v>
      </c>
      <c r="Q235" s="52">
        <f t="shared" si="223"/>
        <v>1.5569569999999999</v>
      </c>
      <c r="S235" s="94">
        <f>60*0.9</f>
        <v>54</v>
      </c>
      <c r="T235" s="17" t="s">
        <v>223</v>
      </c>
      <c r="V235" s="35">
        <f>W235+AA235+Tabelle2126820102526[[#This Row],[w]]/2+Tabelle2126820102526[[#This Row],[poweradd]]</f>
        <v>27.361182000000039</v>
      </c>
      <c r="W235" s="150">
        <f t="shared" si="261"/>
        <v>22.804225000000038</v>
      </c>
      <c r="X235" s="35">
        <f t="shared" si="224"/>
        <v>6</v>
      </c>
      <c r="Y235" s="52">
        <f t="shared" si="248"/>
        <v>155.69577499999988</v>
      </c>
      <c r="Z235" s="52">
        <f t="shared" si="274"/>
        <v>154.13881799999987</v>
      </c>
      <c r="AA235" s="52">
        <f t="shared" si="225"/>
        <v>1.5569569999999999</v>
      </c>
      <c r="AF235" s="35">
        <f>AG235+AK235+Tabelle212682010252630[[#This Row],[w]]/2+Tabelle212682010252630[[#This Row],[poweradd]]</f>
        <v>27.361182000000039</v>
      </c>
      <c r="AG235" s="150">
        <f t="shared" si="262"/>
        <v>22.804225000000038</v>
      </c>
      <c r="AH235" s="35">
        <f t="shared" si="226"/>
        <v>6</v>
      </c>
      <c r="AI235" s="52">
        <f t="shared" si="249"/>
        <v>155.69577499999988</v>
      </c>
      <c r="AJ235" s="52">
        <f t="shared" si="275"/>
        <v>154.13881799999987</v>
      </c>
      <c r="AK235" s="52">
        <f t="shared" si="227"/>
        <v>1.5569569999999999</v>
      </c>
      <c r="AP235" s="35">
        <f>AQ235+AU235+Tabelle212682010252627[[#This Row],[w]]/2+Tabelle212682010252627[[#This Row],[poweradd]]</f>
        <v>58.882256999999996</v>
      </c>
      <c r="AQ235" s="150">
        <f t="shared" si="263"/>
        <v>54.143693999999996</v>
      </c>
      <c r="AR235" s="35">
        <f t="shared" si="228"/>
        <v>7</v>
      </c>
      <c r="AS235" s="52">
        <f t="shared" si="250"/>
        <v>123.85630599999986</v>
      </c>
      <c r="AT235" s="52">
        <f t="shared" si="276"/>
        <v>122.61774299999986</v>
      </c>
      <c r="AU235" s="52">
        <f t="shared" si="229"/>
        <v>1.2385630000000001</v>
      </c>
      <c r="AV235" s="17"/>
      <c r="AW235" s="17"/>
      <c r="AX235" s="17"/>
      <c r="AZ235" s="35">
        <f>BA235+BE235+Tabelle2126820102526272933[[#This Row],[w]]/2+Tabelle2126820102526272933[[#This Row],[poweradd]]</f>
        <v>58.882256999999996</v>
      </c>
      <c r="BA235" s="150">
        <f t="shared" si="264"/>
        <v>54.143693999999996</v>
      </c>
      <c r="BB235" s="35">
        <f t="shared" si="230"/>
        <v>7</v>
      </c>
      <c r="BC235" s="52">
        <f t="shared" si="251"/>
        <v>123.85630599999986</v>
      </c>
      <c r="BD235" s="52">
        <f t="shared" si="277"/>
        <v>122.61774299999986</v>
      </c>
      <c r="BE235" s="52">
        <f t="shared" si="231"/>
        <v>1.2385630000000001</v>
      </c>
      <c r="BF235" s="17"/>
      <c r="BG235" s="17"/>
      <c r="BH235" s="17"/>
      <c r="BJ235" s="35">
        <f>BK235+BO235+Tabelle21268201025262728[[#This Row],[w]]/2+Tabelle21268201025262728[[#This Row],[poweradd]]</f>
        <v>58.882256999999996</v>
      </c>
      <c r="BK235" s="150">
        <f t="shared" si="265"/>
        <v>54.143693999999996</v>
      </c>
      <c r="BL235" s="35">
        <f t="shared" si="232"/>
        <v>7</v>
      </c>
      <c r="BM235" s="52">
        <f t="shared" si="252"/>
        <v>123.85630599999986</v>
      </c>
      <c r="BN235" s="52">
        <f t="shared" si="278"/>
        <v>122.61774299999986</v>
      </c>
      <c r="BO235" s="52">
        <f t="shared" si="233"/>
        <v>1.2385630000000001</v>
      </c>
      <c r="BP235" s="17"/>
      <c r="BQ235" s="17"/>
      <c r="BR235" s="17"/>
      <c r="BT235" s="35">
        <f>BU235+BY235+Tabelle21268201025262729[[#This Row],[w]]/2+Tabelle21268201025262729[[#This Row],[poweradd]]</f>
        <v>58.882256999999996</v>
      </c>
      <c r="BU235" s="150">
        <f t="shared" si="266"/>
        <v>54.143693999999996</v>
      </c>
      <c r="BV235" s="35">
        <f t="shared" si="234"/>
        <v>7</v>
      </c>
      <c r="BW235" s="52">
        <f t="shared" si="253"/>
        <v>123.85630599999986</v>
      </c>
      <c r="BX235" s="52">
        <f t="shared" si="279"/>
        <v>122.61774299999986</v>
      </c>
      <c r="BY235" s="52">
        <f t="shared" si="235"/>
        <v>1.2385630000000001</v>
      </c>
      <c r="BZ235" s="17"/>
      <c r="CA235" s="17"/>
      <c r="CB235" s="17"/>
      <c r="CD235" s="35">
        <f>CE235+CI235+Tabelle2126820102526272934[[#This Row],[w]]/2+Tabelle2126820102526272934[[#This Row],[poweradd]]</f>
        <v>129.69506700000005</v>
      </c>
      <c r="CE235" s="150">
        <f t="shared" si="267"/>
        <v>125.30309800000005</v>
      </c>
      <c r="CF235" s="35">
        <f t="shared" si="236"/>
        <v>6</v>
      </c>
      <c r="CG235" s="52">
        <f t="shared" si="254"/>
        <v>139.19690199999988</v>
      </c>
      <c r="CH235" s="52">
        <f t="shared" si="280"/>
        <v>137.80493299999989</v>
      </c>
      <c r="CI235" s="52">
        <f t="shared" si="237"/>
        <v>1.391969</v>
      </c>
      <c r="CJ235" s="17"/>
      <c r="CK235" s="17"/>
      <c r="CL235" s="17"/>
      <c r="CN235" s="35">
        <f>CO235+CS235+Tabelle21268201025262729341135[[#This Row],[w]]/2+Tabelle21268201025262729341135[[#This Row],[poweradd]]</f>
        <v>129.37162899999998</v>
      </c>
      <c r="CO235" s="150">
        <f t="shared" si="268"/>
        <v>124.97639299999999</v>
      </c>
      <c r="CP235" s="35">
        <f t="shared" si="238"/>
        <v>6</v>
      </c>
      <c r="CQ235" s="52">
        <f t="shared" si="255"/>
        <v>139.52360699999997</v>
      </c>
      <c r="CR235" s="52">
        <f t="shared" si="281"/>
        <v>138.12837099999996</v>
      </c>
      <c r="CS235" s="52">
        <f t="shared" si="239"/>
        <v>1.3952359999999999</v>
      </c>
      <c r="CT235" s="17"/>
      <c r="CU235" s="17"/>
      <c r="CV235" s="17"/>
      <c r="CX235" s="35">
        <f>CY235+DC235+Tabelle2126820102526272934113536[[#This Row],[w]]/2+Tabelle2126820102526272934113536[[#This Row],[poweradd]]</f>
        <v>69.371628999999999</v>
      </c>
      <c r="CY235" s="150">
        <f t="shared" si="269"/>
        <v>64.976393000000002</v>
      </c>
      <c r="CZ235" s="35">
        <f t="shared" si="240"/>
        <v>6</v>
      </c>
      <c r="DA235" s="52">
        <f t="shared" si="256"/>
        <v>139.52360699999997</v>
      </c>
      <c r="DB235" s="52">
        <f t="shared" si="282"/>
        <v>138.12837099999996</v>
      </c>
      <c r="DC235" s="52">
        <f t="shared" si="241"/>
        <v>1.3952359999999999</v>
      </c>
      <c r="DD235" s="17"/>
      <c r="DE235" s="17"/>
      <c r="DF235" s="17"/>
      <c r="DH235" s="35">
        <f>DI235+DM235+Tabelle21268201025262729341135363731[[#This Row],[w]]/2+Tabelle21268201025262729341135363731[[#This Row],[poweradd]]</f>
        <v>96.265672999999992</v>
      </c>
      <c r="DI235" s="150">
        <f t="shared" si="270"/>
        <v>92.101689999999991</v>
      </c>
      <c r="DJ235" s="35">
        <f t="shared" si="242"/>
        <v>6</v>
      </c>
      <c r="DK235" s="52">
        <f t="shared" si="257"/>
        <v>116.39830999999992</v>
      </c>
      <c r="DL235" s="52">
        <f t="shared" si="283"/>
        <v>115.23432699999992</v>
      </c>
      <c r="DM235" s="52">
        <f t="shared" si="243"/>
        <v>1.163983</v>
      </c>
      <c r="DN235" s="17"/>
      <c r="DO235" s="17"/>
      <c r="DP235" s="17"/>
      <c r="DR235" s="35">
        <f>DS235+DW235+Tabelle212682010252627293411353637[[#This Row],[w]]/2+Tabelle212682010252627293411353637[[#This Row],[poweradd]]</f>
        <v>54.887157999999971</v>
      </c>
      <c r="DS235" s="150">
        <f t="shared" si="271"/>
        <v>50.638543999999975</v>
      </c>
      <c r="DT235" s="35">
        <f t="shared" si="244"/>
        <v>6</v>
      </c>
      <c r="DU235" s="52">
        <f t="shared" si="258"/>
        <v>124.86145599999995</v>
      </c>
      <c r="DV235" s="52">
        <f t="shared" si="284"/>
        <v>123.61284199999994</v>
      </c>
      <c r="DW235" s="52">
        <f t="shared" si="245"/>
        <v>1.2486139999999999</v>
      </c>
      <c r="DX235" s="17"/>
      <c r="DY235" s="17"/>
      <c r="DZ235" s="17"/>
    </row>
    <row r="236" spans="1:130" x14ac:dyDescent="0.25">
      <c r="A236" s="55">
        <v>233</v>
      </c>
      <c r="B236" s="35">
        <f>C236+G236+Tabelle21268201025[[#This Row],[w]]/2+Tabelle21268201025[[#This Row],[poweradd]]</f>
        <v>31.90257000000004</v>
      </c>
      <c r="C236" s="150">
        <f t="shared" si="285"/>
        <v>27.361182000000039</v>
      </c>
      <c r="D236" s="35">
        <f t="shared" si="220"/>
        <v>6</v>
      </c>
      <c r="E236" s="52">
        <f t="shared" si="286"/>
        <v>154.13881799999987</v>
      </c>
      <c r="F236" s="52">
        <f t="shared" si="287"/>
        <v>152.59742999999986</v>
      </c>
      <c r="G236" s="52">
        <f t="shared" si="288"/>
        <v>1.541388</v>
      </c>
      <c r="H236" s="94"/>
      <c r="I236" s="94"/>
      <c r="J236" s="94"/>
      <c r="L236" s="35">
        <f>M236+Q236+Tabelle212682010252632[[#This Row],[w]]/2+Tabelle212682010252632[[#This Row],[poweradd]]</f>
        <v>12.442570000000037</v>
      </c>
      <c r="M236" s="150">
        <f t="shared" si="260"/>
        <v>7.3611820000000376</v>
      </c>
      <c r="N236" s="35">
        <f t="shared" si="222"/>
        <v>6</v>
      </c>
      <c r="O236" s="52">
        <f t="shared" si="247"/>
        <v>208.13881799999987</v>
      </c>
      <c r="P236" s="52">
        <f t="shared" si="273"/>
        <v>206.05742999999987</v>
      </c>
      <c r="Q236" s="52">
        <f t="shared" si="223"/>
        <v>2.081388</v>
      </c>
      <c r="R236" s="94"/>
      <c r="S236" s="94"/>
      <c r="T236" s="94"/>
      <c r="V236" s="35">
        <f>W236+AA236+Tabelle2126820102526[[#This Row],[w]]/2+Tabelle2126820102526[[#This Row],[poweradd]]</f>
        <v>31.90257000000004</v>
      </c>
      <c r="W236" s="150">
        <f t="shared" si="261"/>
        <v>27.361182000000039</v>
      </c>
      <c r="X236" s="35">
        <f t="shared" si="224"/>
        <v>6</v>
      </c>
      <c r="Y236" s="52">
        <f t="shared" si="248"/>
        <v>154.13881799999987</v>
      </c>
      <c r="Z236" s="52">
        <f t="shared" si="274"/>
        <v>152.59742999999986</v>
      </c>
      <c r="AA236" s="52">
        <f t="shared" si="225"/>
        <v>1.541388</v>
      </c>
      <c r="AB236" s="94"/>
      <c r="AC236" s="94"/>
      <c r="AD236" s="94"/>
      <c r="AF236" s="35">
        <f>AG236+AK236+Tabelle212682010252630[[#This Row],[w]]/2+Tabelle212682010252630[[#This Row],[poweradd]]</f>
        <v>31.90257000000004</v>
      </c>
      <c r="AG236" s="150">
        <f t="shared" si="262"/>
        <v>27.361182000000039</v>
      </c>
      <c r="AH236" s="35">
        <f t="shared" si="226"/>
        <v>6</v>
      </c>
      <c r="AI236" s="52">
        <f t="shared" si="249"/>
        <v>154.13881799999987</v>
      </c>
      <c r="AJ236" s="52">
        <f t="shared" si="275"/>
        <v>152.59742999999986</v>
      </c>
      <c r="AK236" s="52">
        <f t="shared" si="227"/>
        <v>1.541388</v>
      </c>
      <c r="AL236" s="94"/>
      <c r="AM236" s="94"/>
      <c r="AN236" s="94"/>
      <c r="AP236" s="35">
        <f>AQ236+AU236+Tabelle212682010252627[[#This Row],[w]]/2+Tabelle212682010252627[[#This Row],[poweradd]]</f>
        <v>63.608433999999995</v>
      </c>
      <c r="AQ236" s="150">
        <f t="shared" si="263"/>
        <v>58.882256999999996</v>
      </c>
      <c r="AR236" s="35">
        <f t="shared" si="228"/>
        <v>7</v>
      </c>
      <c r="AS236" s="52">
        <f t="shared" si="250"/>
        <v>122.61774299999986</v>
      </c>
      <c r="AT236" s="52">
        <f t="shared" si="276"/>
        <v>121.39156599999986</v>
      </c>
      <c r="AU236" s="52">
        <f t="shared" si="229"/>
        <v>1.2261770000000001</v>
      </c>
      <c r="AV236" s="17"/>
      <c r="AW236" s="17"/>
      <c r="AX236" s="17"/>
      <c r="AZ236" s="35">
        <f>BA236+BE236+Tabelle2126820102526272933[[#This Row],[w]]/2+Tabelle2126820102526272933[[#This Row],[poweradd]]</f>
        <v>63.608433999999995</v>
      </c>
      <c r="BA236" s="150">
        <f t="shared" si="264"/>
        <v>58.882256999999996</v>
      </c>
      <c r="BB236" s="35">
        <f t="shared" si="230"/>
        <v>7</v>
      </c>
      <c r="BC236" s="52">
        <f t="shared" si="251"/>
        <v>122.61774299999986</v>
      </c>
      <c r="BD236" s="52">
        <f t="shared" si="277"/>
        <v>121.39156599999986</v>
      </c>
      <c r="BE236" s="52">
        <f t="shared" si="231"/>
        <v>1.2261770000000001</v>
      </c>
      <c r="BJ236" s="35">
        <f>BK236+BO236+Tabelle21268201025262728[[#This Row],[w]]/2+Tabelle21268201025262728[[#This Row],[poweradd]]</f>
        <v>63.608433999999995</v>
      </c>
      <c r="BK236" s="150">
        <f t="shared" si="265"/>
        <v>58.882256999999996</v>
      </c>
      <c r="BL236" s="35">
        <f t="shared" si="232"/>
        <v>7</v>
      </c>
      <c r="BM236" s="52">
        <f t="shared" si="252"/>
        <v>122.61774299999986</v>
      </c>
      <c r="BN236" s="52">
        <f t="shared" si="278"/>
        <v>121.39156599999986</v>
      </c>
      <c r="BO236" s="52">
        <f t="shared" si="233"/>
        <v>1.2261770000000001</v>
      </c>
      <c r="BP236" s="17"/>
      <c r="BQ236" s="17"/>
      <c r="BR236" s="17"/>
      <c r="BT236" s="35">
        <f>BU236+BY236+Tabelle21268201025262729[[#This Row],[w]]/2+Tabelle21268201025262729[[#This Row],[poweradd]]</f>
        <v>63.608433999999995</v>
      </c>
      <c r="BU236" s="150">
        <f t="shared" si="266"/>
        <v>58.882256999999996</v>
      </c>
      <c r="BV236" s="35">
        <f t="shared" si="234"/>
        <v>7</v>
      </c>
      <c r="BW236" s="52">
        <f t="shared" si="253"/>
        <v>122.61774299999986</v>
      </c>
      <c r="BX236" s="52">
        <f t="shared" si="279"/>
        <v>121.39156599999986</v>
      </c>
      <c r="BY236" s="52">
        <f t="shared" si="235"/>
        <v>1.2261770000000001</v>
      </c>
      <c r="BZ236" s="17"/>
      <c r="CA236" s="17"/>
      <c r="CB236" s="17"/>
      <c r="CD236" s="35">
        <f>CE236+CI236+Tabelle2126820102526272934[[#This Row],[w]]/2+Tabelle2126820102526272934[[#This Row],[poweradd]]</f>
        <v>134.07311600000006</v>
      </c>
      <c r="CE236" s="150">
        <f t="shared" si="267"/>
        <v>129.69506700000005</v>
      </c>
      <c r="CF236" s="35">
        <f t="shared" si="236"/>
        <v>6</v>
      </c>
      <c r="CG236" s="52">
        <f t="shared" si="254"/>
        <v>137.80493299999989</v>
      </c>
      <c r="CH236" s="52">
        <f t="shared" si="280"/>
        <v>136.42688399999989</v>
      </c>
      <c r="CI236" s="52">
        <f t="shared" si="237"/>
        <v>1.3780490000000001</v>
      </c>
      <c r="CJ236" s="17"/>
      <c r="CK236" s="17"/>
      <c r="CL236" s="17"/>
      <c r="CN236" s="35">
        <f>CO236+CS236+Tabelle21268201025262729341135[[#This Row],[w]]/2+Tabelle21268201025262729341135[[#This Row],[poweradd]]</f>
        <v>133.75291199999998</v>
      </c>
      <c r="CO236" s="150">
        <f t="shared" si="268"/>
        <v>129.37162899999998</v>
      </c>
      <c r="CP236" s="35">
        <f t="shared" si="238"/>
        <v>6</v>
      </c>
      <c r="CQ236" s="52">
        <f t="shared" si="255"/>
        <v>138.12837099999996</v>
      </c>
      <c r="CR236" s="52">
        <f t="shared" si="281"/>
        <v>136.74708799999996</v>
      </c>
      <c r="CS236" s="52">
        <f t="shared" si="239"/>
        <v>1.381283</v>
      </c>
      <c r="CT236" s="17"/>
      <c r="CU236" s="17"/>
      <c r="CV236" s="17"/>
      <c r="CX236" s="35">
        <f>CY236+DC236+Tabelle2126820102526272934113536[[#This Row],[w]]/2+Tabelle2126820102526272934113536[[#This Row],[poweradd]]</f>
        <v>73.752911999999995</v>
      </c>
      <c r="CY236" s="150">
        <f t="shared" si="269"/>
        <v>69.371628999999999</v>
      </c>
      <c r="CZ236" s="35">
        <f t="shared" si="240"/>
        <v>6</v>
      </c>
      <c r="DA236" s="52">
        <f t="shared" si="256"/>
        <v>138.12837099999996</v>
      </c>
      <c r="DB236" s="52">
        <f t="shared" si="282"/>
        <v>136.74708799999996</v>
      </c>
      <c r="DC236" s="52">
        <f t="shared" si="241"/>
        <v>1.381283</v>
      </c>
      <c r="DD236" s="17"/>
      <c r="DE236" s="17"/>
      <c r="DF236" s="17"/>
      <c r="DH236" s="35">
        <f>DI236+DM236+Tabelle21268201025262729341135363731[[#This Row],[w]]/2+Tabelle21268201025262729341135363731[[#This Row],[poweradd]]</f>
        <v>100.41801599999999</v>
      </c>
      <c r="DI236" s="150">
        <f t="shared" si="270"/>
        <v>96.265672999999992</v>
      </c>
      <c r="DJ236" s="35">
        <f t="shared" si="242"/>
        <v>6</v>
      </c>
      <c r="DK236" s="52">
        <f t="shared" si="257"/>
        <v>115.23432699999992</v>
      </c>
      <c r="DL236" s="52">
        <f t="shared" si="283"/>
        <v>114.08198399999992</v>
      </c>
      <c r="DM236" s="52">
        <f t="shared" si="243"/>
        <v>1.1523429999999999</v>
      </c>
      <c r="DN236" s="17"/>
      <c r="DO236" s="17"/>
      <c r="DP236" s="17"/>
      <c r="DR236" s="35">
        <f>DS236+DW236+Tabelle212682010252627293411353637[[#This Row],[w]]/2+Tabelle212682010252627293411353637[[#This Row],[poweradd]]</f>
        <v>59.123285999999972</v>
      </c>
      <c r="DS236" s="150">
        <f t="shared" si="271"/>
        <v>54.887157999999971</v>
      </c>
      <c r="DT236" s="35">
        <f t="shared" si="244"/>
        <v>6</v>
      </c>
      <c r="DU236" s="52">
        <f t="shared" si="258"/>
        <v>123.61284199999994</v>
      </c>
      <c r="DV236" s="52">
        <f t="shared" si="284"/>
        <v>122.37671399999995</v>
      </c>
      <c r="DW236" s="52">
        <f t="shared" si="245"/>
        <v>1.2361279999999999</v>
      </c>
      <c r="DX236" s="17"/>
      <c r="DY236">
        <v>45</v>
      </c>
      <c r="DZ236" s="17" t="s">
        <v>247</v>
      </c>
    </row>
    <row r="237" spans="1:130" x14ac:dyDescent="0.25">
      <c r="A237" s="192">
        <v>234</v>
      </c>
      <c r="B237" s="35">
        <f>C237+G237+Tabelle21268201025[[#This Row],[w]]/2+Tabelle21268201025[[#This Row],[poweradd]]</f>
        <v>36.428544000000038</v>
      </c>
      <c r="C237" s="150">
        <f t="shared" si="285"/>
        <v>31.90257000000004</v>
      </c>
      <c r="D237" s="35">
        <f t="shared" si="220"/>
        <v>6</v>
      </c>
      <c r="E237" s="52">
        <f t="shared" si="286"/>
        <v>152.59742999999986</v>
      </c>
      <c r="F237" s="52">
        <f t="shared" si="287"/>
        <v>151.07145599999987</v>
      </c>
      <c r="G237" s="52">
        <f t="shared" si="288"/>
        <v>1.5259739999999999</v>
      </c>
      <c r="L237" s="35">
        <f>M237+Q237+Tabelle212682010252632[[#This Row],[w]]/2+Tabelle212682010252632[[#This Row],[poweradd]]</f>
        <v>17.503144000000038</v>
      </c>
      <c r="M237" s="150">
        <f t="shared" si="260"/>
        <v>12.442570000000037</v>
      </c>
      <c r="N237" s="35">
        <f t="shared" si="222"/>
        <v>6</v>
      </c>
      <c r="O237" s="52">
        <f t="shared" si="247"/>
        <v>206.05742999999987</v>
      </c>
      <c r="P237" s="52">
        <f t="shared" si="273"/>
        <v>203.99685599999987</v>
      </c>
      <c r="Q237" s="52">
        <f t="shared" si="223"/>
        <v>2.0605739999999999</v>
      </c>
      <c r="V237" s="35">
        <f>W237+AA237+Tabelle2126820102526[[#This Row],[w]]/2+Tabelle2126820102526[[#This Row],[poweradd]]</f>
        <v>36.428544000000038</v>
      </c>
      <c r="W237" s="150">
        <f t="shared" si="261"/>
        <v>31.90257000000004</v>
      </c>
      <c r="X237" s="35">
        <f t="shared" si="224"/>
        <v>6</v>
      </c>
      <c r="Y237" s="52">
        <f t="shared" si="248"/>
        <v>152.59742999999986</v>
      </c>
      <c r="Z237" s="52">
        <f t="shared" si="274"/>
        <v>151.07145599999987</v>
      </c>
      <c r="AA237" s="52">
        <f t="shared" si="225"/>
        <v>1.5259739999999999</v>
      </c>
      <c r="AF237" s="35">
        <f>AG237+AK237+Tabelle212682010252630[[#This Row],[w]]/2+Tabelle212682010252630[[#This Row],[poweradd]]</f>
        <v>36.428544000000038</v>
      </c>
      <c r="AG237" s="150">
        <f t="shared" si="262"/>
        <v>31.90257000000004</v>
      </c>
      <c r="AH237" s="35">
        <f t="shared" si="226"/>
        <v>6</v>
      </c>
      <c r="AI237" s="52">
        <f t="shared" si="249"/>
        <v>152.59742999999986</v>
      </c>
      <c r="AJ237" s="52">
        <f t="shared" si="275"/>
        <v>151.07145599999987</v>
      </c>
      <c r="AK237" s="52">
        <f t="shared" si="227"/>
        <v>1.5259739999999999</v>
      </c>
      <c r="AP237" s="35">
        <f>AQ237+AU237+Tabelle212682010252627[[#This Row],[w]]/2+Tabelle212682010252627[[#This Row],[poweradd]]</f>
        <v>68.322349000000003</v>
      </c>
      <c r="AQ237" s="150">
        <f t="shared" si="263"/>
        <v>63.608433999999995</v>
      </c>
      <c r="AR237" s="35">
        <f t="shared" si="228"/>
        <v>7</v>
      </c>
      <c r="AS237" s="52">
        <f t="shared" si="250"/>
        <v>121.39156599999986</v>
      </c>
      <c r="AT237" s="52">
        <f t="shared" si="276"/>
        <v>120.17765099999986</v>
      </c>
      <c r="AU237" s="52">
        <f t="shared" si="229"/>
        <v>1.2139150000000001</v>
      </c>
      <c r="AZ237" s="35">
        <f>BA237+BE237+Tabelle2126820102526272933[[#This Row],[w]]/2+Tabelle2126820102526272933[[#This Row],[poweradd]]</f>
        <v>68.322349000000003</v>
      </c>
      <c r="BA237" s="150">
        <f t="shared" si="264"/>
        <v>63.608433999999995</v>
      </c>
      <c r="BB237" s="35">
        <f t="shared" si="230"/>
        <v>7</v>
      </c>
      <c r="BC237" s="52">
        <f t="shared" si="251"/>
        <v>121.39156599999986</v>
      </c>
      <c r="BD237" s="52">
        <f t="shared" si="277"/>
        <v>120.17765099999986</v>
      </c>
      <c r="BE237" s="52">
        <f t="shared" si="231"/>
        <v>1.2139150000000001</v>
      </c>
      <c r="BJ237" s="35">
        <f>BK237+BO237+Tabelle21268201025262728[[#This Row],[w]]/2+Tabelle21268201025262728[[#This Row],[poweradd]]</f>
        <v>68.322349000000003</v>
      </c>
      <c r="BK237" s="150">
        <f t="shared" si="265"/>
        <v>63.608433999999995</v>
      </c>
      <c r="BL237" s="35">
        <f t="shared" si="232"/>
        <v>7</v>
      </c>
      <c r="BM237" s="52">
        <f t="shared" si="252"/>
        <v>121.39156599999986</v>
      </c>
      <c r="BN237" s="52">
        <f t="shared" si="278"/>
        <v>120.17765099999986</v>
      </c>
      <c r="BO237" s="52">
        <f t="shared" si="233"/>
        <v>1.2139150000000001</v>
      </c>
      <c r="BT237" s="35">
        <f>BU237+BY237+Tabelle21268201025262729[[#This Row],[w]]/2+Tabelle21268201025262729[[#This Row],[poweradd]]</f>
        <v>68.322349000000003</v>
      </c>
      <c r="BU237" s="150">
        <f t="shared" si="266"/>
        <v>63.608433999999995</v>
      </c>
      <c r="BV237" s="35">
        <f t="shared" si="234"/>
        <v>7</v>
      </c>
      <c r="BW237" s="52">
        <f t="shared" si="253"/>
        <v>121.39156599999986</v>
      </c>
      <c r="BX237" s="52">
        <f t="shared" si="279"/>
        <v>120.17765099999986</v>
      </c>
      <c r="BY237" s="52">
        <f t="shared" si="235"/>
        <v>1.2139150000000001</v>
      </c>
      <c r="CD237" s="35">
        <f>CE237+CI237+Tabelle2126820102526272934[[#This Row],[w]]/2+Tabelle2126820102526272934[[#This Row],[poweradd]]</f>
        <v>138.43738400000007</v>
      </c>
      <c r="CE237" s="150">
        <f t="shared" si="267"/>
        <v>134.07311600000006</v>
      </c>
      <c r="CF237" s="35">
        <f t="shared" si="236"/>
        <v>6</v>
      </c>
      <c r="CG237" s="52">
        <f t="shared" si="254"/>
        <v>136.42688399999989</v>
      </c>
      <c r="CH237" s="52">
        <f t="shared" si="280"/>
        <v>135.06261599999988</v>
      </c>
      <c r="CI237" s="52">
        <f t="shared" si="237"/>
        <v>1.364268</v>
      </c>
      <c r="CN237" s="35">
        <f>CO237+CS237+Tabelle21268201025262729341135[[#This Row],[w]]/2+Tabelle21268201025262729341135[[#This Row],[poweradd]]</f>
        <v>118.12038199999998</v>
      </c>
      <c r="CO237" s="150">
        <f t="shared" si="268"/>
        <v>133.75291199999998</v>
      </c>
      <c r="CP237" s="35">
        <f t="shared" si="238"/>
        <v>6</v>
      </c>
      <c r="CQ237" s="52">
        <f t="shared" si="255"/>
        <v>136.74708799999996</v>
      </c>
      <c r="CR237" s="52">
        <f t="shared" si="281"/>
        <v>135.37961799999997</v>
      </c>
      <c r="CS237" s="52">
        <f t="shared" si="239"/>
        <v>1.36747</v>
      </c>
      <c r="CT237" s="17">
        <v>-20</v>
      </c>
      <c r="CU237" s="17"/>
      <c r="CV237" s="17" t="s">
        <v>181</v>
      </c>
      <c r="CX237" s="35">
        <f>CY237+DC237+Tabelle2126820102526272934113536[[#This Row],[w]]/2+Tabelle2126820102526272934113536[[#This Row],[poweradd]]</f>
        <v>58.120381999999992</v>
      </c>
      <c r="CY237" s="150">
        <f t="shared" si="269"/>
        <v>73.752911999999995</v>
      </c>
      <c r="CZ237" s="35">
        <f t="shared" si="240"/>
        <v>6</v>
      </c>
      <c r="DA237" s="52">
        <f t="shared" si="256"/>
        <v>136.74708799999996</v>
      </c>
      <c r="DB237" s="52">
        <f t="shared" si="282"/>
        <v>135.37961799999997</v>
      </c>
      <c r="DC237" s="52">
        <f t="shared" si="241"/>
        <v>1.36747</v>
      </c>
      <c r="DD237" s="17">
        <v>-20</v>
      </c>
      <c r="DE237" s="17"/>
      <c r="DF237" s="17" t="s">
        <v>181</v>
      </c>
      <c r="DH237" s="35">
        <f>DI237+DM237+Tabelle21268201025262729341135363731[[#This Row],[w]]/2+Tabelle21268201025262729341135363731[[#This Row],[poweradd]]</f>
        <v>84.558834999999988</v>
      </c>
      <c r="DI237" s="150">
        <f t="shared" si="270"/>
        <v>100.41801599999999</v>
      </c>
      <c r="DJ237" s="35">
        <f t="shared" si="242"/>
        <v>6</v>
      </c>
      <c r="DK237" s="52">
        <f t="shared" si="257"/>
        <v>114.08198399999992</v>
      </c>
      <c r="DL237" s="52">
        <f t="shared" si="283"/>
        <v>112.94116499999993</v>
      </c>
      <c r="DM237" s="52">
        <f t="shared" si="243"/>
        <v>1.140819</v>
      </c>
      <c r="DN237" s="17">
        <v>-20</v>
      </c>
      <c r="DO237" s="17"/>
      <c r="DP237" s="17" t="s">
        <v>181</v>
      </c>
      <c r="DR237" s="35">
        <f>DS237+DW237+Tabelle212682010252627293411353637[[#This Row],[w]]/2+Tabelle212682010252627293411353637[[#This Row],[poweradd]]</f>
        <v>63.79705299999997</v>
      </c>
      <c r="DS237" s="150">
        <f t="shared" si="271"/>
        <v>59.123285999999972</v>
      </c>
      <c r="DT237" s="35">
        <f t="shared" si="244"/>
        <v>6</v>
      </c>
      <c r="DU237" s="52">
        <f t="shared" si="258"/>
        <v>167.37671399999994</v>
      </c>
      <c r="DV237" s="52">
        <f t="shared" si="284"/>
        <v>165.70294699999994</v>
      </c>
      <c r="DW237" s="52">
        <f t="shared" si="245"/>
        <v>1.673767</v>
      </c>
      <c r="DX237" s="17"/>
      <c r="DY237">
        <f>50*0.9</f>
        <v>45</v>
      </c>
      <c r="DZ237" s="17" t="s">
        <v>258</v>
      </c>
    </row>
    <row r="238" spans="1:130" x14ac:dyDescent="0.25">
      <c r="A238" s="55">
        <v>235</v>
      </c>
      <c r="B238" s="35">
        <f>C238+G238+Tabelle21268201025[[#This Row],[w]]/2+Tabelle21268201025[[#This Row],[poweradd]]</f>
        <v>40.939258000000038</v>
      </c>
      <c r="C238" s="52">
        <f t="shared" si="285"/>
        <v>36.428544000000038</v>
      </c>
      <c r="D238" s="35">
        <f t="shared" si="220"/>
        <v>6</v>
      </c>
      <c r="E238" s="52">
        <f t="shared" si="286"/>
        <v>151.07145599999987</v>
      </c>
      <c r="F238" s="52">
        <f t="shared" si="287"/>
        <v>149.56074199999986</v>
      </c>
      <c r="G238" s="52">
        <f t="shared" si="288"/>
        <v>1.5107139999999999</v>
      </c>
      <c r="L238" s="35">
        <f>M238+Q238+Tabelle212682010252632[[#This Row],[w]]/2+Tabelle212682010252632[[#This Row],[poweradd]]</f>
        <v>22.543112000000036</v>
      </c>
      <c r="M238" s="52">
        <f t="shared" si="260"/>
        <v>17.503144000000038</v>
      </c>
      <c r="N238" s="35">
        <f t="shared" si="222"/>
        <v>6</v>
      </c>
      <c r="O238" s="52">
        <f t="shared" si="247"/>
        <v>203.99685599999987</v>
      </c>
      <c r="P238" s="52">
        <f t="shared" si="273"/>
        <v>201.95688799999988</v>
      </c>
      <c r="Q238" s="52">
        <f t="shared" si="223"/>
        <v>2.039968</v>
      </c>
      <c r="V238" s="35">
        <f>W238+AA238+Tabelle2126820102526[[#This Row],[w]]/2+Tabelle2126820102526[[#This Row],[poweradd]]</f>
        <v>40.939258000000038</v>
      </c>
      <c r="W238" s="52">
        <f t="shared" si="261"/>
        <v>36.428544000000038</v>
      </c>
      <c r="X238" s="35">
        <f t="shared" si="224"/>
        <v>6</v>
      </c>
      <c r="Y238" s="52">
        <f t="shared" si="248"/>
        <v>151.07145599999987</v>
      </c>
      <c r="Z238" s="52">
        <f t="shared" si="274"/>
        <v>149.56074199999986</v>
      </c>
      <c r="AA238" s="52">
        <f t="shared" si="225"/>
        <v>1.5107139999999999</v>
      </c>
      <c r="AF238" s="35">
        <f>AG238+AK238+Tabelle212682010252630[[#This Row],[w]]/2+Tabelle212682010252630[[#This Row],[poweradd]]</f>
        <v>40.939258000000038</v>
      </c>
      <c r="AG238" s="52">
        <f t="shared" si="262"/>
        <v>36.428544000000038</v>
      </c>
      <c r="AH238" s="35">
        <f t="shared" si="226"/>
        <v>6</v>
      </c>
      <c r="AI238" s="52">
        <f t="shared" si="249"/>
        <v>151.07145599999987</v>
      </c>
      <c r="AJ238" s="52">
        <f t="shared" si="275"/>
        <v>149.56074199999986</v>
      </c>
      <c r="AK238" s="52">
        <f t="shared" si="227"/>
        <v>1.5107139999999999</v>
      </c>
      <c r="AP238" s="35">
        <f>AQ238+AU238+Tabelle212682010252627[[#This Row],[w]]/2+Tabelle212682010252627[[#This Row],[poweradd]]</f>
        <v>73.024124999999998</v>
      </c>
      <c r="AQ238" s="52">
        <f t="shared" si="263"/>
        <v>68.322349000000003</v>
      </c>
      <c r="AR238" s="35">
        <f t="shared" si="228"/>
        <v>7</v>
      </c>
      <c r="AS238" s="52">
        <f t="shared" si="250"/>
        <v>120.17765099999986</v>
      </c>
      <c r="AT238" s="52">
        <f t="shared" si="276"/>
        <v>118.97587499999986</v>
      </c>
      <c r="AU238" s="52">
        <f t="shared" si="229"/>
        <v>1.201776</v>
      </c>
      <c r="AZ238" s="35">
        <f>BA238+BE238+Tabelle2126820102526272933[[#This Row],[w]]/2+Tabelle2126820102526272933[[#This Row],[poweradd]]</f>
        <v>73.024124999999998</v>
      </c>
      <c r="BA238" s="52">
        <f t="shared" si="264"/>
        <v>68.322349000000003</v>
      </c>
      <c r="BB238" s="35">
        <f t="shared" si="230"/>
        <v>7</v>
      </c>
      <c r="BC238" s="52">
        <f t="shared" si="251"/>
        <v>120.17765099999986</v>
      </c>
      <c r="BD238" s="52">
        <f t="shared" si="277"/>
        <v>118.97587499999986</v>
      </c>
      <c r="BE238" s="52">
        <f t="shared" si="231"/>
        <v>1.201776</v>
      </c>
      <c r="BJ238" s="35">
        <f>BK238+BO238+Tabelle21268201025262728[[#This Row],[w]]/2+Tabelle21268201025262728[[#This Row],[poweradd]]</f>
        <v>73.024124999999998</v>
      </c>
      <c r="BK238" s="52">
        <f t="shared" si="265"/>
        <v>68.322349000000003</v>
      </c>
      <c r="BL238" s="35">
        <f t="shared" si="232"/>
        <v>7</v>
      </c>
      <c r="BM238" s="52">
        <f t="shared" si="252"/>
        <v>120.17765099999986</v>
      </c>
      <c r="BN238" s="52">
        <f t="shared" si="278"/>
        <v>118.97587499999986</v>
      </c>
      <c r="BO238" s="52">
        <f t="shared" si="233"/>
        <v>1.201776</v>
      </c>
      <c r="BT238" s="35">
        <f>BU238+BY238+Tabelle21268201025262729[[#This Row],[w]]/2+Tabelle21268201025262729[[#This Row],[poweradd]]</f>
        <v>73.024124999999998</v>
      </c>
      <c r="BU238" s="52">
        <f t="shared" si="266"/>
        <v>68.322349000000003</v>
      </c>
      <c r="BV238" s="35">
        <f t="shared" si="234"/>
        <v>7</v>
      </c>
      <c r="BW238" s="52">
        <f t="shared" si="253"/>
        <v>120.17765099999986</v>
      </c>
      <c r="BX238" s="52">
        <f t="shared" si="279"/>
        <v>118.97587499999986</v>
      </c>
      <c r="BY238" s="52">
        <f t="shared" si="235"/>
        <v>1.201776</v>
      </c>
      <c r="CD238" s="35">
        <f>CE238+CI238+Tabelle2126820102526272934[[#This Row],[w]]/2+Tabelle2126820102526272934[[#This Row],[poweradd]]</f>
        <v>142.78801000000007</v>
      </c>
      <c r="CE238" s="52">
        <f t="shared" si="267"/>
        <v>138.43738400000007</v>
      </c>
      <c r="CF238" s="35">
        <f t="shared" si="236"/>
        <v>6</v>
      </c>
      <c r="CG238" s="52">
        <f t="shared" si="254"/>
        <v>135.06261599999988</v>
      </c>
      <c r="CH238" s="52">
        <f t="shared" si="280"/>
        <v>133.71198999999987</v>
      </c>
      <c r="CI238" s="52">
        <f t="shared" si="237"/>
        <v>1.3506260000000001</v>
      </c>
      <c r="CN238" s="35">
        <f>CO238+CS238+Tabelle21268201025262729341135[[#This Row],[w]]/2+Tabelle21268201025262729341135[[#This Row],[poweradd]]</f>
        <v>122.47417799999998</v>
      </c>
      <c r="CO238" s="52">
        <f t="shared" si="268"/>
        <v>118.12038199999998</v>
      </c>
      <c r="CP238" s="35">
        <f t="shared" si="238"/>
        <v>6</v>
      </c>
      <c r="CQ238" s="52">
        <f t="shared" si="255"/>
        <v>135.37961799999997</v>
      </c>
      <c r="CR238" s="52">
        <f t="shared" si="281"/>
        <v>134.02582199999998</v>
      </c>
      <c r="CS238" s="52">
        <f t="shared" si="239"/>
        <v>1.353796</v>
      </c>
      <c r="CU238" s="94"/>
      <c r="CV238" s="17"/>
      <c r="CX238" s="35">
        <f>CY238+DC238+Tabelle2126820102526272934113536[[#This Row],[w]]/2+Tabelle2126820102526272934113536[[#This Row],[poweradd]]</f>
        <v>62.474177999999995</v>
      </c>
      <c r="CY238" s="52">
        <f t="shared" si="269"/>
        <v>58.120381999999992</v>
      </c>
      <c r="CZ238" s="35">
        <f t="shared" si="240"/>
        <v>6</v>
      </c>
      <c r="DA238" s="52">
        <f t="shared" si="256"/>
        <v>135.37961799999997</v>
      </c>
      <c r="DB238" s="52">
        <f t="shared" si="282"/>
        <v>134.02582199999998</v>
      </c>
      <c r="DC238" s="52">
        <f t="shared" si="241"/>
        <v>1.353796</v>
      </c>
      <c r="DE238" s="94"/>
      <c r="DF238" s="17"/>
      <c r="DH238" s="35">
        <f>DI238+DM238+Tabelle21268201025262729341135363731[[#This Row],[w]]/2+Tabelle21268201025262729341135363731[[#This Row],[poweradd]]</f>
        <v>88.688245999999992</v>
      </c>
      <c r="DI238" s="52">
        <f t="shared" si="270"/>
        <v>84.558834999999988</v>
      </c>
      <c r="DJ238" s="35">
        <f t="shared" si="242"/>
        <v>6</v>
      </c>
      <c r="DK238" s="52">
        <f t="shared" si="257"/>
        <v>112.94116499999993</v>
      </c>
      <c r="DL238" s="52">
        <f t="shared" si="283"/>
        <v>111.81175399999992</v>
      </c>
      <c r="DM238" s="52">
        <f t="shared" si="243"/>
        <v>1.1294109999999999</v>
      </c>
      <c r="DO238" s="94"/>
      <c r="DP238" s="17"/>
      <c r="DR238" s="35">
        <f>DS238+DW238+Tabelle212682010252627293411353637[[#This Row],[w]]/2+Tabelle212682010252627293411353637[[#This Row],[poweradd]]</f>
        <v>68.904081999999974</v>
      </c>
      <c r="DS238" s="52">
        <f t="shared" si="271"/>
        <v>63.79705299999997</v>
      </c>
      <c r="DT238" s="35">
        <f t="shared" si="244"/>
        <v>6</v>
      </c>
      <c r="DU238" s="52">
        <f t="shared" si="258"/>
        <v>210.70294699999994</v>
      </c>
      <c r="DV238" s="52">
        <f t="shared" si="284"/>
        <v>208.59591799999993</v>
      </c>
      <c r="DW238" s="52">
        <f t="shared" si="245"/>
        <v>2.1070289999999998</v>
      </c>
      <c r="DY238" s="94"/>
      <c r="DZ238" s="17"/>
    </row>
    <row r="239" spans="1:130" x14ac:dyDescent="0.25">
      <c r="A239" s="55">
        <v>236</v>
      </c>
      <c r="B239" s="35">
        <f>C239+G239+Tabelle21268201025[[#This Row],[w]]/2+Tabelle21268201025[[#This Row],[poweradd]]</f>
        <v>45.434865000000038</v>
      </c>
      <c r="C239" s="52">
        <f t="shared" si="285"/>
        <v>40.939258000000038</v>
      </c>
      <c r="D239" s="35">
        <f t="shared" si="220"/>
        <v>6</v>
      </c>
      <c r="E239" s="52">
        <f t="shared" si="286"/>
        <v>149.56074199999986</v>
      </c>
      <c r="F239" s="52">
        <f t="shared" si="287"/>
        <v>148.06513499999986</v>
      </c>
      <c r="G239" s="52">
        <f t="shared" si="288"/>
        <v>1.4956069999999999</v>
      </c>
      <c r="L239" s="35">
        <f>M239+Q239+Tabelle212682010252632[[#This Row],[w]]/2+Tabelle212682010252632[[#This Row],[poweradd]]</f>
        <v>27.562680000000036</v>
      </c>
      <c r="M239" s="52">
        <f t="shared" si="260"/>
        <v>22.543112000000036</v>
      </c>
      <c r="N239" s="35">
        <f t="shared" si="222"/>
        <v>6</v>
      </c>
      <c r="O239" s="52">
        <f t="shared" si="247"/>
        <v>201.95688799999988</v>
      </c>
      <c r="P239" s="52">
        <f t="shared" si="273"/>
        <v>199.93731999999989</v>
      </c>
      <c r="Q239" s="52">
        <f t="shared" si="223"/>
        <v>2.019568</v>
      </c>
      <c r="V239" s="35">
        <f>W239+AA239+Tabelle2126820102526[[#This Row],[w]]/2+Tabelle2126820102526[[#This Row],[poweradd]]</f>
        <v>45.434865000000038</v>
      </c>
      <c r="W239" s="52">
        <f t="shared" si="261"/>
        <v>40.939258000000038</v>
      </c>
      <c r="X239" s="35">
        <f t="shared" si="224"/>
        <v>6</v>
      </c>
      <c r="Y239" s="52">
        <f t="shared" si="248"/>
        <v>149.56074199999986</v>
      </c>
      <c r="Z239" s="52">
        <f t="shared" si="274"/>
        <v>148.06513499999986</v>
      </c>
      <c r="AA239" s="52">
        <f t="shared" si="225"/>
        <v>1.4956069999999999</v>
      </c>
      <c r="AF239" s="35">
        <f>AG239+AK239+Tabelle212682010252630[[#This Row],[w]]/2+Tabelle212682010252630[[#This Row],[poweradd]]</f>
        <v>45.434865000000038</v>
      </c>
      <c r="AG239" s="52">
        <f t="shared" si="262"/>
        <v>40.939258000000038</v>
      </c>
      <c r="AH239" s="35">
        <f t="shared" si="226"/>
        <v>6</v>
      </c>
      <c r="AI239" s="52">
        <f t="shared" si="249"/>
        <v>149.56074199999986</v>
      </c>
      <c r="AJ239" s="52">
        <f t="shared" si="275"/>
        <v>148.06513499999986</v>
      </c>
      <c r="AK239" s="52">
        <f t="shared" si="227"/>
        <v>1.4956069999999999</v>
      </c>
      <c r="AP239" s="35">
        <f>AQ239+AU239+Tabelle212682010252627[[#This Row],[w]]/2+Tabelle212682010252627[[#This Row],[poweradd]]</f>
        <v>77.713882999999996</v>
      </c>
      <c r="AQ239" s="52">
        <f t="shared" si="263"/>
        <v>73.024124999999998</v>
      </c>
      <c r="AR239" s="35">
        <f t="shared" si="228"/>
        <v>7</v>
      </c>
      <c r="AS239" s="52">
        <f t="shared" si="250"/>
        <v>118.97587499999986</v>
      </c>
      <c r="AT239" s="52">
        <f t="shared" si="276"/>
        <v>117.78611699999986</v>
      </c>
      <c r="AU239" s="52">
        <f t="shared" si="229"/>
        <v>1.1897580000000001</v>
      </c>
      <c r="AZ239" s="35">
        <f>BA239+BE239+Tabelle2126820102526272933[[#This Row],[w]]/2+Tabelle2126820102526272933[[#This Row],[poweradd]]</f>
        <v>77.713882999999996</v>
      </c>
      <c r="BA239" s="52">
        <f t="shared" si="264"/>
        <v>73.024124999999998</v>
      </c>
      <c r="BB239" s="35">
        <f t="shared" si="230"/>
        <v>7</v>
      </c>
      <c r="BC239" s="52">
        <f t="shared" si="251"/>
        <v>118.97587499999986</v>
      </c>
      <c r="BD239" s="52">
        <f t="shared" si="277"/>
        <v>117.78611699999986</v>
      </c>
      <c r="BE239" s="52">
        <f t="shared" si="231"/>
        <v>1.1897580000000001</v>
      </c>
      <c r="BF239" s="17"/>
      <c r="BG239" s="17"/>
      <c r="BH239" s="17"/>
      <c r="BJ239" s="35">
        <f>BK239+BO239+Tabelle21268201025262728[[#This Row],[w]]/2+Tabelle21268201025262728[[#This Row],[poweradd]]</f>
        <v>77.713882999999996</v>
      </c>
      <c r="BK239" s="52">
        <f t="shared" si="265"/>
        <v>73.024124999999998</v>
      </c>
      <c r="BL239" s="35">
        <f t="shared" si="232"/>
        <v>7</v>
      </c>
      <c r="BM239" s="52">
        <f t="shared" si="252"/>
        <v>118.97587499999986</v>
      </c>
      <c r="BN239" s="52">
        <f t="shared" si="278"/>
        <v>117.78611699999986</v>
      </c>
      <c r="BO239" s="52">
        <f t="shared" si="233"/>
        <v>1.1897580000000001</v>
      </c>
      <c r="BT239" s="35">
        <f>BU239+BY239+Tabelle21268201025262729[[#This Row],[w]]/2+Tabelle21268201025262729[[#This Row],[poweradd]]</f>
        <v>77.713882999999996</v>
      </c>
      <c r="BU239" s="52">
        <f t="shared" si="266"/>
        <v>73.024124999999998</v>
      </c>
      <c r="BV239" s="35">
        <f t="shared" si="234"/>
        <v>7</v>
      </c>
      <c r="BW239" s="52">
        <f t="shared" si="253"/>
        <v>118.97587499999986</v>
      </c>
      <c r="BX239" s="52">
        <f t="shared" si="279"/>
        <v>117.78611699999986</v>
      </c>
      <c r="BY239" s="52">
        <f t="shared" si="235"/>
        <v>1.1897580000000001</v>
      </c>
      <c r="CD239" s="35">
        <f>CE239+CI239+Tabelle2126820102526272934[[#This Row],[w]]/2+Tabelle2126820102526272934[[#This Row],[poweradd]]</f>
        <v>147.12512900000007</v>
      </c>
      <c r="CE239" s="52">
        <f t="shared" si="267"/>
        <v>142.78801000000007</v>
      </c>
      <c r="CF239" s="35">
        <f t="shared" si="236"/>
        <v>6</v>
      </c>
      <c r="CG239" s="52">
        <f t="shared" si="254"/>
        <v>133.71198999999987</v>
      </c>
      <c r="CH239" s="52">
        <f t="shared" si="280"/>
        <v>132.37487099999987</v>
      </c>
      <c r="CI239" s="52">
        <f t="shared" si="237"/>
        <v>1.3371189999999999</v>
      </c>
      <c r="CN239" s="35">
        <f>CO239+CS239+Tabelle21268201025262729341135[[#This Row],[w]]/2+Tabelle21268201025262729341135[[#This Row],[poweradd]]</f>
        <v>106.81443599999999</v>
      </c>
      <c r="CO239" s="52">
        <f t="shared" si="268"/>
        <v>122.47417799999998</v>
      </c>
      <c r="CP239" s="35">
        <f t="shared" si="238"/>
        <v>6</v>
      </c>
      <c r="CQ239" s="52">
        <f t="shared" si="255"/>
        <v>134.02582199999998</v>
      </c>
      <c r="CR239" s="52">
        <f t="shared" si="281"/>
        <v>132.68556399999997</v>
      </c>
      <c r="CS239" s="52">
        <f t="shared" si="239"/>
        <v>1.3402579999999999</v>
      </c>
      <c r="CT239" s="17">
        <v>-20</v>
      </c>
      <c r="CU239" s="17"/>
      <c r="CV239" s="17" t="s">
        <v>181</v>
      </c>
      <c r="CX239" s="35">
        <f>CY239+DC239+Tabelle2126820102526272934113536[[#This Row],[w]]/2+Tabelle2126820102526272934113536[[#This Row],[poweradd]]</f>
        <v>46.814436000000001</v>
      </c>
      <c r="CY239" s="52">
        <f t="shared" si="269"/>
        <v>62.474177999999995</v>
      </c>
      <c r="CZ239" s="35">
        <f t="shared" si="240"/>
        <v>6</v>
      </c>
      <c r="DA239" s="52">
        <f t="shared" si="256"/>
        <v>134.02582199999998</v>
      </c>
      <c r="DB239" s="52">
        <f t="shared" si="282"/>
        <v>132.68556399999997</v>
      </c>
      <c r="DC239" s="52">
        <f t="shared" si="241"/>
        <v>1.3402579999999999</v>
      </c>
      <c r="DD239" s="17">
        <v>-20</v>
      </c>
      <c r="DE239" s="17"/>
      <c r="DF239" s="17" t="s">
        <v>181</v>
      </c>
      <c r="DH239" s="35">
        <f>DI239+DM239+Tabelle21268201025262729341135363731[[#This Row],[w]]/2+Tabelle21268201025262729341135363731[[#This Row],[poweradd]]</f>
        <v>72.80636299999999</v>
      </c>
      <c r="DI239" s="52">
        <f t="shared" si="270"/>
        <v>88.688245999999992</v>
      </c>
      <c r="DJ239" s="35">
        <f t="shared" si="242"/>
        <v>6</v>
      </c>
      <c r="DK239" s="52">
        <f t="shared" si="257"/>
        <v>111.81175399999992</v>
      </c>
      <c r="DL239" s="52">
        <f t="shared" si="283"/>
        <v>110.69363699999992</v>
      </c>
      <c r="DM239" s="52">
        <f t="shared" si="243"/>
        <v>1.118117</v>
      </c>
      <c r="DN239" s="17">
        <v>-20</v>
      </c>
      <c r="DO239" s="17"/>
      <c r="DP239" s="17" t="s">
        <v>181</v>
      </c>
      <c r="DR239" s="35">
        <f>DS239+DW239+Tabelle212682010252627293411353637[[#This Row],[w]]/2+Tabelle212682010252627293411353637[[#This Row],[poweradd]]</f>
        <v>73.990040999999977</v>
      </c>
      <c r="DS239" s="52">
        <f t="shared" si="271"/>
        <v>68.904081999999974</v>
      </c>
      <c r="DT239" s="35">
        <f t="shared" si="244"/>
        <v>6</v>
      </c>
      <c r="DU239" s="52">
        <f t="shared" si="258"/>
        <v>208.59591799999993</v>
      </c>
      <c r="DV239" s="52">
        <f t="shared" si="284"/>
        <v>206.50995899999992</v>
      </c>
      <c r="DW239" s="52">
        <f t="shared" si="245"/>
        <v>2.0859589999999999</v>
      </c>
      <c r="DX239" s="17"/>
      <c r="DY239" s="17"/>
      <c r="DZ239" s="17"/>
    </row>
    <row r="240" spans="1:130" x14ac:dyDescent="0.25">
      <c r="A240" s="55">
        <v>237</v>
      </c>
      <c r="B240" s="35">
        <f>C240+G240+Tabelle21268201025[[#This Row],[w]]/2+Tabelle21268201025[[#This Row],[poweradd]]</f>
        <v>49.915516000000039</v>
      </c>
      <c r="C240" s="150">
        <f t="shared" si="285"/>
        <v>45.434865000000038</v>
      </c>
      <c r="D240" s="35">
        <f t="shared" si="220"/>
        <v>6</v>
      </c>
      <c r="E240" s="52">
        <f t="shared" si="286"/>
        <v>148.06513499999986</v>
      </c>
      <c r="F240" s="52">
        <f t="shared" si="287"/>
        <v>146.58448399999986</v>
      </c>
      <c r="G240" s="52">
        <f t="shared" si="288"/>
        <v>1.4806509999999999</v>
      </c>
      <c r="J240" s="17"/>
      <c r="L240" s="35">
        <f>M240+Q240+Tabelle212682010252632[[#This Row],[w]]/2+Tabelle212682010252632[[#This Row],[poweradd]]</f>
        <v>32.562053000000034</v>
      </c>
      <c r="M240" s="150">
        <f t="shared" si="260"/>
        <v>27.562680000000036</v>
      </c>
      <c r="N240" s="35">
        <f t="shared" si="222"/>
        <v>6</v>
      </c>
      <c r="O240" s="52">
        <f t="shared" si="247"/>
        <v>199.93731999999989</v>
      </c>
      <c r="P240" s="52">
        <f t="shared" si="273"/>
        <v>197.93794699999989</v>
      </c>
      <c r="Q240" s="52">
        <f t="shared" si="223"/>
        <v>1.9993730000000001</v>
      </c>
      <c r="T240" s="17"/>
      <c r="V240" s="35">
        <f>W240+AA240+Tabelle2126820102526[[#This Row],[w]]/2+Tabelle2126820102526[[#This Row],[poweradd]]</f>
        <v>49.915516000000039</v>
      </c>
      <c r="W240" s="150">
        <f t="shared" si="261"/>
        <v>45.434865000000038</v>
      </c>
      <c r="X240" s="35">
        <f t="shared" si="224"/>
        <v>6</v>
      </c>
      <c r="Y240" s="52">
        <f t="shared" si="248"/>
        <v>148.06513499999986</v>
      </c>
      <c r="Z240" s="52">
        <f t="shared" si="274"/>
        <v>146.58448399999986</v>
      </c>
      <c r="AA240" s="52">
        <f t="shared" si="225"/>
        <v>1.4806509999999999</v>
      </c>
      <c r="AD240" s="17"/>
      <c r="AF240" s="35">
        <f>AG240+AK240+Tabelle212682010252630[[#This Row],[w]]/2+Tabelle212682010252630[[#This Row],[poweradd]]</f>
        <v>49.915516000000039</v>
      </c>
      <c r="AG240" s="150">
        <f t="shared" si="262"/>
        <v>45.434865000000038</v>
      </c>
      <c r="AH240" s="35">
        <f t="shared" si="226"/>
        <v>6</v>
      </c>
      <c r="AI240" s="52">
        <f t="shared" si="249"/>
        <v>148.06513499999986</v>
      </c>
      <c r="AJ240" s="52">
        <f t="shared" si="275"/>
        <v>146.58448399999986</v>
      </c>
      <c r="AK240" s="52">
        <f t="shared" si="227"/>
        <v>1.4806509999999999</v>
      </c>
      <c r="AN240" s="17"/>
      <c r="AP240" s="35">
        <f>AQ240+AU240+Tabelle212682010252627[[#This Row],[w]]/2+Tabelle212682010252627[[#This Row],[poweradd]]</f>
        <v>82.391743999999989</v>
      </c>
      <c r="AQ240" s="150">
        <f t="shared" si="263"/>
        <v>77.713882999999996</v>
      </c>
      <c r="AR240" s="35">
        <f t="shared" si="228"/>
        <v>7</v>
      </c>
      <c r="AS240" s="52">
        <f t="shared" si="250"/>
        <v>117.78611699999986</v>
      </c>
      <c r="AT240" s="52">
        <f t="shared" si="276"/>
        <v>116.60825599999987</v>
      </c>
      <c r="AU240" s="52">
        <f t="shared" si="229"/>
        <v>1.177861</v>
      </c>
      <c r="AX240" s="17"/>
      <c r="AZ240" s="35">
        <f>BA240+BE240+Tabelle2126820102526272933[[#This Row],[w]]/2+Tabelle2126820102526272933[[#This Row],[poweradd]]</f>
        <v>82.391743999999989</v>
      </c>
      <c r="BA240" s="150">
        <f t="shared" si="264"/>
        <v>77.713882999999996</v>
      </c>
      <c r="BB240" s="35">
        <f t="shared" si="230"/>
        <v>7</v>
      </c>
      <c r="BC240" s="52">
        <f t="shared" si="251"/>
        <v>117.78611699999986</v>
      </c>
      <c r="BD240" s="52">
        <f t="shared" si="277"/>
        <v>116.60825599999987</v>
      </c>
      <c r="BE240" s="52">
        <f t="shared" si="231"/>
        <v>1.177861</v>
      </c>
      <c r="BF240" s="17"/>
      <c r="BG240" s="17"/>
      <c r="BH240" s="17"/>
      <c r="BJ240" s="35">
        <f>BK240+BO240+Tabelle21268201025262728[[#This Row],[w]]/2+Tabelle21268201025262728[[#This Row],[poweradd]]</f>
        <v>82.391743999999989</v>
      </c>
      <c r="BK240" s="150">
        <f t="shared" si="265"/>
        <v>77.713882999999996</v>
      </c>
      <c r="BL240" s="35">
        <f t="shared" si="232"/>
        <v>7</v>
      </c>
      <c r="BM240" s="52">
        <f t="shared" si="252"/>
        <v>117.78611699999986</v>
      </c>
      <c r="BN240" s="52">
        <f t="shared" si="278"/>
        <v>116.60825599999987</v>
      </c>
      <c r="BO240" s="52">
        <f t="shared" si="233"/>
        <v>1.177861</v>
      </c>
      <c r="BR240" s="17"/>
      <c r="BT240" s="35">
        <f>BU240+BY240+Tabelle21268201025262729[[#This Row],[w]]/2+Tabelle21268201025262729[[#This Row],[poweradd]]</f>
        <v>82.391743999999989</v>
      </c>
      <c r="BU240" s="150">
        <f t="shared" si="266"/>
        <v>77.713882999999996</v>
      </c>
      <c r="BV240" s="35">
        <f t="shared" si="234"/>
        <v>7</v>
      </c>
      <c r="BW240" s="52">
        <f t="shared" si="253"/>
        <v>117.78611699999986</v>
      </c>
      <c r="BX240" s="52">
        <f t="shared" si="279"/>
        <v>116.60825599999987</v>
      </c>
      <c r="BY240" s="52">
        <f t="shared" si="235"/>
        <v>1.177861</v>
      </c>
      <c r="CB240" s="17"/>
      <c r="CD240" s="35">
        <f>CE240+CI240+Tabelle2126820102526272934[[#This Row],[w]]/2+Tabelle2126820102526272934[[#This Row],[poweradd]]</f>
        <v>131.44887700000007</v>
      </c>
      <c r="CE240" s="150">
        <f t="shared" si="267"/>
        <v>147.12512900000007</v>
      </c>
      <c r="CF240" s="35">
        <f t="shared" si="236"/>
        <v>6</v>
      </c>
      <c r="CG240" s="52">
        <f t="shared" si="254"/>
        <v>132.37487099999987</v>
      </c>
      <c r="CH240" s="52">
        <f t="shared" si="280"/>
        <v>131.05112299999988</v>
      </c>
      <c r="CI240" s="52">
        <f t="shared" si="237"/>
        <v>1.3237479999999999</v>
      </c>
      <c r="CJ240" s="17">
        <v>-20</v>
      </c>
      <c r="CK240" s="17"/>
      <c r="CL240" s="17" t="s">
        <v>181</v>
      </c>
      <c r="CN240" s="35">
        <f>CO240+CS240+Tabelle21268201025262729341135[[#This Row],[w]]/2+Tabelle21268201025262729341135[[#This Row],[poweradd]]</f>
        <v>111.14129099999998</v>
      </c>
      <c r="CO240" s="150">
        <f t="shared" si="268"/>
        <v>106.81443599999999</v>
      </c>
      <c r="CP240" s="35">
        <f t="shared" si="238"/>
        <v>6</v>
      </c>
      <c r="CQ240" s="52">
        <f t="shared" si="255"/>
        <v>132.68556399999997</v>
      </c>
      <c r="CR240" s="52">
        <f t="shared" si="281"/>
        <v>131.35870899999998</v>
      </c>
      <c r="CS240" s="52">
        <f t="shared" si="239"/>
        <v>1.3268549999999999</v>
      </c>
      <c r="CT240" s="94"/>
      <c r="CU240" s="94"/>
      <c r="CV240" s="94"/>
      <c r="CX240" s="35">
        <f>CY240+DC240+Tabelle2126820102526272934113536[[#This Row],[w]]/2+Tabelle2126820102526272934113536[[#This Row],[poweradd]]</f>
        <v>51.141291000000002</v>
      </c>
      <c r="CY240" s="150">
        <f t="shared" si="269"/>
        <v>46.814436000000001</v>
      </c>
      <c r="CZ240" s="35">
        <f t="shared" si="240"/>
        <v>6</v>
      </c>
      <c r="DA240" s="52">
        <f t="shared" si="256"/>
        <v>132.68556399999997</v>
      </c>
      <c r="DB240" s="52">
        <f t="shared" si="282"/>
        <v>131.35870899999998</v>
      </c>
      <c r="DC240" s="52">
        <f t="shared" si="241"/>
        <v>1.3268549999999999</v>
      </c>
      <c r="DD240" s="94"/>
      <c r="DE240" s="94"/>
      <c r="DF240" s="94"/>
      <c r="DH240" s="35">
        <f>DI240+DM240+Tabelle21268201025262729341135363731[[#This Row],[w]]/2+Tabelle21268201025262729341135363731[[#This Row],[poweradd]]</f>
        <v>76.913298999999995</v>
      </c>
      <c r="DI240" s="150">
        <f t="shared" si="270"/>
        <v>72.80636299999999</v>
      </c>
      <c r="DJ240" s="35">
        <f t="shared" si="242"/>
        <v>6</v>
      </c>
      <c r="DK240" s="52">
        <f t="shared" si="257"/>
        <v>110.69363699999992</v>
      </c>
      <c r="DL240" s="52">
        <f t="shared" si="283"/>
        <v>109.58670099999992</v>
      </c>
      <c r="DM240" s="52">
        <f t="shared" si="243"/>
        <v>1.1069359999999999</v>
      </c>
      <c r="DN240" s="94"/>
      <c r="DO240" s="94"/>
      <c r="DP240" s="94"/>
      <c r="DR240" s="35">
        <f>DS240+DW240+Tabelle212682010252627293411353637[[#This Row],[w]]/2+Tabelle212682010252627293411353637[[#This Row],[poweradd]]</f>
        <v>79.05513999999998</v>
      </c>
      <c r="DS240" s="150">
        <f t="shared" si="271"/>
        <v>73.990040999999977</v>
      </c>
      <c r="DT240" s="35">
        <f t="shared" si="244"/>
        <v>6</v>
      </c>
      <c r="DU240" s="52">
        <f t="shared" si="258"/>
        <v>206.50995899999992</v>
      </c>
      <c r="DV240" s="52">
        <f t="shared" si="284"/>
        <v>204.44485999999992</v>
      </c>
      <c r="DW240" s="52">
        <f t="shared" si="245"/>
        <v>2.065099</v>
      </c>
      <c r="DX240" s="94"/>
      <c r="DY240" s="94"/>
      <c r="DZ240" s="94"/>
    </row>
    <row r="241" spans="1:133" s="94" customFormat="1" x14ac:dyDescent="0.25">
      <c r="A241" s="207">
        <v>238</v>
      </c>
      <c r="B241" s="35">
        <f>C241+G241+Tabelle21268201025[[#This Row],[w]]/2+Tabelle21268201025[[#This Row],[poweradd]]</f>
        <v>54.381360000000036</v>
      </c>
      <c r="C241" s="150">
        <f t="shared" si="285"/>
        <v>49.915516000000039</v>
      </c>
      <c r="D241" s="35">
        <f t="shared" si="220"/>
        <v>6</v>
      </c>
      <c r="E241" s="52">
        <f t="shared" si="286"/>
        <v>146.58448399999986</v>
      </c>
      <c r="F241" s="52">
        <f t="shared" si="287"/>
        <v>145.11863999999986</v>
      </c>
      <c r="G241" s="52">
        <f t="shared" si="288"/>
        <v>1.4658439999999999</v>
      </c>
      <c r="H241"/>
      <c r="J241" s="17"/>
      <c r="K241"/>
      <c r="L241" s="35">
        <f>M241+Q241+Tabelle212682010252632[[#This Row],[w]]/2+Tabelle212682010252632[[#This Row],[poweradd]]</f>
        <v>37.541432000000036</v>
      </c>
      <c r="M241" s="150">
        <f t="shared" si="260"/>
        <v>32.562053000000034</v>
      </c>
      <c r="N241" s="35">
        <f t="shared" si="222"/>
        <v>6</v>
      </c>
      <c r="O241" s="52">
        <f t="shared" si="247"/>
        <v>197.93794699999989</v>
      </c>
      <c r="P241" s="52">
        <f t="shared" si="273"/>
        <v>195.9585679999999</v>
      </c>
      <c r="Q241" s="52">
        <f t="shared" si="223"/>
        <v>1.979379</v>
      </c>
      <c r="R241"/>
      <c r="T241" s="17"/>
      <c r="U241"/>
      <c r="V241" s="35">
        <f>W241+AA241+Tabelle2126820102526[[#This Row],[w]]/2+Tabelle2126820102526[[#This Row],[poweradd]]</f>
        <v>54.381360000000036</v>
      </c>
      <c r="W241" s="150">
        <f t="shared" si="261"/>
        <v>49.915516000000039</v>
      </c>
      <c r="X241" s="35">
        <f t="shared" si="224"/>
        <v>6</v>
      </c>
      <c r="Y241" s="52">
        <f t="shared" si="248"/>
        <v>146.58448399999986</v>
      </c>
      <c r="Z241" s="52">
        <f t="shared" si="274"/>
        <v>145.11863999999986</v>
      </c>
      <c r="AA241" s="52">
        <f t="shared" si="225"/>
        <v>1.4658439999999999</v>
      </c>
      <c r="AB241"/>
      <c r="AD241" s="17"/>
      <c r="AE241"/>
      <c r="AF241" s="35">
        <f>AG241+AK241+Tabelle212682010252630[[#This Row],[w]]/2+Tabelle212682010252630[[#This Row],[poweradd]]</f>
        <v>54.381360000000036</v>
      </c>
      <c r="AG241" s="150">
        <f t="shared" si="262"/>
        <v>49.915516000000039</v>
      </c>
      <c r="AH241" s="35">
        <f t="shared" si="226"/>
        <v>6</v>
      </c>
      <c r="AI241" s="52">
        <f t="shared" si="249"/>
        <v>146.58448399999986</v>
      </c>
      <c r="AJ241" s="52">
        <f t="shared" si="275"/>
        <v>145.11863999999986</v>
      </c>
      <c r="AK241" s="52">
        <f t="shared" si="227"/>
        <v>1.4658439999999999</v>
      </c>
      <c r="AL241"/>
      <c r="AN241" s="17"/>
      <c r="AO241"/>
      <c r="AP241" s="35">
        <f>AQ241+AU241+Tabelle212682010252627[[#This Row],[w]]/2+Tabelle212682010252627[[#This Row],[poweradd]]</f>
        <v>87.057825999999991</v>
      </c>
      <c r="AQ241" s="150">
        <f t="shared" si="263"/>
        <v>82.391743999999989</v>
      </c>
      <c r="AR241" s="35">
        <f t="shared" si="228"/>
        <v>7</v>
      </c>
      <c r="AS241" s="52">
        <f t="shared" si="250"/>
        <v>116.60825599999987</v>
      </c>
      <c r="AT241" s="52">
        <f t="shared" si="276"/>
        <v>115.44217399999987</v>
      </c>
      <c r="AU241" s="52">
        <f t="shared" si="229"/>
        <v>1.1660820000000001</v>
      </c>
      <c r="AV241"/>
      <c r="AX241" s="17"/>
      <c r="AY241"/>
      <c r="AZ241" s="35">
        <f>BA241+BE241+Tabelle2126820102526272933[[#This Row],[w]]/2+Tabelle2126820102526272933[[#This Row],[poweradd]]</f>
        <v>87.057825999999991</v>
      </c>
      <c r="BA241" s="150">
        <f t="shared" si="264"/>
        <v>82.391743999999989</v>
      </c>
      <c r="BB241" s="35">
        <f t="shared" si="230"/>
        <v>7</v>
      </c>
      <c r="BC241" s="52">
        <f t="shared" si="251"/>
        <v>116.60825599999987</v>
      </c>
      <c r="BD241" s="52">
        <f t="shared" si="277"/>
        <v>115.44217399999987</v>
      </c>
      <c r="BE241" s="52">
        <f t="shared" si="231"/>
        <v>1.1660820000000001</v>
      </c>
      <c r="BF241" s="17"/>
      <c r="BG241" s="17"/>
      <c r="BH241" s="17"/>
      <c r="BI241"/>
      <c r="BJ241" s="35">
        <f>BK241+BO241+Tabelle21268201025262728[[#This Row],[w]]/2+Tabelle21268201025262728[[#This Row],[poweradd]]</f>
        <v>87.057825999999991</v>
      </c>
      <c r="BK241" s="150">
        <f t="shared" si="265"/>
        <v>82.391743999999989</v>
      </c>
      <c r="BL241" s="35">
        <f t="shared" si="232"/>
        <v>7</v>
      </c>
      <c r="BM241" s="52">
        <f t="shared" si="252"/>
        <v>116.60825599999987</v>
      </c>
      <c r="BN241" s="52">
        <f t="shared" si="278"/>
        <v>115.44217399999987</v>
      </c>
      <c r="BO241" s="52">
        <f t="shared" si="233"/>
        <v>1.1660820000000001</v>
      </c>
      <c r="BP241"/>
      <c r="BR241" s="17"/>
      <c r="BS241"/>
      <c r="BT241" s="35">
        <f>BU241+BY241+Tabelle21268201025262729[[#This Row],[w]]/2+Tabelle21268201025262729[[#This Row],[poweradd]]</f>
        <v>87.057825999999991</v>
      </c>
      <c r="BU241" s="150">
        <f t="shared" si="266"/>
        <v>82.391743999999989</v>
      </c>
      <c r="BV241" s="35">
        <f t="shared" si="234"/>
        <v>7</v>
      </c>
      <c r="BW241" s="52">
        <f t="shared" si="253"/>
        <v>116.60825599999987</v>
      </c>
      <c r="BX241" s="52">
        <f t="shared" si="279"/>
        <v>115.44217399999987</v>
      </c>
      <c r="BY241" s="52">
        <f t="shared" si="235"/>
        <v>1.1660820000000001</v>
      </c>
      <c r="BZ241"/>
      <c r="CB241" s="17"/>
      <c r="CC241"/>
      <c r="CD241" s="35">
        <f>CE241+CI241+Tabelle2126820102526272934[[#This Row],[w]]/2+Tabelle2126820102526272934[[#This Row],[poweradd]]</f>
        <v>135.75938800000006</v>
      </c>
      <c r="CE241" s="150">
        <f t="shared" si="267"/>
        <v>131.44887700000007</v>
      </c>
      <c r="CF241" s="35">
        <f t="shared" si="236"/>
        <v>6</v>
      </c>
      <c r="CG241" s="52">
        <f t="shared" si="254"/>
        <v>131.05112299999988</v>
      </c>
      <c r="CH241" s="52">
        <f t="shared" si="280"/>
        <v>129.74061199999989</v>
      </c>
      <c r="CI241" s="52">
        <f t="shared" si="237"/>
        <v>1.310511</v>
      </c>
      <c r="CJ241"/>
      <c r="CL241" s="17"/>
      <c r="CM241"/>
      <c r="CN241" s="35">
        <f>CO241+CS241+Tabelle21268201025262729341135[[#This Row],[w]]/2+Tabelle21268201025262729341135[[#This Row],[poweradd]]</f>
        <v>95.454877999999979</v>
      </c>
      <c r="CO241" s="150">
        <f t="shared" si="268"/>
        <v>111.14129099999998</v>
      </c>
      <c r="CP241" s="35">
        <f t="shared" si="238"/>
        <v>6</v>
      </c>
      <c r="CQ241" s="52">
        <f t="shared" si="255"/>
        <v>131.35870899999998</v>
      </c>
      <c r="CR241" s="52">
        <f t="shared" si="281"/>
        <v>130.04512199999996</v>
      </c>
      <c r="CS241" s="52">
        <f t="shared" si="239"/>
        <v>1.3135870000000001</v>
      </c>
      <c r="CT241" s="17">
        <v>-20</v>
      </c>
      <c r="CU241" s="17"/>
      <c r="CV241" s="17" t="s">
        <v>181</v>
      </c>
      <c r="CW241"/>
      <c r="CX241" s="35">
        <f>CY241+DC241+Tabelle2126820102526272934113536[[#This Row],[w]]/2+Tabelle2126820102526272934113536[[#This Row],[poweradd]]</f>
        <v>35.454878000000001</v>
      </c>
      <c r="CY241" s="150">
        <f t="shared" si="269"/>
        <v>51.141291000000002</v>
      </c>
      <c r="CZ241" s="35">
        <f t="shared" si="240"/>
        <v>6</v>
      </c>
      <c r="DA241" s="52">
        <f t="shared" si="256"/>
        <v>131.35870899999998</v>
      </c>
      <c r="DB241" s="52">
        <f t="shared" si="282"/>
        <v>130.04512199999996</v>
      </c>
      <c r="DC241" s="52">
        <f t="shared" si="241"/>
        <v>1.3135870000000001</v>
      </c>
      <c r="DD241" s="17">
        <v>-20</v>
      </c>
      <c r="DE241" s="17"/>
      <c r="DF241" s="17" t="s">
        <v>181</v>
      </c>
      <c r="DG241"/>
      <c r="DH241" s="35">
        <f>DI241+DM241+Tabelle21268201025262729341135363731[[#This Row],[w]]/2+Tabelle21268201025262729341135363731[[#This Row],[poweradd]]</f>
        <v>61.009165999999993</v>
      </c>
      <c r="DI241" s="150">
        <f t="shared" si="270"/>
        <v>76.913298999999995</v>
      </c>
      <c r="DJ241" s="35">
        <f t="shared" si="242"/>
        <v>6</v>
      </c>
      <c r="DK241" s="52">
        <f t="shared" si="257"/>
        <v>109.58670099999992</v>
      </c>
      <c r="DL241" s="52">
        <f t="shared" si="283"/>
        <v>108.49083399999992</v>
      </c>
      <c r="DM241" s="52">
        <f t="shared" si="243"/>
        <v>1.0958669999999999</v>
      </c>
      <c r="DN241" s="17">
        <v>-20</v>
      </c>
      <c r="DO241" s="17"/>
      <c r="DP241" s="17" t="s">
        <v>181</v>
      </c>
      <c r="DQ241"/>
      <c r="DR241" s="35">
        <f>DS241+DW241+Tabelle212682010252627293411353637[[#This Row],[w]]/2+Tabelle212682010252627293411353637[[#This Row],[poweradd]]</f>
        <v>84.099587999999983</v>
      </c>
      <c r="DS241" s="150">
        <f t="shared" si="271"/>
        <v>79.05513999999998</v>
      </c>
      <c r="DT241" s="35">
        <f t="shared" si="244"/>
        <v>6</v>
      </c>
      <c r="DU241" s="52">
        <f t="shared" si="258"/>
        <v>204.44485999999992</v>
      </c>
      <c r="DV241" s="52">
        <f t="shared" si="284"/>
        <v>202.40041199999993</v>
      </c>
      <c r="DW241" s="52">
        <f t="shared" si="245"/>
        <v>2.044448</v>
      </c>
      <c r="DX241" s="17"/>
      <c r="DY241" s="17"/>
      <c r="DZ241" s="17"/>
      <c r="EA241" s="17"/>
      <c r="EB241" s="17"/>
      <c r="EC241" s="17"/>
    </row>
    <row r="242" spans="1:133" x14ac:dyDescent="0.25">
      <c r="A242" s="55">
        <v>239</v>
      </c>
      <c r="B242" s="35">
        <f>C242+G242+Tabelle21268201025[[#This Row],[w]]/2+Tabelle21268201025[[#This Row],[poweradd]]</f>
        <v>58.832546000000036</v>
      </c>
      <c r="C242" s="150">
        <f t="shared" si="285"/>
        <v>54.381360000000036</v>
      </c>
      <c r="D242" s="35">
        <f t="shared" si="220"/>
        <v>6</v>
      </c>
      <c r="E242" s="52">
        <f t="shared" si="286"/>
        <v>145.11863999999986</v>
      </c>
      <c r="F242" s="52">
        <f t="shared" si="287"/>
        <v>143.66745399999985</v>
      </c>
      <c r="G242" s="52">
        <f t="shared" si="288"/>
        <v>1.4511860000000001</v>
      </c>
      <c r="L242" s="35">
        <f>M242+Q242+Tabelle212682010252632[[#This Row],[w]]/2+Tabelle212682010252632[[#This Row],[poweradd]]</f>
        <v>42.501017000000033</v>
      </c>
      <c r="M242" s="150">
        <f t="shared" si="260"/>
        <v>37.541432000000036</v>
      </c>
      <c r="N242" s="35">
        <f t="shared" si="222"/>
        <v>6</v>
      </c>
      <c r="O242" s="52">
        <f t="shared" si="247"/>
        <v>195.9585679999999</v>
      </c>
      <c r="P242" s="52">
        <f t="shared" si="273"/>
        <v>193.9989829999999</v>
      </c>
      <c r="Q242" s="52">
        <f t="shared" si="223"/>
        <v>1.9595849999999999</v>
      </c>
      <c r="V242" s="35">
        <f>W242+AA242+Tabelle2126820102526[[#This Row],[w]]/2+Tabelle2126820102526[[#This Row],[poweradd]]</f>
        <v>58.832546000000036</v>
      </c>
      <c r="W242" s="150">
        <f t="shared" si="261"/>
        <v>54.381360000000036</v>
      </c>
      <c r="X242" s="35">
        <f t="shared" si="224"/>
        <v>6</v>
      </c>
      <c r="Y242" s="52">
        <f t="shared" si="248"/>
        <v>145.11863999999986</v>
      </c>
      <c r="Z242" s="52">
        <f t="shared" si="274"/>
        <v>143.66745399999985</v>
      </c>
      <c r="AA242" s="52">
        <f t="shared" si="225"/>
        <v>1.4511860000000001</v>
      </c>
      <c r="AF242" s="35">
        <f>AG242+AK242+Tabelle212682010252630[[#This Row],[w]]/2+Tabelle212682010252630[[#This Row],[poweradd]]</f>
        <v>58.832546000000036</v>
      </c>
      <c r="AG242" s="150">
        <f t="shared" si="262"/>
        <v>54.381360000000036</v>
      </c>
      <c r="AH242" s="35">
        <f t="shared" si="226"/>
        <v>6</v>
      </c>
      <c r="AI242" s="52">
        <f t="shared" si="249"/>
        <v>145.11863999999986</v>
      </c>
      <c r="AJ242" s="52">
        <f t="shared" si="275"/>
        <v>143.66745399999985</v>
      </c>
      <c r="AK242" s="52">
        <f t="shared" si="227"/>
        <v>1.4511860000000001</v>
      </c>
      <c r="AP242" s="35">
        <f>AQ242+AU242+Tabelle212682010252627[[#This Row],[w]]/2+Tabelle212682010252627[[#This Row],[poweradd]]</f>
        <v>91.712246999999991</v>
      </c>
      <c r="AQ242" s="150">
        <f t="shared" si="263"/>
        <v>87.057825999999991</v>
      </c>
      <c r="AR242" s="35">
        <f t="shared" si="228"/>
        <v>7</v>
      </c>
      <c r="AS242" s="52">
        <f t="shared" si="250"/>
        <v>115.44217399999987</v>
      </c>
      <c r="AT242" s="52">
        <f t="shared" si="276"/>
        <v>114.28775299999987</v>
      </c>
      <c r="AU242" s="52">
        <f t="shared" si="229"/>
        <v>1.1544209999999999</v>
      </c>
      <c r="AZ242" s="35">
        <f>BA242+BE242+Tabelle2126820102526272933[[#This Row],[w]]/2+Tabelle2126820102526272933[[#This Row],[poweradd]]</f>
        <v>91.712246999999991</v>
      </c>
      <c r="BA242" s="150">
        <f t="shared" si="264"/>
        <v>87.057825999999991</v>
      </c>
      <c r="BB242" s="35">
        <f t="shared" si="230"/>
        <v>7</v>
      </c>
      <c r="BC242" s="52">
        <f t="shared" si="251"/>
        <v>115.44217399999987</v>
      </c>
      <c r="BD242" s="52">
        <f t="shared" si="277"/>
        <v>114.28775299999987</v>
      </c>
      <c r="BE242" s="52">
        <f t="shared" si="231"/>
        <v>1.1544209999999999</v>
      </c>
      <c r="BF242" s="17"/>
      <c r="BG242" s="17"/>
      <c r="BH242" s="17"/>
      <c r="BJ242" s="35">
        <f>BK242+BO242+Tabelle21268201025262728[[#This Row],[w]]/2+Tabelle21268201025262728[[#This Row],[poweradd]]</f>
        <v>91.712246999999991</v>
      </c>
      <c r="BK242" s="150">
        <f t="shared" si="265"/>
        <v>87.057825999999991</v>
      </c>
      <c r="BL242" s="35">
        <f t="shared" si="232"/>
        <v>7</v>
      </c>
      <c r="BM242" s="52">
        <f t="shared" si="252"/>
        <v>115.44217399999987</v>
      </c>
      <c r="BN242" s="52">
        <f t="shared" si="278"/>
        <v>114.28775299999987</v>
      </c>
      <c r="BO242" s="52">
        <f t="shared" si="233"/>
        <v>1.1544209999999999</v>
      </c>
      <c r="BT242" s="35">
        <f>BU242+BY242+Tabelle21268201025262729[[#This Row],[w]]/2+Tabelle21268201025262729[[#This Row],[poweradd]]</f>
        <v>91.712246999999991</v>
      </c>
      <c r="BU242" s="150">
        <f t="shared" si="266"/>
        <v>87.057825999999991</v>
      </c>
      <c r="BV242" s="35">
        <f t="shared" si="234"/>
        <v>7</v>
      </c>
      <c r="BW242" s="52">
        <f t="shared" si="253"/>
        <v>115.44217399999987</v>
      </c>
      <c r="BX242" s="52">
        <f t="shared" si="279"/>
        <v>114.28775299999987</v>
      </c>
      <c r="BY242" s="52">
        <f t="shared" si="235"/>
        <v>1.1544209999999999</v>
      </c>
      <c r="CD242" s="35">
        <f>CE242+CI242+Tabelle2126820102526272934[[#This Row],[w]]/2+Tabelle2126820102526272934[[#This Row],[poweradd]]</f>
        <v>120.05679400000005</v>
      </c>
      <c r="CE242" s="150">
        <f t="shared" si="267"/>
        <v>135.75938800000006</v>
      </c>
      <c r="CF242" s="35">
        <f t="shared" si="236"/>
        <v>6</v>
      </c>
      <c r="CG242" s="52">
        <f t="shared" si="254"/>
        <v>129.74061199999989</v>
      </c>
      <c r="CH242" s="52">
        <f t="shared" si="280"/>
        <v>128.44320599999989</v>
      </c>
      <c r="CI242" s="52">
        <f t="shared" si="237"/>
        <v>1.2974060000000001</v>
      </c>
      <c r="CJ242" s="17">
        <v>-20</v>
      </c>
      <c r="CK242" s="17"/>
      <c r="CL242" s="17" t="s">
        <v>181</v>
      </c>
      <c r="CN242" s="35">
        <f>CO242+CS242+Tabelle21268201025262729341135[[#This Row],[w]]/2+Tabelle21268201025262729341135[[#This Row],[poweradd]]</f>
        <v>99.755328999999975</v>
      </c>
      <c r="CO242" s="150">
        <f t="shared" si="268"/>
        <v>95.454877999999979</v>
      </c>
      <c r="CP242" s="35">
        <f t="shared" si="238"/>
        <v>6</v>
      </c>
      <c r="CQ242" s="52">
        <f t="shared" si="255"/>
        <v>130.04512199999996</v>
      </c>
      <c r="CR242" s="52">
        <f t="shared" si="281"/>
        <v>128.74467099999995</v>
      </c>
      <c r="CS242" s="52">
        <f t="shared" si="239"/>
        <v>1.300451</v>
      </c>
      <c r="CT242" s="94"/>
      <c r="CU242" s="94"/>
      <c r="CV242" s="94"/>
      <c r="CX242" s="35">
        <f>CY242+DC242+Tabelle2126820102526272934113536[[#This Row],[w]]/2+Tabelle2126820102526272934113536[[#This Row],[poweradd]]</f>
        <v>39.755329000000003</v>
      </c>
      <c r="CY242" s="150">
        <f t="shared" si="269"/>
        <v>35.454878000000001</v>
      </c>
      <c r="CZ242" s="35">
        <f t="shared" si="240"/>
        <v>6</v>
      </c>
      <c r="DA242" s="52">
        <f t="shared" si="256"/>
        <v>130.04512199999996</v>
      </c>
      <c r="DB242" s="52">
        <f t="shared" si="282"/>
        <v>128.74467099999995</v>
      </c>
      <c r="DC242" s="52">
        <f t="shared" si="241"/>
        <v>1.300451</v>
      </c>
      <c r="DD242" s="94"/>
      <c r="DE242" s="94"/>
      <c r="DF242" s="94"/>
      <c r="DH242" s="35">
        <f>DI242+DM242+Tabelle21268201025262729341135363731[[#This Row],[w]]/2+Tabelle21268201025262729341135363731[[#This Row],[poweradd]]</f>
        <v>65.094073999999992</v>
      </c>
      <c r="DI242" s="150">
        <f t="shared" si="270"/>
        <v>61.009165999999993</v>
      </c>
      <c r="DJ242" s="35">
        <f t="shared" si="242"/>
        <v>6</v>
      </c>
      <c r="DK242" s="52">
        <f t="shared" si="257"/>
        <v>108.49083399999992</v>
      </c>
      <c r="DL242" s="52">
        <f t="shared" si="283"/>
        <v>107.40592599999992</v>
      </c>
      <c r="DM242" s="52">
        <f t="shared" si="243"/>
        <v>1.084908</v>
      </c>
      <c r="DN242" s="94"/>
      <c r="DO242" s="94"/>
      <c r="DP242" s="94"/>
      <c r="DR242" s="35">
        <f>DS242+DW242+Tabelle212682010252627293411353637[[#This Row],[w]]/2+Tabelle212682010252627293411353637[[#This Row],[poweradd]]</f>
        <v>89.123591999999988</v>
      </c>
      <c r="DS242" s="150">
        <f t="shared" si="271"/>
        <v>84.099587999999983</v>
      </c>
      <c r="DT242" s="35">
        <f t="shared" si="244"/>
        <v>6</v>
      </c>
      <c r="DU242" s="52">
        <f t="shared" si="258"/>
        <v>202.40041199999993</v>
      </c>
      <c r="DV242" s="52">
        <f t="shared" si="284"/>
        <v>200.37640799999994</v>
      </c>
      <c r="DW242" s="52">
        <f t="shared" si="245"/>
        <v>2.0240040000000001</v>
      </c>
      <c r="DX242" s="94"/>
      <c r="DY242" s="94"/>
      <c r="DZ242" s="94"/>
    </row>
    <row r="243" spans="1:133" x14ac:dyDescent="0.25">
      <c r="A243" s="55">
        <v>240</v>
      </c>
      <c r="B243" s="35">
        <f>C243+G243+Tabelle21268201025[[#This Row],[w]]/2+Tabelle21268201025[[#This Row],[poweradd]]</f>
        <v>63.269220000000033</v>
      </c>
      <c r="C243" s="150">
        <f t="shared" si="285"/>
        <v>58.832546000000036</v>
      </c>
      <c r="D243" s="35">
        <f t="shared" si="220"/>
        <v>6</v>
      </c>
      <c r="E243" s="52">
        <f t="shared" si="286"/>
        <v>143.66745399999985</v>
      </c>
      <c r="F243" s="52">
        <f t="shared" si="287"/>
        <v>142.23077999999984</v>
      </c>
      <c r="G243" s="52">
        <f t="shared" si="288"/>
        <v>1.436674</v>
      </c>
      <c r="H243" s="94"/>
      <c r="I243" s="94"/>
      <c r="J243" s="94"/>
      <c r="L243" s="35">
        <f>M243+Q243+Tabelle212682010252632[[#This Row],[w]]/2+Tabelle212682010252632[[#This Row],[poweradd]]</f>
        <v>47.44100600000003</v>
      </c>
      <c r="M243" s="150">
        <f t="shared" si="260"/>
        <v>42.501017000000033</v>
      </c>
      <c r="N243" s="35">
        <f t="shared" si="222"/>
        <v>6</v>
      </c>
      <c r="O243" s="52">
        <f t="shared" si="247"/>
        <v>193.9989829999999</v>
      </c>
      <c r="P243" s="52">
        <f t="shared" si="273"/>
        <v>192.0589939999999</v>
      </c>
      <c r="Q243" s="52">
        <f t="shared" si="223"/>
        <v>1.939989</v>
      </c>
      <c r="R243" s="94"/>
      <c r="S243" s="94"/>
      <c r="T243" s="94"/>
      <c r="V243" s="35">
        <f>W243+AA243+Tabelle2126820102526[[#This Row],[w]]/2+Tabelle2126820102526[[#This Row],[poweradd]]</f>
        <v>63.269220000000033</v>
      </c>
      <c r="W243" s="150">
        <f t="shared" si="261"/>
        <v>58.832546000000036</v>
      </c>
      <c r="X243" s="35">
        <f t="shared" si="224"/>
        <v>6</v>
      </c>
      <c r="Y243" s="52">
        <f t="shared" si="248"/>
        <v>143.66745399999985</v>
      </c>
      <c r="Z243" s="52">
        <f t="shared" si="274"/>
        <v>142.23077999999984</v>
      </c>
      <c r="AA243" s="52">
        <f t="shared" si="225"/>
        <v>1.436674</v>
      </c>
      <c r="AB243" s="94"/>
      <c r="AC243" s="94"/>
      <c r="AD243" s="94"/>
      <c r="AF243" s="35">
        <f>AG243+AK243+Tabelle212682010252630[[#This Row],[w]]/2+Tabelle212682010252630[[#This Row],[poweradd]]</f>
        <v>63.269220000000033</v>
      </c>
      <c r="AG243" s="150">
        <f t="shared" si="262"/>
        <v>58.832546000000036</v>
      </c>
      <c r="AH243" s="35">
        <f t="shared" si="226"/>
        <v>6</v>
      </c>
      <c r="AI243" s="52">
        <f t="shared" si="249"/>
        <v>143.66745399999985</v>
      </c>
      <c r="AJ243" s="52">
        <f t="shared" si="275"/>
        <v>142.23077999999984</v>
      </c>
      <c r="AK243" s="52">
        <f t="shared" si="227"/>
        <v>1.436674</v>
      </c>
      <c r="AL243" s="94"/>
      <c r="AM243" s="94"/>
      <c r="AN243" s="94"/>
      <c r="AP243" s="35">
        <f>AQ243+AU243+Tabelle212682010252627[[#This Row],[w]]/2+Tabelle212682010252627[[#This Row],[poweradd]]</f>
        <v>96.355123999999989</v>
      </c>
      <c r="AQ243" s="150">
        <f t="shared" si="263"/>
        <v>91.712246999999991</v>
      </c>
      <c r="AR243" s="35">
        <f t="shared" si="228"/>
        <v>7</v>
      </c>
      <c r="AS243" s="52">
        <f t="shared" si="250"/>
        <v>114.28775299999987</v>
      </c>
      <c r="AT243" s="52">
        <f t="shared" si="276"/>
        <v>113.14487599999987</v>
      </c>
      <c r="AU243" s="52">
        <f t="shared" si="229"/>
        <v>1.1428769999999999</v>
      </c>
      <c r="AV243" s="94"/>
      <c r="AW243" s="94"/>
      <c r="AX243" s="94"/>
      <c r="AZ243" s="35">
        <f>BA243+BE243+Tabelle2126820102526272933[[#This Row],[w]]/2+Tabelle2126820102526272933[[#This Row],[poweradd]]</f>
        <v>96.355123999999989</v>
      </c>
      <c r="BA243" s="150">
        <f t="shared" si="264"/>
        <v>91.712246999999991</v>
      </c>
      <c r="BB243" s="35">
        <f t="shared" si="230"/>
        <v>7</v>
      </c>
      <c r="BC243" s="52">
        <f t="shared" si="251"/>
        <v>114.28775299999987</v>
      </c>
      <c r="BD243" s="52">
        <f t="shared" si="277"/>
        <v>113.14487599999987</v>
      </c>
      <c r="BE243" s="52">
        <f t="shared" si="231"/>
        <v>1.1428769999999999</v>
      </c>
      <c r="BF243" s="17"/>
      <c r="BG243" s="17"/>
      <c r="BH243" s="17"/>
      <c r="BJ243" s="35">
        <f>BK243+BO243+Tabelle21268201025262728[[#This Row],[w]]/2+Tabelle21268201025262728[[#This Row],[poweradd]]</f>
        <v>96.355123999999989</v>
      </c>
      <c r="BK243" s="150">
        <f t="shared" si="265"/>
        <v>91.712246999999991</v>
      </c>
      <c r="BL243" s="35">
        <f t="shared" si="232"/>
        <v>7</v>
      </c>
      <c r="BM243" s="52">
        <f t="shared" si="252"/>
        <v>114.28775299999987</v>
      </c>
      <c r="BN243" s="52">
        <f t="shared" si="278"/>
        <v>113.14487599999987</v>
      </c>
      <c r="BO243" s="52">
        <f t="shared" si="233"/>
        <v>1.1428769999999999</v>
      </c>
      <c r="BP243" s="94"/>
      <c r="BQ243" s="94"/>
      <c r="BR243" s="94"/>
      <c r="BT243" s="35">
        <f>BU243+BY243+Tabelle21268201025262729[[#This Row],[w]]/2+Tabelle21268201025262729[[#This Row],[poweradd]]</f>
        <v>96.355123999999989</v>
      </c>
      <c r="BU243" s="150">
        <f t="shared" si="266"/>
        <v>91.712246999999991</v>
      </c>
      <c r="BV243" s="35">
        <f t="shared" si="234"/>
        <v>7</v>
      </c>
      <c r="BW243" s="52">
        <f t="shared" si="253"/>
        <v>114.28775299999987</v>
      </c>
      <c r="BX243" s="52">
        <f t="shared" si="279"/>
        <v>113.14487599999987</v>
      </c>
      <c r="BY243" s="52">
        <f t="shared" si="235"/>
        <v>1.1428769999999999</v>
      </c>
      <c r="BZ243" s="94"/>
      <c r="CA243" s="94"/>
      <c r="CB243" s="94"/>
      <c r="CD243" s="35">
        <f>CE243+CI243+Tabelle2126820102526272934[[#This Row],[w]]/2+Tabelle2126820102526272934[[#This Row],[poweradd]]</f>
        <v>124.34122600000005</v>
      </c>
      <c r="CE243" s="150">
        <f t="shared" si="267"/>
        <v>120.05679400000005</v>
      </c>
      <c r="CF243" s="35">
        <f t="shared" si="236"/>
        <v>6</v>
      </c>
      <c r="CG243" s="52">
        <f t="shared" si="254"/>
        <v>128.44320599999989</v>
      </c>
      <c r="CH243" s="52">
        <f t="shared" si="280"/>
        <v>127.15877399999989</v>
      </c>
      <c r="CI243" s="52">
        <f t="shared" si="237"/>
        <v>1.284432</v>
      </c>
      <c r="CJ243" s="94"/>
      <c r="CK243" s="94"/>
      <c r="CL243" s="94"/>
      <c r="CN243" s="35">
        <f>CO243+CS243+Tabelle21268201025262729341135[[#This Row],[w]]/2+Tabelle21268201025262729341135[[#This Row],[poweradd]]</f>
        <v>84.042774999999978</v>
      </c>
      <c r="CO243" s="150">
        <f t="shared" si="268"/>
        <v>99.755328999999975</v>
      </c>
      <c r="CP243" s="35">
        <f t="shared" si="238"/>
        <v>6</v>
      </c>
      <c r="CQ243" s="52">
        <f t="shared" si="255"/>
        <v>128.74467099999995</v>
      </c>
      <c r="CR243" s="52">
        <f t="shared" si="281"/>
        <v>127.45722499999995</v>
      </c>
      <c r="CS243" s="52">
        <f t="shared" si="239"/>
        <v>1.2874460000000001</v>
      </c>
      <c r="CT243" s="17">
        <v>-20</v>
      </c>
      <c r="CU243" s="17"/>
      <c r="CV243" s="17" t="s">
        <v>181</v>
      </c>
      <c r="CX243" s="35">
        <f>CY243+DC243+Tabelle2126820102526272934113536[[#This Row],[w]]/2+Tabelle2126820102526272934113536[[#This Row],[poweradd]]</f>
        <v>24.042775000000006</v>
      </c>
      <c r="CY243" s="150">
        <f t="shared" si="269"/>
        <v>39.755329000000003</v>
      </c>
      <c r="CZ243" s="35">
        <f t="shared" si="240"/>
        <v>6</v>
      </c>
      <c r="DA243" s="52">
        <f t="shared" si="256"/>
        <v>128.74467099999995</v>
      </c>
      <c r="DB243" s="52">
        <f t="shared" si="282"/>
        <v>127.45722499999995</v>
      </c>
      <c r="DC243" s="52">
        <f t="shared" si="241"/>
        <v>1.2874460000000001</v>
      </c>
      <c r="DD243" s="17">
        <v>-20</v>
      </c>
      <c r="DE243" s="17"/>
      <c r="DF243" s="17" t="s">
        <v>181</v>
      </c>
      <c r="DH243" s="35">
        <f>DI243+DM243+Tabelle21268201025262729341135363731[[#This Row],[w]]/2+Tabelle21268201025262729341135363731[[#This Row],[poweradd]]</f>
        <v>49.168132999999997</v>
      </c>
      <c r="DI243" s="150">
        <f t="shared" si="270"/>
        <v>65.094073999999992</v>
      </c>
      <c r="DJ243" s="35">
        <f t="shared" si="242"/>
        <v>6</v>
      </c>
      <c r="DK243" s="52">
        <f t="shared" si="257"/>
        <v>107.40592599999992</v>
      </c>
      <c r="DL243" s="52">
        <f t="shared" si="283"/>
        <v>106.33186699999992</v>
      </c>
      <c r="DM243" s="52">
        <f t="shared" si="243"/>
        <v>1.0740590000000001</v>
      </c>
      <c r="DN243" s="17">
        <v>-20</v>
      </c>
      <c r="DO243" s="17"/>
      <c r="DP243" s="17" t="s">
        <v>181</v>
      </c>
      <c r="DR243" s="35">
        <f>DS243+DW243+Tabelle212682010252627293411353637[[#This Row],[w]]/2+Tabelle212682010252627293411353637[[#This Row],[poweradd]]</f>
        <v>34.127355999999992</v>
      </c>
      <c r="DS243" s="150">
        <f t="shared" si="271"/>
        <v>89.123591999999988</v>
      </c>
      <c r="DT243" s="35">
        <f t="shared" si="244"/>
        <v>6</v>
      </c>
      <c r="DU243" s="52">
        <f t="shared" si="258"/>
        <v>200.37640799999994</v>
      </c>
      <c r="DV243" s="52">
        <f t="shared" si="284"/>
        <v>198.37264399999995</v>
      </c>
      <c r="DW243" s="52">
        <f t="shared" si="245"/>
        <v>2.0037639999999999</v>
      </c>
      <c r="DX243" s="45">
        <v>-60</v>
      </c>
      <c r="DY243" s="45"/>
      <c r="DZ243" t="s">
        <v>253</v>
      </c>
    </row>
    <row r="244" spans="1:133" x14ac:dyDescent="0.25">
      <c r="A244" s="55">
        <v>241</v>
      </c>
      <c r="B244" s="35">
        <f>C244+G244+Tabelle21268201025[[#This Row],[w]]/2+Tabelle21268201025[[#This Row],[poweradd]]</f>
        <v>67.691527000000036</v>
      </c>
      <c r="C244" s="150">
        <f t="shared" si="285"/>
        <v>63.269220000000033</v>
      </c>
      <c r="D244" s="35">
        <f t="shared" si="220"/>
        <v>6</v>
      </c>
      <c r="E244" s="52">
        <f t="shared" si="286"/>
        <v>142.23077999999984</v>
      </c>
      <c r="F244" s="52">
        <f t="shared" si="287"/>
        <v>140.80847299999985</v>
      </c>
      <c r="G244" s="52">
        <f t="shared" si="288"/>
        <v>1.422307</v>
      </c>
      <c r="L244" s="35">
        <f>M244+Q244+Tabelle212682010252632[[#This Row],[w]]/2+Tabelle212682010252632[[#This Row],[poweradd]]</f>
        <v>52.36159500000003</v>
      </c>
      <c r="M244" s="150">
        <f t="shared" si="260"/>
        <v>47.44100600000003</v>
      </c>
      <c r="N244" s="35">
        <f t="shared" si="222"/>
        <v>6</v>
      </c>
      <c r="O244" s="52">
        <f t="shared" si="247"/>
        <v>192.0589939999999</v>
      </c>
      <c r="P244" s="52">
        <f t="shared" si="273"/>
        <v>190.13840499999989</v>
      </c>
      <c r="Q244" s="52">
        <f t="shared" si="223"/>
        <v>1.9205890000000001</v>
      </c>
      <c r="V244" s="35">
        <f>W244+AA244+Tabelle2126820102526[[#This Row],[w]]/2+Tabelle2126820102526[[#This Row],[poweradd]]</f>
        <v>67.691527000000036</v>
      </c>
      <c r="W244" s="150">
        <f t="shared" si="261"/>
        <v>63.269220000000033</v>
      </c>
      <c r="X244" s="35">
        <f t="shared" si="224"/>
        <v>6</v>
      </c>
      <c r="Y244" s="52">
        <f t="shared" si="248"/>
        <v>142.23077999999984</v>
      </c>
      <c r="Z244" s="52">
        <f t="shared" si="274"/>
        <v>140.80847299999985</v>
      </c>
      <c r="AA244" s="52">
        <f t="shared" si="225"/>
        <v>1.422307</v>
      </c>
      <c r="AF244" s="35">
        <f>AG244+AK244+Tabelle212682010252630[[#This Row],[w]]/2+Tabelle212682010252630[[#This Row],[poweradd]]</f>
        <v>67.691527000000036</v>
      </c>
      <c r="AG244" s="150">
        <f t="shared" si="262"/>
        <v>63.269220000000033</v>
      </c>
      <c r="AH244" s="35">
        <f t="shared" si="226"/>
        <v>6</v>
      </c>
      <c r="AI244" s="52">
        <f t="shared" si="249"/>
        <v>142.23077999999984</v>
      </c>
      <c r="AJ244" s="52">
        <f t="shared" si="275"/>
        <v>140.80847299999985</v>
      </c>
      <c r="AK244" s="52">
        <f t="shared" si="227"/>
        <v>1.422307</v>
      </c>
      <c r="AP244" s="35">
        <f>AQ244+AU244+Tabelle212682010252627[[#This Row],[w]]/2+Tabelle212682010252627[[#This Row],[poweradd]]</f>
        <v>80.986571999999995</v>
      </c>
      <c r="AQ244" s="150">
        <f t="shared" si="263"/>
        <v>96.355123999999989</v>
      </c>
      <c r="AR244" s="35">
        <f t="shared" si="228"/>
        <v>7</v>
      </c>
      <c r="AS244" s="52">
        <f t="shared" si="250"/>
        <v>113.14487599999987</v>
      </c>
      <c r="AT244" s="52">
        <f t="shared" si="276"/>
        <v>112.01342799999986</v>
      </c>
      <c r="AU244" s="52">
        <f t="shared" si="229"/>
        <v>1.131448</v>
      </c>
      <c r="AV244" s="17">
        <v>-20</v>
      </c>
      <c r="AW244" s="17"/>
      <c r="AX244" s="17" t="s">
        <v>181</v>
      </c>
      <c r="AZ244" s="35">
        <f>BA244+BE244+Tabelle2126820102526272933[[#This Row],[w]]/2+Tabelle2126820102526272933[[#This Row],[poweradd]]</f>
        <v>80.986571999999995</v>
      </c>
      <c r="BA244" s="150">
        <f t="shared" si="264"/>
        <v>96.355123999999989</v>
      </c>
      <c r="BB244" s="35">
        <f t="shared" si="230"/>
        <v>7</v>
      </c>
      <c r="BC244" s="52">
        <f t="shared" si="251"/>
        <v>113.14487599999987</v>
      </c>
      <c r="BD244" s="52">
        <f t="shared" si="277"/>
        <v>112.01342799999986</v>
      </c>
      <c r="BE244" s="52">
        <f t="shared" si="231"/>
        <v>1.131448</v>
      </c>
      <c r="BF244" s="17">
        <v>-20</v>
      </c>
      <c r="BG244" s="17"/>
      <c r="BH244" s="17" t="s">
        <v>181</v>
      </c>
      <c r="BJ244" s="35">
        <f>BK244+BO244+Tabelle21268201025262728[[#This Row],[w]]/2+Tabelle21268201025262728[[#This Row],[poweradd]]</f>
        <v>80.986571999999995</v>
      </c>
      <c r="BK244" s="150">
        <f t="shared" si="265"/>
        <v>96.355123999999989</v>
      </c>
      <c r="BL244" s="35">
        <f t="shared" si="232"/>
        <v>7</v>
      </c>
      <c r="BM244" s="52">
        <f t="shared" si="252"/>
        <v>113.14487599999987</v>
      </c>
      <c r="BN244" s="52">
        <f t="shared" si="278"/>
        <v>112.01342799999986</v>
      </c>
      <c r="BO244" s="52">
        <f t="shared" si="233"/>
        <v>1.131448</v>
      </c>
      <c r="BP244" s="17">
        <v>-20</v>
      </c>
      <c r="BQ244" s="17"/>
      <c r="BR244" s="17" t="s">
        <v>181</v>
      </c>
      <c r="BT244" s="35">
        <f>BU244+BY244+Tabelle21268201025262729[[#This Row],[w]]/2+Tabelle21268201025262729[[#This Row],[poweradd]]</f>
        <v>80.986571999999995</v>
      </c>
      <c r="BU244" s="150">
        <f t="shared" si="266"/>
        <v>96.355123999999989</v>
      </c>
      <c r="BV244" s="35">
        <f t="shared" si="234"/>
        <v>7</v>
      </c>
      <c r="BW244" s="52">
        <f t="shared" si="253"/>
        <v>113.14487599999987</v>
      </c>
      <c r="BX244" s="52">
        <f t="shared" si="279"/>
        <v>112.01342799999986</v>
      </c>
      <c r="BY244" s="52">
        <f t="shared" si="235"/>
        <v>1.131448</v>
      </c>
      <c r="BZ244" s="17">
        <v>-20</v>
      </c>
      <c r="CA244" s="17"/>
      <c r="CB244" s="17" t="s">
        <v>181</v>
      </c>
      <c r="CD244" s="35">
        <f>CE244+CI244+Tabelle2126820102526272934[[#This Row],[w]]/2+Tabelle2126820102526272934[[#This Row],[poweradd]]</f>
        <v>108.61281300000005</v>
      </c>
      <c r="CE244" s="150">
        <f t="shared" si="267"/>
        <v>124.34122600000005</v>
      </c>
      <c r="CF244" s="35">
        <f t="shared" si="236"/>
        <v>6</v>
      </c>
      <c r="CG244" s="52">
        <f t="shared" si="254"/>
        <v>127.15877399999989</v>
      </c>
      <c r="CH244" s="52">
        <f t="shared" si="280"/>
        <v>125.8871869999999</v>
      </c>
      <c r="CI244" s="52">
        <f t="shared" si="237"/>
        <v>1.271587</v>
      </c>
      <c r="CJ244" s="17">
        <v>-20</v>
      </c>
      <c r="CK244" s="17"/>
      <c r="CL244" s="17" t="s">
        <v>181</v>
      </c>
      <c r="CN244" s="35">
        <f>CO244+CS244+Tabelle21268201025262729341135[[#This Row],[w]]/2+Tabelle21268201025262729341135[[#This Row],[poweradd]]</f>
        <v>88.317346999999984</v>
      </c>
      <c r="CO244" s="150">
        <f t="shared" si="268"/>
        <v>84.042774999999978</v>
      </c>
      <c r="CP244" s="35">
        <f t="shared" si="238"/>
        <v>6</v>
      </c>
      <c r="CQ244" s="52">
        <f t="shared" si="255"/>
        <v>127.45722499999995</v>
      </c>
      <c r="CR244" s="52">
        <f t="shared" si="281"/>
        <v>126.18265299999995</v>
      </c>
      <c r="CS244" s="52">
        <f t="shared" si="239"/>
        <v>1.274572</v>
      </c>
      <c r="CT244" s="94"/>
      <c r="CU244" s="94"/>
      <c r="CV244" s="94"/>
      <c r="CX244" s="35">
        <f>CY244+DC244+Tabelle2126820102526272934113536[[#This Row],[w]]/2+Tabelle2126820102526272934113536[[#This Row],[poweradd]]</f>
        <v>28.317347000000005</v>
      </c>
      <c r="CY244" s="150">
        <f t="shared" si="269"/>
        <v>24.042775000000006</v>
      </c>
      <c r="CZ244" s="35">
        <f t="shared" si="240"/>
        <v>6</v>
      </c>
      <c r="DA244" s="52">
        <f t="shared" si="256"/>
        <v>127.45722499999995</v>
      </c>
      <c r="DB244" s="52">
        <f t="shared" si="282"/>
        <v>126.18265299999995</v>
      </c>
      <c r="DC244" s="52">
        <f t="shared" si="241"/>
        <v>1.274572</v>
      </c>
      <c r="DD244" s="94"/>
      <c r="DE244" s="94"/>
      <c r="DF244" s="94"/>
      <c r="DH244" s="35">
        <f>DI244+DM244+Tabelle21268201025262729341135363731[[#This Row],[w]]/2+Tabelle21268201025262729341135363731[[#This Row],[poweradd]]</f>
        <v>53.231451</v>
      </c>
      <c r="DI244" s="150">
        <f t="shared" si="270"/>
        <v>49.168132999999997</v>
      </c>
      <c r="DJ244" s="35">
        <f t="shared" si="242"/>
        <v>6</v>
      </c>
      <c r="DK244" s="52">
        <f t="shared" si="257"/>
        <v>106.33186699999992</v>
      </c>
      <c r="DL244" s="52">
        <f t="shared" si="283"/>
        <v>105.26854899999992</v>
      </c>
      <c r="DM244" s="52">
        <f t="shared" si="243"/>
        <v>1.063318</v>
      </c>
      <c r="DN244" s="94"/>
      <c r="DO244" s="94"/>
      <c r="DP244" s="94"/>
      <c r="DR244" s="35">
        <f>DS244+DW244+Tabelle212682010252627293411353637[[#This Row],[w]]/2+Tabelle212682010252627293411353637[[#This Row],[poweradd]]</f>
        <v>39.111081999999989</v>
      </c>
      <c r="DS244" s="150">
        <f t="shared" si="271"/>
        <v>34.127355999999992</v>
      </c>
      <c r="DT244" s="35">
        <f t="shared" si="244"/>
        <v>6</v>
      </c>
      <c r="DU244" s="52">
        <f t="shared" si="258"/>
        <v>198.37264399999995</v>
      </c>
      <c r="DV244" s="52">
        <f t="shared" si="284"/>
        <v>196.38891799999996</v>
      </c>
      <c r="DW244" s="52">
        <f t="shared" si="245"/>
        <v>1.9837260000000001</v>
      </c>
      <c r="DX244" s="94"/>
      <c r="DY244" s="94"/>
      <c r="DZ244" s="94"/>
    </row>
    <row r="245" spans="1:133" x14ac:dyDescent="0.25">
      <c r="A245" s="55">
        <v>242</v>
      </c>
      <c r="B245" s="35">
        <f>C245+G245+Tabelle21268201025[[#This Row],[w]]/2+Tabelle21268201025[[#This Row],[poweradd]]</f>
        <v>72.099611000000039</v>
      </c>
      <c r="C245" s="52">
        <f t="shared" si="285"/>
        <v>67.691527000000036</v>
      </c>
      <c r="D245" s="35">
        <f t="shared" si="220"/>
        <v>6</v>
      </c>
      <c r="E245" s="52">
        <f t="shared" si="286"/>
        <v>140.80847299999985</v>
      </c>
      <c r="F245" s="52">
        <f t="shared" si="287"/>
        <v>139.40038899999985</v>
      </c>
      <c r="G245" s="52">
        <f t="shared" si="288"/>
        <v>1.4080839999999999</v>
      </c>
      <c r="H245" s="17"/>
      <c r="I245" s="17"/>
      <c r="J245" s="17"/>
      <c r="L245" s="35">
        <f>M245+Q245+Tabelle212682010252632[[#This Row],[w]]/2+Tabelle212682010252632[[#This Row],[poweradd]]</f>
        <v>57.26297900000003</v>
      </c>
      <c r="M245" s="52">
        <f t="shared" si="260"/>
        <v>52.36159500000003</v>
      </c>
      <c r="N245" s="35">
        <f t="shared" si="222"/>
        <v>6</v>
      </c>
      <c r="O245" s="52">
        <f t="shared" si="247"/>
        <v>190.13840499999989</v>
      </c>
      <c r="P245" s="52">
        <f t="shared" si="273"/>
        <v>188.23702099999988</v>
      </c>
      <c r="Q245" s="52">
        <f t="shared" si="223"/>
        <v>1.901384</v>
      </c>
      <c r="R245" s="17"/>
      <c r="S245" s="17"/>
      <c r="T245" s="17"/>
      <c r="V245" s="35">
        <f>W245+AA245+Tabelle2126820102526[[#This Row],[w]]/2+Tabelle2126820102526[[#This Row],[poweradd]]</f>
        <v>22.099611000000039</v>
      </c>
      <c r="W245" s="52">
        <f t="shared" si="261"/>
        <v>67.691527000000036</v>
      </c>
      <c r="X245" s="35">
        <f t="shared" si="224"/>
        <v>6</v>
      </c>
      <c r="Y245" s="52">
        <f t="shared" si="248"/>
        <v>140.80847299999985</v>
      </c>
      <c r="Z245" s="52">
        <f t="shared" si="274"/>
        <v>139.40038899999985</v>
      </c>
      <c r="AA245" s="52">
        <f t="shared" si="225"/>
        <v>1.4080839999999999</v>
      </c>
      <c r="AB245">
        <v>-50</v>
      </c>
      <c r="AD245" t="s">
        <v>173</v>
      </c>
      <c r="AF245" s="35">
        <f>AG245+AK245+Tabelle212682010252630[[#This Row],[w]]/2+Tabelle212682010252630[[#This Row],[poweradd]]</f>
        <v>22.099611000000039</v>
      </c>
      <c r="AG245" s="52">
        <f t="shared" si="262"/>
        <v>67.691527000000036</v>
      </c>
      <c r="AH245" s="35">
        <f t="shared" si="226"/>
        <v>6</v>
      </c>
      <c r="AI245" s="52">
        <f t="shared" si="249"/>
        <v>140.80847299999985</v>
      </c>
      <c r="AJ245" s="52">
        <f t="shared" si="275"/>
        <v>139.40038899999985</v>
      </c>
      <c r="AK245" s="52">
        <f t="shared" si="227"/>
        <v>1.4080839999999999</v>
      </c>
      <c r="AL245">
        <v>-50</v>
      </c>
      <c r="AN245" t="s">
        <v>173</v>
      </c>
      <c r="AP245" s="35">
        <f>AQ245+AU245+Tabelle212682010252627[[#This Row],[w]]/2+Tabelle212682010252627[[#This Row],[poweradd]]</f>
        <v>65.606705999999988</v>
      </c>
      <c r="AQ245" s="52">
        <f t="shared" si="263"/>
        <v>80.986571999999995</v>
      </c>
      <c r="AR245" s="35">
        <f t="shared" si="228"/>
        <v>7</v>
      </c>
      <c r="AS245" s="52">
        <f t="shared" si="250"/>
        <v>112.01342799999986</v>
      </c>
      <c r="AT245" s="52">
        <f t="shared" si="276"/>
        <v>110.89329399999987</v>
      </c>
      <c r="AU245" s="52">
        <f t="shared" si="229"/>
        <v>1.120134</v>
      </c>
      <c r="AV245" s="17">
        <v>-20</v>
      </c>
      <c r="AW245" s="17"/>
      <c r="AX245" s="17" t="s">
        <v>181</v>
      </c>
      <c r="AZ245" s="35">
        <f>BA245+BE245+Tabelle2126820102526272933[[#This Row],[w]]/2+Tabelle2126820102526272933[[#This Row],[poweradd]]</f>
        <v>65.606705999999988</v>
      </c>
      <c r="BA245" s="52">
        <f t="shared" si="264"/>
        <v>80.986571999999995</v>
      </c>
      <c r="BB245" s="35">
        <f t="shared" si="230"/>
        <v>7</v>
      </c>
      <c r="BC245" s="52">
        <f t="shared" si="251"/>
        <v>112.01342799999986</v>
      </c>
      <c r="BD245" s="52">
        <f t="shared" si="277"/>
        <v>110.89329399999987</v>
      </c>
      <c r="BE245" s="52">
        <f t="shared" si="231"/>
        <v>1.120134</v>
      </c>
      <c r="BF245" s="17">
        <v>-20</v>
      </c>
      <c r="BG245" s="17"/>
      <c r="BH245" s="17" t="s">
        <v>181</v>
      </c>
      <c r="BJ245" s="35">
        <f>BK245+BO245+Tabelle21268201025262728[[#This Row],[w]]/2+Tabelle21268201025262728[[#This Row],[poweradd]]</f>
        <v>65.606705999999988</v>
      </c>
      <c r="BK245" s="52">
        <f t="shared" si="265"/>
        <v>80.986571999999995</v>
      </c>
      <c r="BL245" s="35">
        <f t="shared" si="232"/>
        <v>7</v>
      </c>
      <c r="BM245" s="52">
        <f t="shared" si="252"/>
        <v>112.01342799999986</v>
      </c>
      <c r="BN245" s="52">
        <f t="shared" si="278"/>
        <v>110.89329399999987</v>
      </c>
      <c r="BO245" s="52">
        <f t="shared" si="233"/>
        <v>1.120134</v>
      </c>
      <c r="BP245" s="17">
        <v>-20</v>
      </c>
      <c r="BQ245" s="17"/>
      <c r="BR245" s="17" t="s">
        <v>181</v>
      </c>
      <c r="BT245" s="35">
        <f>BU245+BY245+Tabelle21268201025262729[[#This Row],[w]]/2+Tabelle21268201025262729[[#This Row],[poweradd]]</f>
        <v>65.606705999999988</v>
      </c>
      <c r="BU245" s="52">
        <f t="shared" si="266"/>
        <v>80.986571999999995</v>
      </c>
      <c r="BV245" s="35">
        <f t="shared" si="234"/>
        <v>7</v>
      </c>
      <c r="BW245" s="52">
        <f t="shared" si="253"/>
        <v>112.01342799999986</v>
      </c>
      <c r="BX245" s="52">
        <f t="shared" si="279"/>
        <v>110.89329399999987</v>
      </c>
      <c r="BY245" s="52">
        <f t="shared" si="235"/>
        <v>1.120134</v>
      </c>
      <c r="BZ245" s="17">
        <v>-20</v>
      </c>
      <c r="CA245" s="17"/>
      <c r="CB245" s="17" t="s">
        <v>181</v>
      </c>
      <c r="CD245" s="35">
        <f>CE245+CI245+Tabelle2126820102526272934[[#This Row],[w]]/2+Tabelle2126820102526272934[[#This Row],[poweradd]]</f>
        <v>112.87168400000004</v>
      </c>
      <c r="CE245" s="52">
        <f t="shared" si="267"/>
        <v>108.61281300000005</v>
      </c>
      <c r="CF245" s="35">
        <f t="shared" si="236"/>
        <v>6</v>
      </c>
      <c r="CG245" s="52">
        <f t="shared" si="254"/>
        <v>125.8871869999999</v>
      </c>
      <c r="CH245" s="52">
        <f t="shared" si="280"/>
        <v>124.6283159999999</v>
      </c>
      <c r="CI245" s="52">
        <f t="shared" si="237"/>
        <v>1.2588710000000001</v>
      </c>
      <c r="CJ245" s="94"/>
      <c r="CK245" s="94"/>
      <c r="CL245" s="94"/>
      <c r="CN245" s="35">
        <f>CO245+CS245+Tabelle21268201025262729341135[[#This Row],[w]]/2+Tabelle21268201025262729341135[[#This Row],[poweradd]]</f>
        <v>72.579172999999983</v>
      </c>
      <c r="CO245" s="52">
        <f t="shared" si="268"/>
        <v>88.317346999999984</v>
      </c>
      <c r="CP245" s="35">
        <f t="shared" si="238"/>
        <v>6</v>
      </c>
      <c r="CQ245" s="52">
        <f t="shared" si="255"/>
        <v>126.18265299999995</v>
      </c>
      <c r="CR245" s="52">
        <f t="shared" si="281"/>
        <v>124.92082699999995</v>
      </c>
      <c r="CS245" s="52">
        <f t="shared" si="239"/>
        <v>1.2618259999999999</v>
      </c>
      <c r="CT245" s="17">
        <v>-20</v>
      </c>
      <c r="CU245" s="17"/>
      <c r="CV245" s="17" t="s">
        <v>181</v>
      </c>
      <c r="CX245" s="35">
        <f>CY245+DC245+Tabelle2126820102526272934113536[[#This Row],[w]]/2+Tabelle2126820102526272934113536[[#This Row],[poweradd]]</f>
        <v>12.579173000000004</v>
      </c>
      <c r="CY245" s="52">
        <f t="shared" si="269"/>
        <v>28.317347000000005</v>
      </c>
      <c r="CZ245" s="35">
        <f t="shared" si="240"/>
        <v>6</v>
      </c>
      <c r="DA245" s="52">
        <f t="shared" si="256"/>
        <v>126.18265299999995</v>
      </c>
      <c r="DB245" s="52">
        <f t="shared" si="282"/>
        <v>124.92082699999995</v>
      </c>
      <c r="DC245" s="52">
        <f t="shared" si="241"/>
        <v>1.2618259999999999</v>
      </c>
      <c r="DD245" s="17">
        <v>-20</v>
      </c>
      <c r="DE245" s="17"/>
      <c r="DF245" s="17" t="s">
        <v>181</v>
      </c>
      <c r="DH245" s="35">
        <f>DI245+DM245+Tabelle21268201025262729341135363731[[#This Row],[w]]/2+Tabelle21268201025262729341135363731[[#This Row],[poweradd]]</f>
        <v>37.284135999999997</v>
      </c>
      <c r="DI245" s="52">
        <f t="shared" si="270"/>
        <v>53.231451</v>
      </c>
      <c r="DJ245" s="35">
        <f t="shared" si="242"/>
        <v>6</v>
      </c>
      <c r="DK245" s="52">
        <f t="shared" si="257"/>
        <v>105.26854899999992</v>
      </c>
      <c r="DL245" s="52">
        <f t="shared" si="283"/>
        <v>104.21586399999993</v>
      </c>
      <c r="DM245" s="52">
        <f t="shared" si="243"/>
        <v>1.0526850000000001</v>
      </c>
      <c r="DN245" s="17">
        <v>-20</v>
      </c>
      <c r="DO245" s="17"/>
      <c r="DP245" s="17" t="s">
        <v>181</v>
      </c>
      <c r="DR245" s="35">
        <f>DS245+DW245+Tabelle212682010252627293411353637[[#This Row],[w]]/2+Tabelle212682010252627293411353637[[#This Row],[poweradd]]</f>
        <v>44.074970999999991</v>
      </c>
      <c r="DS245" s="52">
        <f t="shared" si="271"/>
        <v>39.111081999999989</v>
      </c>
      <c r="DT245" s="35">
        <f t="shared" si="244"/>
        <v>6</v>
      </c>
      <c r="DU245" s="52">
        <f t="shared" si="258"/>
        <v>196.38891799999996</v>
      </c>
      <c r="DV245" s="52">
        <f t="shared" si="284"/>
        <v>194.42502899999997</v>
      </c>
      <c r="DW245" s="52">
        <f t="shared" si="245"/>
        <v>1.963889</v>
      </c>
      <c r="DX245" s="17"/>
      <c r="DY245" s="17"/>
      <c r="DZ245" s="17"/>
    </row>
    <row r="246" spans="1:133" x14ac:dyDescent="0.25">
      <c r="A246" s="55">
        <v>243</v>
      </c>
      <c r="B246" s="35">
        <f>C246+G246+Tabelle21268201025[[#This Row],[w]]/2+Tabelle21268201025[[#This Row],[poweradd]]</f>
        <v>76.493614000000036</v>
      </c>
      <c r="C246" s="52">
        <f t="shared" si="285"/>
        <v>72.099611000000039</v>
      </c>
      <c r="D246" s="35">
        <f t="shared" si="220"/>
        <v>6</v>
      </c>
      <c r="E246" s="52">
        <f t="shared" si="286"/>
        <v>139.40038899999985</v>
      </c>
      <c r="F246" s="52">
        <f t="shared" si="287"/>
        <v>138.00638599999985</v>
      </c>
      <c r="G246" s="52">
        <f t="shared" si="288"/>
        <v>1.3940030000000001</v>
      </c>
      <c r="H246" s="17"/>
      <c r="I246" s="17"/>
      <c r="J246" s="17"/>
      <c r="L246" s="35">
        <f>M246+Q246+Tabelle212682010252632[[#This Row],[w]]/2+Tabelle212682010252632[[#This Row],[poweradd]]</f>
        <v>62.145349000000031</v>
      </c>
      <c r="M246" s="52">
        <f t="shared" si="260"/>
        <v>57.26297900000003</v>
      </c>
      <c r="N246" s="35">
        <f t="shared" si="222"/>
        <v>6</v>
      </c>
      <c r="O246" s="52">
        <f t="shared" si="247"/>
        <v>188.23702099999988</v>
      </c>
      <c r="P246" s="52">
        <f t="shared" si="273"/>
        <v>186.35465099999988</v>
      </c>
      <c r="Q246" s="52">
        <f t="shared" si="223"/>
        <v>1.8823700000000001</v>
      </c>
      <c r="R246" s="17"/>
      <c r="S246" s="17"/>
      <c r="T246" s="17"/>
      <c r="V246" s="35">
        <f>W246+AA246+Tabelle2126820102526[[#This Row],[w]]/2+Tabelle2126820102526[[#This Row],[poweradd]]</f>
        <v>26.49361400000004</v>
      </c>
      <c r="W246" s="52">
        <f t="shared" si="261"/>
        <v>22.099611000000039</v>
      </c>
      <c r="X246" s="35">
        <f t="shared" si="224"/>
        <v>6</v>
      </c>
      <c r="Y246" s="52">
        <f t="shared" si="248"/>
        <v>139.40038899999985</v>
      </c>
      <c r="Z246" s="52">
        <f t="shared" si="274"/>
        <v>138.00638599999985</v>
      </c>
      <c r="AA246" s="52">
        <f t="shared" si="225"/>
        <v>1.3940030000000001</v>
      </c>
      <c r="AC246">
        <f>50*0.9</f>
        <v>45</v>
      </c>
      <c r="AD246" s="94" t="s">
        <v>222</v>
      </c>
      <c r="AF246" s="35">
        <f>AG246+AK246+Tabelle212682010252630[[#This Row],[w]]/2+Tabelle212682010252630[[#This Row],[poweradd]]</f>
        <v>26.49361400000004</v>
      </c>
      <c r="AG246" s="52">
        <f t="shared" si="262"/>
        <v>22.099611000000039</v>
      </c>
      <c r="AH246" s="35">
        <f t="shared" si="226"/>
        <v>6</v>
      </c>
      <c r="AI246" s="52">
        <f t="shared" si="249"/>
        <v>139.40038899999985</v>
      </c>
      <c r="AJ246" s="52">
        <f t="shared" si="275"/>
        <v>138.00638599999985</v>
      </c>
      <c r="AK246" s="52">
        <f t="shared" si="227"/>
        <v>1.3940030000000001</v>
      </c>
      <c r="AM246">
        <f>50*0.9</f>
        <v>45</v>
      </c>
      <c r="AN246" s="94" t="s">
        <v>222</v>
      </c>
      <c r="AP246" s="35">
        <f>AQ246+AU246+Tabelle212682010252627[[#This Row],[w]]/2+Tabelle212682010252627[[#This Row],[poweradd]]</f>
        <v>50.215637999999984</v>
      </c>
      <c r="AQ246" s="52">
        <f t="shared" si="263"/>
        <v>65.606705999999988</v>
      </c>
      <c r="AR246" s="35">
        <f t="shared" si="228"/>
        <v>7</v>
      </c>
      <c r="AS246" s="52">
        <f t="shared" si="250"/>
        <v>110.89329399999987</v>
      </c>
      <c r="AT246" s="52">
        <f t="shared" si="276"/>
        <v>109.78436199999987</v>
      </c>
      <c r="AU246" s="52">
        <f t="shared" si="229"/>
        <v>1.108932</v>
      </c>
      <c r="AV246" s="17">
        <v>-20</v>
      </c>
      <c r="AW246" s="17"/>
      <c r="AX246" s="17" t="s">
        <v>181</v>
      </c>
      <c r="AZ246" s="35">
        <f>BA246+BE246+Tabelle2126820102526272933[[#This Row],[w]]/2+Tabelle2126820102526272933[[#This Row],[poweradd]]</f>
        <v>50.215637999999984</v>
      </c>
      <c r="BA246" s="52">
        <f t="shared" si="264"/>
        <v>65.606705999999988</v>
      </c>
      <c r="BB246" s="35">
        <f t="shared" si="230"/>
        <v>7</v>
      </c>
      <c r="BC246" s="52">
        <f t="shared" si="251"/>
        <v>110.89329399999987</v>
      </c>
      <c r="BD246" s="52">
        <f t="shared" si="277"/>
        <v>109.78436199999987</v>
      </c>
      <c r="BE246" s="52">
        <f t="shared" si="231"/>
        <v>1.108932</v>
      </c>
      <c r="BF246" s="17">
        <v>-20</v>
      </c>
      <c r="BG246" s="17"/>
      <c r="BH246" s="17" t="s">
        <v>181</v>
      </c>
      <c r="BJ246" s="35">
        <f>BK246+BO246+Tabelle21268201025262728[[#This Row],[w]]/2+Tabelle21268201025262728[[#This Row],[poweradd]]</f>
        <v>50.215637999999984</v>
      </c>
      <c r="BK246" s="52">
        <f t="shared" si="265"/>
        <v>65.606705999999988</v>
      </c>
      <c r="BL246" s="35">
        <f t="shared" si="232"/>
        <v>7</v>
      </c>
      <c r="BM246" s="52">
        <f t="shared" si="252"/>
        <v>110.89329399999987</v>
      </c>
      <c r="BN246" s="52">
        <f t="shared" si="278"/>
        <v>109.78436199999987</v>
      </c>
      <c r="BO246" s="52">
        <f t="shared" si="233"/>
        <v>1.108932</v>
      </c>
      <c r="BP246" s="17">
        <v>-20</v>
      </c>
      <c r="BQ246" s="17"/>
      <c r="BR246" s="17" t="s">
        <v>181</v>
      </c>
      <c r="BT246" s="35">
        <f>BU246+BY246+Tabelle21268201025262729[[#This Row],[w]]/2+Tabelle21268201025262729[[#This Row],[poweradd]]</f>
        <v>50.215637999999984</v>
      </c>
      <c r="BU246" s="52">
        <f t="shared" si="266"/>
        <v>65.606705999999988</v>
      </c>
      <c r="BV246" s="35">
        <f t="shared" si="234"/>
        <v>7</v>
      </c>
      <c r="BW246" s="52">
        <f t="shared" si="253"/>
        <v>110.89329399999987</v>
      </c>
      <c r="BX246" s="52">
        <f t="shared" si="279"/>
        <v>109.78436199999987</v>
      </c>
      <c r="BY246" s="52">
        <f t="shared" si="235"/>
        <v>1.108932</v>
      </c>
      <c r="BZ246" s="17">
        <v>-20</v>
      </c>
      <c r="CA246" s="17"/>
      <c r="CB246" s="17" t="s">
        <v>181</v>
      </c>
      <c r="CD246" s="35">
        <f>CE246+CI246+Tabelle2126820102526272934[[#This Row],[w]]/2+Tabelle2126820102526272934[[#This Row],[poweradd]]</f>
        <v>97.11796700000005</v>
      </c>
      <c r="CE246" s="52">
        <f t="shared" si="267"/>
        <v>112.87168400000004</v>
      </c>
      <c r="CF246" s="35">
        <f t="shared" si="236"/>
        <v>6</v>
      </c>
      <c r="CG246" s="52">
        <f t="shared" si="254"/>
        <v>124.6283159999999</v>
      </c>
      <c r="CH246" s="52">
        <f t="shared" si="280"/>
        <v>123.38203299999989</v>
      </c>
      <c r="CI246" s="52">
        <f t="shared" si="237"/>
        <v>1.246283</v>
      </c>
      <c r="CJ246" s="17">
        <v>-20</v>
      </c>
      <c r="CK246" s="17"/>
      <c r="CL246" s="17" t="s">
        <v>181</v>
      </c>
      <c r="CN246" s="35">
        <f>CO246+CS246+Tabelle21268201025262729341135[[#This Row],[w]]/2+Tabelle21268201025262729341135[[#This Row],[poweradd]]</f>
        <v>76.828380999999979</v>
      </c>
      <c r="CO246" s="52">
        <f t="shared" si="268"/>
        <v>72.579172999999983</v>
      </c>
      <c r="CP246" s="35">
        <f t="shared" si="238"/>
        <v>6</v>
      </c>
      <c r="CQ246" s="52">
        <f t="shared" si="255"/>
        <v>124.92082699999995</v>
      </c>
      <c r="CR246" s="52">
        <f t="shared" si="281"/>
        <v>123.67161899999995</v>
      </c>
      <c r="CS246" s="52">
        <f t="shared" si="239"/>
        <v>1.2492080000000001</v>
      </c>
      <c r="CT246" s="17"/>
      <c r="CU246">
        <v>45</v>
      </c>
      <c r="CV246" s="17" t="s">
        <v>247</v>
      </c>
      <c r="CX246" s="35">
        <f>CY246+DC246+Tabelle2126820102526272934113536[[#This Row],[w]]/2+Tabelle2126820102526272934113536[[#This Row],[poweradd]]</f>
        <v>16.828381000000004</v>
      </c>
      <c r="CY246" s="52">
        <f t="shared" si="269"/>
        <v>12.579173000000004</v>
      </c>
      <c r="CZ246" s="35">
        <f t="shared" si="240"/>
        <v>6</v>
      </c>
      <c r="DA246" s="52">
        <f t="shared" si="256"/>
        <v>124.92082699999995</v>
      </c>
      <c r="DB246" s="52">
        <f t="shared" si="282"/>
        <v>123.67161899999995</v>
      </c>
      <c r="DC246" s="52">
        <f t="shared" si="241"/>
        <v>1.2492080000000001</v>
      </c>
      <c r="DD246" s="17"/>
      <c r="DE246">
        <v>45</v>
      </c>
      <c r="DF246" s="17" t="s">
        <v>247</v>
      </c>
      <c r="DH246" s="35">
        <f>DI246+DM246+Tabelle21268201025262729341135363731[[#This Row],[w]]/2+Tabelle21268201025262729341135363731[[#This Row],[poweradd]]</f>
        <v>41.326293999999997</v>
      </c>
      <c r="DI246" s="52">
        <f t="shared" si="270"/>
        <v>37.284135999999997</v>
      </c>
      <c r="DJ246" s="35">
        <f t="shared" si="242"/>
        <v>6</v>
      </c>
      <c r="DK246" s="52">
        <f t="shared" si="257"/>
        <v>104.21586399999993</v>
      </c>
      <c r="DL246" s="52">
        <f t="shared" si="283"/>
        <v>103.17370599999992</v>
      </c>
      <c r="DM246" s="52">
        <f t="shared" si="243"/>
        <v>1.0421579999999999</v>
      </c>
      <c r="DN246" s="17"/>
      <c r="DO246">
        <v>45</v>
      </c>
      <c r="DP246" s="17" t="s">
        <v>247</v>
      </c>
      <c r="DR246" s="35">
        <f>DS246+DW246+Tabelle212682010252627293411353637[[#This Row],[w]]/2+Tabelle212682010252627293411353637[[#This Row],[poweradd]]</f>
        <v>49.019220999999987</v>
      </c>
      <c r="DS246" s="52">
        <f t="shared" si="271"/>
        <v>44.074970999999991</v>
      </c>
      <c r="DT246" s="35">
        <f t="shared" si="244"/>
        <v>6</v>
      </c>
      <c r="DU246" s="52">
        <f t="shared" si="258"/>
        <v>194.42502899999997</v>
      </c>
      <c r="DV246" s="52">
        <f t="shared" si="284"/>
        <v>192.48077899999996</v>
      </c>
      <c r="DW246" s="52">
        <f t="shared" si="245"/>
        <v>1.94425</v>
      </c>
      <c r="DX246" s="17"/>
      <c r="DZ246" s="17"/>
    </row>
    <row r="247" spans="1:133" x14ac:dyDescent="0.25">
      <c r="A247" s="55">
        <v>244</v>
      </c>
      <c r="B247" s="35">
        <f>C247+G247+Tabelle21268201025[[#This Row],[w]]/2+Tabelle21268201025[[#This Row],[poweradd]]</f>
        <v>80.873677000000043</v>
      </c>
      <c r="C247" s="150">
        <f t="shared" si="285"/>
        <v>76.493614000000036</v>
      </c>
      <c r="D247" s="35">
        <f t="shared" si="220"/>
        <v>6</v>
      </c>
      <c r="E247" s="52">
        <f t="shared" si="286"/>
        <v>138.00638599999985</v>
      </c>
      <c r="F247" s="52">
        <f t="shared" si="287"/>
        <v>136.62632299999984</v>
      </c>
      <c r="G247" s="52">
        <f t="shared" si="288"/>
        <v>1.380063</v>
      </c>
      <c r="H247" s="17"/>
      <c r="I247" s="17"/>
      <c r="J247" s="17"/>
      <c r="L247" s="35">
        <f>M247+Q247+Tabelle212682010252632[[#This Row],[w]]/2+Tabelle212682010252632[[#This Row],[poweradd]]</f>
        <v>67.008895000000038</v>
      </c>
      <c r="M247" s="150">
        <f t="shared" si="260"/>
        <v>62.145349000000031</v>
      </c>
      <c r="N247" s="35">
        <f t="shared" si="222"/>
        <v>6</v>
      </c>
      <c r="O247" s="52">
        <f t="shared" si="247"/>
        <v>186.35465099999988</v>
      </c>
      <c r="P247" s="52">
        <f t="shared" si="273"/>
        <v>184.49110499999986</v>
      </c>
      <c r="Q247" s="52">
        <f t="shared" si="223"/>
        <v>1.8635459999999999</v>
      </c>
      <c r="R247" s="17"/>
      <c r="S247" s="17"/>
      <c r="T247" s="17"/>
      <c r="V247" s="35">
        <f>W247+AA247+Tabelle2126820102526[[#This Row],[w]]/2+Tabelle2126820102526[[#This Row],[poweradd]]</f>
        <v>31.323677000000039</v>
      </c>
      <c r="W247" s="150">
        <f t="shared" si="261"/>
        <v>26.49361400000004</v>
      </c>
      <c r="X247" s="35">
        <f t="shared" si="224"/>
        <v>6</v>
      </c>
      <c r="Y247" s="52">
        <f t="shared" si="248"/>
        <v>183.00638599999985</v>
      </c>
      <c r="Z247" s="52">
        <f t="shared" si="274"/>
        <v>181.17632299999985</v>
      </c>
      <c r="AA247" s="52">
        <f t="shared" si="225"/>
        <v>1.830063</v>
      </c>
      <c r="AB247" s="17"/>
      <c r="AC247" s="17"/>
      <c r="AD247" s="17"/>
      <c r="AF247" s="35">
        <f>AG247+AK247+Tabelle212682010252630[[#This Row],[w]]/2+Tabelle212682010252630[[#This Row],[poweradd]]</f>
        <v>31.323677000000039</v>
      </c>
      <c r="AG247" s="150">
        <f t="shared" si="262"/>
        <v>26.49361400000004</v>
      </c>
      <c r="AH247" s="35">
        <f t="shared" si="226"/>
        <v>6</v>
      </c>
      <c r="AI247" s="52">
        <f t="shared" si="249"/>
        <v>183.00638599999985</v>
      </c>
      <c r="AJ247" s="52">
        <f t="shared" si="275"/>
        <v>181.17632299999985</v>
      </c>
      <c r="AK247" s="52">
        <f t="shared" si="227"/>
        <v>1.830063</v>
      </c>
      <c r="AL247" s="17"/>
      <c r="AM247" s="17"/>
      <c r="AN247" s="17"/>
      <c r="AP247" s="35">
        <f>AQ247+AU247+Tabelle212682010252627[[#This Row],[w]]/2+Tabelle212682010252627[[#This Row],[poweradd]]</f>
        <v>34.813480999999982</v>
      </c>
      <c r="AQ247" s="150">
        <f t="shared" si="263"/>
        <v>50.215637999999984</v>
      </c>
      <c r="AR247" s="35">
        <f t="shared" si="228"/>
        <v>7</v>
      </c>
      <c r="AS247" s="52">
        <f t="shared" si="250"/>
        <v>109.78436199999987</v>
      </c>
      <c r="AT247" s="52">
        <f t="shared" si="276"/>
        <v>108.68651899999988</v>
      </c>
      <c r="AU247" s="52">
        <f t="shared" si="229"/>
        <v>1.0978429999999999</v>
      </c>
      <c r="AV247" s="17">
        <v>-20</v>
      </c>
      <c r="AW247" s="17"/>
      <c r="AX247" s="17" t="s">
        <v>181</v>
      </c>
      <c r="AZ247" s="35">
        <f>BA247+BE247+Tabelle2126820102526272933[[#This Row],[w]]/2+Tabelle2126820102526272933[[#This Row],[poweradd]]</f>
        <v>34.813480999999982</v>
      </c>
      <c r="BA247" s="150">
        <f t="shared" si="264"/>
        <v>50.215637999999984</v>
      </c>
      <c r="BB247" s="35">
        <f t="shared" si="230"/>
        <v>7</v>
      </c>
      <c r="BC247" s="52">
        <f t="shared" si="251"/>
        <v>109.78436199999987</v>
      </c>
      <c r="BD247" s="52">
        <f t="shared" si="277"/>
        <v>108.68651899999988</v>
      </c>
      <c r="BE247" s="52">
        <f t="shared" si="231"/>
        <v>1.0978429999999999</v>
      </c>
      <c r="BF247" s="17">
        <v>-20</v>
      </c>
      <c r="BG247" s="17"/>
      <c r="BH247" s="17" t="s">
        <v>181</v>
      </c>
      <c r="BJ247" s="35">
        <f>BK247+BO247+Tabelle21268201025262728[[#This Row],[w]]/2+Tabelle21268201025262728[[#This Row],[poweradd]]</f>
        <v>34.813480999999982</v>
      </c>
      <c r="BK247" s="150">
        <f t="shared" si="265"/>
        <v>50.215637999999984</v>
      </c>
      <c r="BL247" s="35">
        <f t="shared" si="232"/>
        <v>7</v>
      </c>
      <c r="BM247" s="52">
        <f t="shared" si="252"/>
        <v>109.78436199999987</v>
      </c>
      <c r="BN247" s="52">
        <f t="shared" si="278"/>
        <v>108.68651899999988</v>
      </c>
      <c r="BO247" s="52">
        <f t="shared" si="233"/>
        <v>1.0978429999999999</v>
      </c>
      <c r="BP247" s="17">
        <v>-20</v>
      </c>
      <c r="BQ247" s="17"/>
      <c r="BR247" s="17" t="s">
        <v>181</v>
      </c>
      <c r="BT247" s="35">
        <f>BU247+BY247+Tabelle21268201025262729[[#This Row],[w]]/2+Tabelle21268201025262729[[#This Row],[poweradd]]</f>
        <v>34.813480999999982</v>
      </c>
      <c r="BU247" s="150">
        <f t="shared" si="266"/>
        <v>50.215637999999984</v>
      </c>
      <c r="BV247" s="35">
        <f t="shared" si="234"/>
        <v>7</v>
      </c>
      <c r="BW247" s="52">
        <f t="shared" si="253"/>
        <v>109.78436199999987</v>
      </c>
      <c r="BX247" s="52">
        <f t="shared" si="279"/>
        <v>108.68651899999988</v>
      </c>
      <c r="BY247" s="52">
        <f t="shared" si="235"/>
        <v>1.0978429999999999</v>
      </c>
      <c r="BZ247" s="17">
        <v>-20</v>
      </c>
      <c r="CA247" s="17"/>
      <c r="CB247" s="17" t="s">
        <v>181</v>
      </c>
      <c r="CD247" s="35">
        <f>CE247+CI247+Tabelle2126820102526272934[[#This Row],[w]]/2+Tabelle2126820102526272934[[#This Row],[poweradd]]</f>
        <v>101.35178700000004</v>
      </c>
      <c r="CE247" s="150">
        <f t="shared" si="267"/>
        <v>97.11796700000005</v>
      </c>
      <c r="CF247" s="35">
        <f t="shared" si="236"/>
        <v>6</v>
      </c>
      <c r="CG247" s="52">
        <f t="shared" si="254"/>
        <v>123.38203299999989</v>
      </c>
      <c r="CH247" s="52">
        <f t="shared" si="280"/>
        <v>122.1482129999999</v>
      </c>
      <c r="CI247" s="52">
        <f t="shared" si="237"/>
        <v>1.2338199999999999</v>
      </c>
      <c r="CJ247" s="94"/>
      <c r="CK247" s="94"/>
      <c r="CL247" s="94"/>
      <c r="CN247" s="35">
        <f>CO247+CS247+Tabelle21268201025262729341135[[#This Row],[w]]/2+Tabelle21268201025262729341135[[#This Row],[poweradd]]</f>
        <v>81.515096999999983</v>
      </c>
      <c r="CO247" s="150">
        <f t="shared" si="268"/>
        <v>76.828380999999979</v>
      </c>
      <c r="CP247" s="35">
        <f t="shared" si="238"/>
        <v>6</v>
      </c>
      <c r="CQ247" s="52">
        <f t="shared" si="255"/>
        <v>168.67161899999996</v>
      </c>
      <c r="CR247" s="52">
        <f t="shared" si="281"/>
        <v>166.98490299999997</v>
      </c>
      <c r="CS247" s="52">
        <f t="shared" si="239"/>
        <v>1.6867160000000001</v>
      </c>
      <c r="CT247" s="94"/>
      <c r="CV247" s="94" t="s">
        <v>250</v>
      </c>
      <c r="CX247" s="35">
        <f>CY247+DC247+Tabelle2126820102526272934113536[[#This Row],[w]]/2+Tabelle2126820102526272934113536[[#This Row],[poweradd]]</f>
        <v>21.515097000000004</v>
      </c>
      <c r="CY247" s="150">
        <f t="shared" si="269"/>
        <v>16.828381000000004</v>
      </c>
      <c r="CZ247" s="35">
        <f t="shared" si="240"/>
        <v>6</v>
      </c>
      <c r="DA247" s="52">
        <f t="shared" si="256"/>
        <v>168.67161899999996</v>
      </c>
      <c r="DB247" s="52">
        <f t="shared" si="282"/>
        <v>166.98490299999997</v>
      </c>
      <c r="DC247" s="52">
        <f t="shared" si="241"/>
        <v>1.6867160000000001</v>
      </c>
      <c r="DD247" s="94"/>
      <c r="DE247" s="45">
        <f>60*0.9</f>
        <v>54</v>
      </c>
      <c r="DF247" s="47" t="s">
        <v>251</v>
      </c>
      <c r="DH247" s="35">
        <f>DI247+DM247+Tabelle21268201025262729341135363731[[#This Row],[w]]/2+Tabelle21268201025262729341135363731[[#This Row],[poweradd]]</f>
        <v>45.808031</v>
      </c>
      <c r="DI247" s="150">
        <f t="shared" si="270"/>
        <v>41.326293999999997</v>
      </c>
      <c r="DJ247" s="35">
        <f t="shared" si="242"/>
        <v>6</v>
      </c>
      <c r="DK247" s="52">
        <f t="shared" si="257"/>
        <v>148.17370599999992</v>
      </c>
      <c r="DL247" s="52">
        <f t="shared" si="283"/>
        <v>146.69196899999992</v>
      </c>
      <c r="DM247" s="52">
        <f t="shared" si="243"/>
        <v>1.4817370000000001</v>
      </c>
      <c r="DN247" s="94"/>
      <c r="DO247">
        <f>60*0.9</f>
        <v>54</v>
      </c>
      <c r="DP247" s="17" t="s">
        <v>246</v>
      </c>
      <c r="DR247" s="35">
        <f>DS247+DW247+Tabelle212682010252627293411353637[[#This Row],[w]]/2+Tabelle212682010252627293411353637[[#This Row],[poweradd]]</f>
        <v>53.944027999999989</v>
      </c>
      <c r="DS247" s="150">
        <f t="shared" si="271"/>
        <v>49.019220999999987</v>
      </c>
      <c r="DT247" s="35">
        <f t="shared" si="244"/>
        <v>6</v>
      </c>
      <c r="DU247" s="52">
        <f t="shared" si="258"/>
        <v>192.48077899999996</v>
      </c>
      <c r="DV247" s="52">
        <f t="shared" si="284"/>
        <v>190.55597199999997</v>
      </c>
      <c r="DW247" s="52">
        <f t="shared" si="245"/>
        <v>1.9248069999999999</v>
      </c>
      <c r="DX247" s="94"/>
      <c r="DZ247" s="17"/>
    </row>
    <row r="248" spans="1:133" x14ac:dyDescent="0.25">
      <c r="A248" s="55">
        <v>245</v>
      </c>
      <c r="B248" s="35">
        <f>C248+G248+Tabelle21268201025[[#This Row],[w]]/2+Tabelle21268201025[[#This Row],[poweradd]]</f>
        <v>85.239940000000047</v>
      </c>
      <c r="C248" s="150">
        <f t="shared" si="285"/>
        <v>80.873677000000043</v>
      </c>
      <c r="D248" s="35">
        <f t="shared" si="220"/>
        <v>6</v>
      </c>
      <c r="E248" s="52">
        <f t="shared" si="286"/>
        <v>136.62632299999984</v>
      </c>
      <c r="F248" s="52">
        <f t="shared" si="287"/>
        <v>135.26005999999984</v>
      </c>
      <c r="G248" s="52">
        <f t="shared" si="288"/>
        <v>1.366263</v>
      </c>
      <c r="H248" s="17"/>
      <c r="I248" s="17"/>
      <c r="J248" s="17"/>
      <c r="L248" s="35">
        <f>M248+Q248+Tabelle212682010252632[[#This Row],[w]]/2+Tabelle212682010252632[[#This Row],[poweradd]]</f>
        <v>71.853806000000034</v>
      </c>
      <c r="M248" s="150">
        <f t="shared" si="260"/>
        <v>67.008895000000038</v>
      </c>
      <c r="N248" s="35">
        <f t="shared" si="222"/>
        <v>6</v>
      </c>
      <c r="O248" s="52">
        <f t="shared" si="247"/>
        <v>184.49110499999986</v>
      </c>
      <c r="P248" s="52">
        <f t="shared" si="273"/>
        <v>182.64619399999987</v>
      </c>
      <c r="Q248" s="52">
        <f t="shared" si="223"/>
        <v>1.844911</v>
      </c>
      <c r="R248" s="17"/>
      <c r="S248" s="17"/>
      <c r="T248" s="17"/>
      <c r="V248" s="35">
        <f>W248+AA248+Tabelle2126820102526[[#This Row],[w]]/2+Tabelle2126820102526[[#This Row],[poweradd]]</f>
        <v>36.135440000000038</v>
      </c>
      <c r="W248" s="150">
        <f t="shared" si="261"/>
        <v>31.323677000000039</v>
      </c>
      <c r="X248" s="35">
        <f t="shared" si="224"/>
        <v>6</v>
      </c>
      <c r="Y248" s="52">
        <f t="shared" si="248"/>
        <v>181.17632299999985</v>
      </c>
      <c r="Z248" s="52">
        <f t="shared" si="274"/>
        <v>179.36455999999984</v>
      </c>
      <c r="AA248" s="52">
        <f t="shared" si="225"/>
        <v>1.811763</v>
      </c>
      <c r="AB248" s="17"/>
      <c r="AC248" s="17"/>
      <c r="AD248" s="17"/>
      <c r="AF248" s="35">
        <f>AG248+AK248+Tabelle212682010252630[[#This Row],[w]]/2+Tabelle212682010252630[[#This Row],[poweradd]]</f>
        <v>36.135440000000038</v>
      </c>
      <c r="AG248" s="150">
        <f t="shared" si="262"/>
        <v>31.323677000000039</v>
      </c>
      <c r="AH248" s="35">
        <f t="shared" si="226"/>
        <v>6</v>
      </c>
      <c r="AI248" s="52">
        <f t="shared" si="249"/>
        <v>181.17632299999985</v>
      </c>
      <c r="AJ248" s="52">
        <f t="shared" si="275"/>
        <v>179.36455999999984</v>
      </c>
      <c r="AK248" s="52">
        <f t="shared" si="227"/>
        <v>1.811763</v>
      </c>
      <c r="AL248" s="17"/>
      <c r="AM248" s="17"/>
      <c r="AN248" s="17"/>
      <c r="AP248" s="35">
        <f>AQ248+AU248+Tabelle212682010252627[[#This Row],[w]]/2+Tabelle212682010252627[[#This Row],[poweradd]]</f>
        <v>19.400345999999985</v>
      </c>
      <c r="AQ248" s="150">
        <f t="shared" si="263"/>
        <v>34.813480999999982</v>
      </c>
      <c r="AR248" s="35">
        <f t="shared" si="228"/>
        <v>7</v>
      </c>
      <c r="AS248" s="52">
        <f t="shared" si="250"/>
        <v>108.68651899999988</v>
      </c>
      <c r="AT248" s="52">
        <f t="shared" si="276"/>
        <v>107.59965399999987</v>
      </c>
      <c r="AU248" s="52">
        <f t="shared" si="229"/>
        <v>1.086865</v>
      </c>
      <c r="AV248" s="17">
        <v>-20</v>
      </c>
      <c r="AW248" s="17"/>
      <c r="AX248" s="17" t="s">
        <v>181</v>
      </c>
      <c r="AZ248" s="35">
        <f>BA248+BE248+Tabelle2126820102526272933[[#This Row],[w]]/2+Tabelle2126820102526272933[[#This Row],[poweradd]]</f>
        <v>19.400345999999985</v>
      </c>
      <c r="BA248" s="150">
        <f t="shared" si="264"/>
        <v>34.813480999999982</v>
      </c>
      <c r="BB248" s="35">
        <f t="shared" si="230"/>
        <v>7</v>
      </c>
      <c r="BC248" s="52">
        <f t="shared" si="251"/>
        <v>108.68651899999988</v>
      </c>
      <c r="BD248" s="52">
        <f t="shared" si="277"/>
        <v>107.59965399999987</v>
      </c>
      <c r="BE248" s="52">
        <f t="shared" si="231"/>
        <v>1.086865</v>
      </c>
      <c r="BF248" s="17">
        <v>-20</v>
      </c>
      <c r="BG248" s="17"/>
      <c r="BH248" s="17" t="s">
        <v>181</v>
      </c>
      <c r="BJ248" s="35">
        <f>BK248+BO248+Tabelle21268201025262728[[#This Row],[w]]/2+Tabelle21268201025262728[[#This Row],[poweradd]]</f>
        <v>19.400345999999985</v>
      </c>
      <c r="BK248" s="150">
        <f t="shared" si="265"/>
        <v>34.813480999999982</v>
      </c>
      <c r="BL248" s="35">
        <f t="shared" si="232"/>
        <v>7</v>
      </c>
      <c r="BM248" s="52">
        <f t="shared" si="252"/>
        <v>108.68651899999988</v>
      </c>
      <c r="BN248" s="52">
        <f t="shared" si="278"/>
        <v>107.59965399999987</v>
      </c>
      <c r="BO248" s="52">
        <f t="shared" si="233"/>
        <v>1.086865</v>
      </c>
      <c r="BP248" s="17">
        <v>-20</v>
      </c>
      <c r="BQ248" s="17"/>
      <c r="BR248" s="17" t="s">
        <v>181</v>
      </c>
      <c r="BT248" s="35">
        <f>BU248+BY248+Tabelle21268201025262729[[#This Row],[w]]/2+Tabelle21268201025262729[[#This Row],[poweradd]]</f>
        <v>19.400345999999985</v>
      </c>
      <c r="BU248" s="150">
        <f t="shared" si="266"/>
        <v>34.813480999999982</v>
      </c>
      <c r="BV248" s="35">
        <f t="shared" si="234"/>
        <v>7</v>
      </c>
      <c r="BW248" s="52">
        <f t="shared" si="253"/>
        <v>108.68651899999988</v>
      </c>
      <c r="BX248" s="52">
        <f t="shared" si="279"/>
        <v>107.59965399999987</v>
      </c>
      <c r="BY248" s="52">
        <f t="shared" si="235"/>
        <v>1.086865</v>
      </c>
      <c r="BZ248" s="17">
        <v>-20</v>
      </c>
      <c r="CA248" s="17"/>
      <c r="CB248" s="17" t="s">
        <v>181</v>
      </c>
      <c r="CD248" s="35">
        <f>CE248+CI248+Tabelle2126820102526272934[[#This Row],[w]]/2+Tabelle2126820102526272934[[#This Row],[poweradd]]</f>
        <v>85.573269000000039</v>
      </c>
      <c r="CE248" s="150">
        <f t="shared" si="267"/>
        <v>101.35178700000004</v>
      </c>
      <c r="CF248" s="35">
        <f t="shared" si="236"/>
        <v>6</v>
      </c>
      <c r="CG248" s="52">
        <f t="shared" si="254"/>
        <v>122.1482129999999</v>
      </c>
      <c r="CH248" s="52">
        <f t="shared" si="280"/>
        <v>120.9267309999999</v>
      </c>
      <c r="CI248" s="52">
        <f t="shared" si="237"/>
        <v>1.221482</v>
      </c>
      <c r="CJ248" s="17">
        <v>-20</v>
      </c>
      <c r="CK248" s="17"/>
      <c r="CL248" s="17" t="s">
        <v>181</v>
      </c>
      <c r="CN248" s="35">
        <f>CO248+CS248+Tabelle21268201025262729341135[[#This Row],[w]]/2+Tabelle21268201025262729341135[[#This Row],[poweradd]]</f>
        <v>86.184945999999982</v>
      </c>
      <c r="CO248" s="150">
        <f t="shared" si="268"/>
        <v>81.515096999999983</v>
      </c>
      <c r="CP248" s="35">
        <f t="shared" si="238"/>
        <v>6</v>
      </c>
      <c r="CQ248" s="52">
        <f t="shared" si="255"/>
        <v>166.98490299999997</v>
      </c>
      <c r="CR248" s="52">
        <f t="shared" si="281"/>
        <v>165.31505399999998</v>
      </c>
      <c r="CS248" s="52">
        <f t="shared" si="239"/>
        <v>1.6698489999999999</v>
      </c>
      <c r="CT248" s="17"/>
      <c r="CU248" s="17"/>
      <c r="CV248" s="17"/>
      <c r="CX248" s="35">
        <f>CY248+DC248+Tabelle2126820102526272934113536[[#This Row],[w]]/2+Tabelle2126820102526272934113536[[#This Row],[poweradd]]</f>
        <v>26.724946000000003</v>
      </c>
      <c r="CY248" s="150">
        <f t="shared" si="269"/>
        <v>21.515097000000004</v>
      </c>
      <c r="CZ248" s="35">
        <f t="shared" si="240"/>
        <v>6</v>
      </c>
      <c r="DA248" s="52">
        <f t="shared" si="256"/>
        <v>220.98490299999997</v>
      </c>
      <c r="DB248" s="52">
        <f t="shared" si="282"/>
        <v>218.77505399999998</v>
      </c>
      <c r="DC248" s="52">
        <f t="shared" si="241"/>
        <v>2.2098490000000002</v>
      </c>
      <c r="DD248" s="17"/>
      <c r="DE248" s="17"/>
      <c r="DF248" s="17"/>
      <c r="DH248" s="35">
        <f>DI248+DM248+Tabelle21268201025262729341135363731[[#This Row],[w]]/2+Tabelle21268201025262729341135363731[[#This Row],[poweradd]]</f>
        <v>50.814949999999996</v>
      </c>
      <c r="DI248" s="150">
        <f t="shared" si="270"/>
        <v>45.808031</v>
      </c>
      <c r="DJ248" s="35">
        <f t="shared" si="242"/>
        <v>6</v>
      </c>
      <c r="DK248" s="52">
        <f t="shared" si="257"/>
        <v>200.69196899999992</v>
      </c>
      <c r="DL248" s="52">
        <f t="shared" si="283"/>
        <v>198.6850499999999</v>
      </c>
      <c r="DM248" s="52">
        <f t="shared" si="243"/>
        <v>2.0069189999999999</v>
      </c>
      <c r="DN248" s="17"/>
      <c r="DO248" s="17"/>
      <c r="DP248" s="17"/>
      <c r="DR248" s="35">
        <f>DS248+DW248+Tabelle212682010252627293411353637[[#This Row],[w]]/2+Tabelle212682010252627293411353637[[#This Row],[poweradd]]</f>
        <v>58.849586999999985</v>
      </c>
      <c r="DS248" s="150">
        <f t="shared" si="271"/>
        <v>53.944027999999989</v>
      </c>
      <c r="DT248" s="35">
        <f t="shared" si="244"/>
        <v>6</v>
      </c>
      <c r="DU248" s="52">
        <f t="shared" si="258"/>
        <v>190.55597199999997</v>
      </c>
      <c r="DV248" s="52">
        <f t="shared" si="284"/>
        <v>188.65041299999996</v>
      </c>
      <c r="DW248" s="52">
        <f t="shared" si="245"/>
        <v>1.905559</v>
      </c>
      <c r="DX248" s="17"/>
      <c r="DY248" s="17"/>
      <c r="DZ248" s="17"/>
    </row>
    <row r="249" spans="1:133" x14ac:dyDescent="0.25">
      <c r="A249" s="55">
        <v>246</v>
      </c>
      <c r="B249" s="35">
        <f>C249+G249+Tabelle21268201025[[#This Row],[w]]/2+Tabelle21268201025[[#This Row],[poweradd]]</f>
        <v>89.592540000000042</v>
      </c>
      <c r="C249" s="150">
        <f t="shared" si="285"/>
        <v>85.239940000000047</v>
      </c>
      <c r="D249" s="35">
        <f t="shared" si="220"/>
        <v>6</v>
      </c>
      <c r="E249" s="52">
        <f t="shared" si="286"/>
        <v>135.26005999999984</v>
      </c>
      <c r="F249" s="52">
        <f t="shared" si="287"/>
        <v>133.90745999999984</v>
      </c>
      <c r="G249" s="52">
        <f t="shared" si="288"/>
        <v>1.3526</v>
      </c>
      <c r="H249" s="17"/>
      <c r="I249" s="17"/>
      <c r="J249" s="17"/>
      <c r="L249" s="35">
        <f>M249+Q249+Tabelle212682010252632[[#This Row],[w]]/2+Tabelle212682010252632[[#This Row],[poweradd]]</f>
        <v>76.680267000000029</v>
      </c>
      <c r="M249" s="150">
        <f t="shared" si="260"/>
        <v>71.853806000000034</v>
      </c>
      <c r="N249" s="35">
        <f t="shared" si="222"/>
        <v>6</v>
      </c>
      <c r="O249" s="52">
        <f t="shared" si="247"/>
        <v>182.64619399999987</v>
      </c>
      <c r="P249" s="52">
        <f t="shared" si="273"/>
        <v>180.81973299999987</v>
      </c>
      <c r="Q249" s="52">
        <f t="shared" si="223"/>
        <v>1.8264609999999999</v>
      </c>
      <c r="R249" s="17"/>
      <c r="S249" s="17"/>
      <c r="T249" s="17"/>
      <c r="V249" s="35">
        <f>W249+AA249+Tabelle2126820102526[[#This Row],[w]]/2+Tabelle2126820102526[[#This Row],[poweradd]]</f>
        <v>40.929085000000036</v>
      </c>
      <c r="W249" s="150">
        <f t="shared" si="261"/>
        <v>36.135440000000038</v>
      </c>
      <c r="X249" s="35">
        <f t="shared" si="224"/>
        <v>6</v>
      </c>
      <c r="Y249" s="52">
        <f t="shared" si="248"/>
        <v>179.36455999999984</v>
      </c>
      <c r="Z249" s="52">
        <f t="shared" si="274"/>
        <v>177.57091499999984</v>
      </c>
      <c r="AA249" s="52">
        <f t="shared" si="225"/>
        <v>1.7936449999999999</v>
      </c>
      <c r="AB249" s="17"/>
      <c r="AC249" s="17"/>
      <c r="AD249" s="17"/>
      <c r="AF249" s="35">
        <f>AG249+AK249+Tabelle212682010252630[[#This Row],[w]]/2+Tabelle212682010252630[[#This Row],[poweradd]]</f>
        <v>40.929085000000036</v>
      </c>
      <c r="AG249" s="150">
        <f t="shared" si="262"/>
        <v>36.135440000000038</v>
      </c>
      <c r="AH249" s="35">
        <f t="shared" si="226"/>
        <v>6</v>
      </c>
      <c r="AI249" s="52">
        <f t="shared" si="249"/>
        <v>179.36455999999984</v>
      </c>
      <c r="AJ249" s="52">
        <f t="shared" si="275"/>
        <v>177.57091499999984</v>
      </c>
      <c r="AK249" s="52">
        <f t="shared" si="227"/>
        <v>1.7936449999999999</v>
      </c>
      <c r="AL249" s="17"/>
      <c r="AM249" s="17"/>
      <c r="AN249" s="17"/>
      <c r="AP249" s="35">
        <f>AQ249+AU249+Tabelle212682010252627[[#This Row],[w]]/2+Tabelle212682010252627[[#This Row],[poweradd]]</f>
        <v>23.976341999999985</v>
      </c>
      <c r="AQ249" s="150">
        <f t="shared" si="263"/>
        <v>19.400345999999985</v>
      </c>
      <c r="AR249" s="35">
        <f t="shared" si="228"/>
        <v>7</v>
      </c>
      <c r="AS249" s="52">
        <f t="shared" si="250"/>
        <v>107.59965399999987</v>
      </c>
      <c r="AT249" s="52">
        <f t="shared" si="276"/>
        <v>106.52365799999987</v>
      </c>
      <c r="AU249" s="52">
        <f t="shared" si="229"/>
        <v>1.075996</v>
      </c>
      <c r="AW249">
        <v>45</v>
      </c>
      <c r="AX249" t="s">
        <v>219</v>
      </c>
      <c r="AZ249" s="35">
        <f>BA249+BE249+Tabelle2126820102526272933[[#This Row],[w]]/2+Tabelle2126820102526272933[[#This Row],[poweradd]]</f>
        <v>23.976341999999985</v>
      </c>
      <c r="BA249" s="150">
        <f t="shared" si="264"/>
        <v>19.400345999999985</v>
      </c>
      <c r="BB249" s="35">
        <f t="shared" si="230"/>
        <v>7</v>
      </c>
      <c r="BC249" s="52">
        <f t="shared" si="251"/>
        <v>107.59965399999987</v>
      </c>
      <c r="BD249" s="52">
        <f t="shared" si="277"/>
        <v>106.52365799999987</v>
      </c>
      <c r="BE249" s="52">
        <f t="shared" si="231"/>
        <v>1.075996</v>
      </c>
      <c r="BG249">
        <v>45</v>
      </c>
      <c r="BH249" t="s">
        <v>219</v>
      </c>
      <c r="BJ249" s="35">
        <f>BK249+BO249+Tabelle21268201025262728[[#This Row],[w]]/2+Tabelle21268201025262728[[#This Row],[poweradd]]</f>
        <v>23.976341999999985</v>
      </c>
      <c r="BK249" s="150">
        <f t="shared" si="265"/>
        <v>19.400345999999985</v>
      </c>
      <c r="BL249" s="35">
        <f t="shared" si="232"/>
        <v>7</v>
      </c>
      <c r="BM249" s="52">
        <f t="shared" si="252"/>
        <v>107.59965399999987</v>
      </c>
      <c r="BN249" s="52">
        <f t="shared" si="278"/>
        <v>106.52365799999987</v>
      </c>
      <c r="BO249" s="52">
        <f t="shared" si="233"/>
        <v>1.075996</v>
      </c>
      <c r="BQ249">
        <v>45</v>
      </c>
      <c r="BR249" t="s">
        <v>219</v>
      </c>
      <c r="BT249" s="35">
        <f>BU249+BY249+Tabelle21268201025262729[[#This Row],[w]]/2+Tabelle21268201025262729[[#This Row],[poweradd]]</f>
        <v>23.976341999999985</v>
      </c>
      <c r="BU249" s="150">
        <f t="shared" si="266"/>
        <v>19.400345999999985</v>
      </c>
      <c r="BV249" s="35">
        <f t="shared" si="234"/>
        <v>7</v>
      </c>
      <c r="BW249" s="52">
        <f t="shared" si="253"/>
        <v>107.59965399999987</v>
      </c>
      <c r="BX249" s="52">
        <f t="shared" si="279"/>
        <v>106.52365799999987</v>
      </c>
      <c r="BY249" s="52">
        <f t="shared" si="235"/>
        <v>1.075996</v>
      </c>
      <c r="CA249">
        <v>45</v>
      </c>
      <c r="CB249" t="s">
        <v>219</v>
      </c>
      <c r="CD249" s="35">
        <f>CE249+CI249+Tabelle2126820102526272934[[#This Row],[w]]/2+Tabelle2126820102526272934[[#This Row],[poweradd]]</f>
        <v>89.782536000000036</v>
      </c>
      <c r="CE249" s="150">
        <f t="shared" si="267"/>
        <v>85.573269000000039</v>
      </c>
      <c r="CF249" s="35">
        <f t="shared" si="236"/>
        <v>6</v>
      </c>
      <c r="CG249" s="52">
        <f t="shared" si="254"/>
        <v>120.9267309999999</v>
      </c>
      <c r="CH249" s="52">
        <f t="shared" si="280"/>
        <v>119.71746399999991</v>
      </c>
      <c r="CI249" s="52">
        <f t="shared" si="237"/>
        <v>1.2092670000000001</v>
      </c>
      <c r="CK249">
        <v>45</v>
      </c>
      <c r="CL249" s="17" t="s">
        <v>247</v>
      </c>
      <c r="CN249" s="35">
        <f>CO249+CS249+Tabelle21268201025262729341135[[#This Row],[w]]/2+Tabelle21268201025262729341135[[#This Row],[poweradd]]</f>
        <v>90.838095999999979</v>
      </c>
      <c r="CO249" s="150">
        <f t="shared" si="268"/>
        <v>86.184945999999982</v>
      </c>
      <c r="CP249" s="35">
        <f t="shared" si="238"/>
        <v>6</v>
      </c>
      <c r="CQ249" s="52">
        <f t="shared" si="255"/>
        <v>165.31505399999998</v>
      </c>
      <c r="CR249" s="52">
        <f t="shared" si="281"/>
        <v>163.66190399999996</v>
      </c>
      <c r="CS249" s="52">
        <f t="shared" si="239"/>
        <v>1.6531499999999999</v>
      </c>
      <c r="CV249" s="17"/>
      <c r="CX249" s="35">
        <f>CY249+DC249+Tabelle2126820102526272934113536[[#This Row],[w]]/2+Tabelle2126820102526272934113536[[#This Row],[poweradd]]</f>
        <v>31.912696000000004</v>
      </c>
      <c r="CY249" s="150">
        <f t="shared" si="269"/>
        <v>26.724946000000003</v>
      </c>
      <c r="CZ249" s="35">
        <f t="shared" si="240"/>
        <v>6</v>
      </c>
      <c r="DA249" s="52">
        <f t="shared" si="256"/>
        <v>218.77505399999998</v>
      </c>
      <c r="DB249" s="52">
        <f t="shared" si="282"/>
        <v>216.58730399999999</v>
      </c>
      <c r="DC249" s="52">
        <f t="shared" si="241"/>
        <v>2.1877499999999999</v>
      </c>
      <c r="DF249" s="17"/>
      <c r="DH249" s="35">
        <f>DI249+DM249+Tabelle21268201025262729341135363731[[#This Row],[w]]/2+Tabelle21268201025262729341135363731[[#This Row],[poweradd]]</f>
        <v>55.801799999999993</v>
      </c>
      <c r="DI249" s="150">
        <f t="shared" si="270"/>
        <v>50.814949999999996</v>
      </c>
      <c r="DJ249" s="35">
        <f t="shared" si="242"/>
        <v>6</v>
      </c>
      <c r="DK249" s="52">
        <f t="shared" si="257"/>
        <v>198.6850499999999</v>
      </c>
      <c r="DL249" s="52">
        <f t="shared" si="283"/>
        <v>196.6981999999999</v>
      </c>
      <c r="DM249" s="52">
        <f t="shared" si="243"/>
        <v>1.98685</v>
      </c>
      <c r="DP249" s="17"/>
      <c r="DR249" s="35">
        <f>DS249+DW249+Tabelle212682010252627293411353637[[#This Row],[w]]/2+Tabelle212682010252627293411353637[[#This Row],[poweradd]]</f>
        <v>63.736090999999988</v>
      </c>
      <c r="DS249" s="150">
        <f t="shared" si="271"/>
        <v>58.849586999999985</v>
      </c>
      <c r="DT249" s="35">
        <f t="shared" si="244"/>
        <v>6</v>
      </c>
      <c r="DU249" s="52">
        <f t="shared" si="258"/>
        <v>188.65041299999996</v>
      </c>
      <c r="DV249" s="52">
        <f t="shared" si="284"/>
        <v>186.76390899999996</v>
      </c>
      <c r="DW249" s="52">
        <f t="shared" si="245"/>
        <v>1.886504</v>
      </c>
      <c r="DZ249" s="17"/>
    </row>
    <row r="250" spans="1:133" s="161" customFormat="1" x14ac:dyDescent="0.25">
      <c r="A250" s="191">
        <v>247</v>
      </c>
      <c r="B250" s="162">
        <f>C250+G250+Tabelle21268201025[[#This Row],[w]]/2+Tabelle21268201025[[#This Row],[poweradd]]</f>
        <v>93.931614000000039</v>
      </c>
      <c r="C250" s="204">
        <f t="shared" si="285"/>
        <v>89.592540000000042</v>
      </c>
      <c r="D250" s="162">
        <f t="shared" si="220"/>
        <v>6</v>
      </c>
      <c r="E250" s="163">
        <f t="shared" si="286"/>
        <v>133.90745999999984</v>
      </c>
      <c r="F250" s="163">
        <f t="shared" si="287"/>
        <v>132.56838599999983</v>
      </c>
      <c r="G250" s="163">
        <f t="shared" si="288"/>
        <v>1.3390740000000001</v>
      </c>
      <c r="J250" s="175"/>
      <c r="L250" s="162">
        <f>M250+Q250+Tabelle212682010252632[[#This Row],[w]]/2+Tabelle212682010252632[[#This Row],[poweradd]]</f>
        <v>81.488464000000036</v>
      </c>
      <c r="M250" s="204">
        <f t="shared" si="260"/>
        <v>76.680267000000029</v>
      </c>
      <c r="N250" s="162">
        <f t="shared" si="222"/>
        <v>6</v>
      </c>
      <c r="O250" s="163">
        <f t="shared" si="247"/>
        <v>180.81973299999987</v>
      </c>
      <c r="P250" s="163">
        <f t="shared" si="273"/>
        <v>179.01153599999986</v>
      </c>
      <c r="Q250" s="163">
        <f t="shared" si="223"/>
        <v>1.8081970000000001</v>
      </c>
      <c r="T250" s="175"/>
      <c r="V250" s="162">
        <f>W250+AA250+Tabelle2126820102526[[#This Row],[w]]/2+Tabelle2126820102526[[#This Row],[poweradd]]</f>
        <v>45.704794000000035</v>
      </c>
      <c r="W250" s="204">
        <f t="shared" si="261"/>
        <v>40.929085000000036</v>
      </c>
      <c r="X250" s="162">
        <f t="shared" si="224"/>
        <v>6</v>
      </c>
      <c r="Y250" s="163">
        <f t="shared" si="248"/>
        <v>177.57091499999984</v>
      </c>
      <c r="Z250" s="163">
        <f t="shared" si="274"/>
        <v>175.79520599999984</v>
      </c>
      <c r="AA250" s="163">
        <f t="shared" si="225"/>
        <v>1.775709</v>
      </c>
      <c r="AD250" s="175"/>
      <c r="AF250" s="162">
        <f>AG250+AK250+Tabelle212682010252630[[#This Row],[w]]/2+Tabelle212682010252630[[#This Row],[poweradd]]</f>
        <v>45.704794000000035</v>
      </c>
      <c r="AG250" s="204">
        <f t="shared" si="262"/>
        <v>40.929085000000036</v>
      </c>
      <c r="AH250" s="162">
        <f t="shared" si="226"/>
        <v>6</v>
      </c>
      <c r="AI250" s="163">
        <f t="shared" si="249"/>
        <v>177.57091499999984</v>
      </c>
      <c r="AJ250" s="163">
        <f t="shared" si="275"/>
        <v>175.79520599999984</v>
      </c>
      <c r="AK250" s="163">
        <f t="shared" si="227"/>
        <v>1.775709</v>
      </c>
      <c r="AN250" s="175"/>
      <c r="AP250" s="162">
        <f>AQ250+AU250+Tabelle212682010252627[[#This Row],[w]]/2+Tabelle212682010252627[[#This Row],[poweradd]]</f>
        <v>28.991577999999986</v>
      </c>
      <c r="AQ250" s="204">
        <f t="shared" si="263"/>
        <v>23.976341999999985</v>
      </c>
      <c r="AR250" s="162">
        <f t="shared" si="228"/>
        <v>7</v>
      </c>
      <c r="AS250" s="163">
        <f t="shared" si="250"/>
        <v>151.52365799999987</v>
      </c>
      <c r="AT250" s="163">
        <f t="shared" si="276"/>
        <v>150.00842199999988</v>
      </c>
      <c r="AU250" s="163">
        <f t="shared" si="229"/>
        <v>1.515236</v>
      </c>
      <c r="AX250" s="175"/>
      <c r="AZ250" s="162">
        <f>BA250+BE250+Tabelle2126820102526272933[[#This Row],[w]]/2+Tabelle2126820102526272933[[#This Row],[poweradd]]</f>
        <v>28.991577999999986</v>
      </c>
      <c r="BA250" s="204">
        <f t="shared" si="264"/>
        <v>23.976341999999985</v>
      </c>
      <c r="BB250" s="162">
        <f t="shared" si="230"/>
        <v>7</v>
      </c>
      <c r="BC250" s="163">
        <f t="shared" si="251"/>
        <v>151.52365799999987</v>
      </c>
      <c r="BD250" s="163">
        <f t="shared" si="277"/>
        <v>150.00842199999988</v>
      </c>
      <c r="BE250" s="163">
        <f t="shared" si="231"/>
        <v>1.515236</v>
      </c>
      <c r="BH250" s="175"/>
      <c r="BJ250" s="162">
        <f>BK250+BO250+Tabelle21268201025262728[[#This Row],[w]]/2+Tabelle21268201025262728[[#This Row],[poweradd]]</f>
        <v>28.991577999999986</v>
      </c>
      <c r="BK250" s="204">
        <f t="shared" si="265"/>
        <v>23.976341999999985</v>
      </c>
      <c r="BL250" s="162">
        <f t="shared" si="232"/>
        <v>7</v>
      </c>
      <c r="BM250" s="163">
        <f t="shared" si="252"/>
        <v>151.52365799999987</v>
      </c>
      <c r="BN250" s="163">
        <f t="shared" si="278"/>
        <v>150.00842199999988</v>
      </c>
      <c r="BO250" s="163">
        <f t="shared" si="233"/>
        <v>1.515236</v>
      </c>
      <c r="BR250" s="175"/>
      <c r="BT250" s="162">
        <f>BU250+BY250+Tabelle21268201025262729[[#This Row],[w]]/2+Tabelle21268201025262729[[#This Row],[poweradd]]</f>
        <v>28.991577999999986</v>
      </c>
      <c r="BU250" s="204">
        <f t="shared" si="266"/>
        <v>23.976341999999985</v>
      </c>
      <c r="BV250" s="162">
        <f t="shared" si="234"/>
        <v>7</v>
      </c>
      <c r="BW250" s="163">
        <f t="shared" si="253"/>
        <v>151.52365799999987</v>
      </c>
      <c r="BX250" s="163">
        <f t="shared" si="279"/>
        <v>150.00842199999988</v>
      </c>
      <c r="BY250" s="163">
        <f t="shared" si="235"/>
        <v>1.515236</v>
      </c>
      <c r="CB250" s="175"/>
      <c r="CD250" s="162">
        <f>CE250+CI250+Tabelle2126820102526272934[[#This Row],[w]]/2+Tabelle2126820102526272934[[#This Row],[poweradd]]</f>
        <v>94.429710000000043</v>
      </c>
      <c r="CE250" s="204">
        <f t="shared" si="267"/>
        <v>89.782536000000036</v>
      </c>
      <c r="CF250" s="162">
        <f t="shared" si="236"/>
        <v>6</v>
      </c>
      <c r="CG250" s="163">
        <f t="shared" si="254"/>
        <v>164.71746399999989</v>
      </c>
      <c r="CH250" s="163">
        <f t="shared" si="280"/>
        <v>163.07028999999989</v>
      </c>
      <c r="CI250" s="163">
        <f t="shared" si="237"/>
        <v>1.6471739999999999</v>
      </c>
      <c r="CL250" s="175"/>
      <c r="CN250" s="162">
        <f>CO250+CS250+Tabelle21268201025262729341135[[#This Row],[w]]/2+Tabelle21268201025262729341135[[#This Row],[poweradd]]</f>
        <v>95.474714999999975</v>
      </c>
      <c r="CO250" s="204">
        <f t="shared" si="268"/>
        <v>90.838095999999979</v>
      </c>
      <c r="CP250" s="162">
        <f t="shared" si="238"/>
        <v>6</v>
      </c>
      <c r="CQ250" s="163">
        <f t="shared" si="255"/>
        <v>163.66190399999996</v>
      </c>
      <c r="CR250" s="163">
        <f t="shared" si="281"/>
        <v>162.02528499999997</v>
      </c>
      <c r="CS250" s="163">
        <f t="shared" si="239"/>
        <v>1.636619</v>
      </c>
      <c r="CV250" s="175"/>
      <c r="CX250" s="162">
        <f>CY250+DC250+Tabelle2126820102526272934113536[[#This Row],[w]]/2+Tabelle2126820102526272934113536[[#This Row],[poweradd]]</f>
        <v>37.078569000000002</v>
      </c>
      <c r="CY250" s="204">
        <f t="shared" si="269"/>
        <v>31.912696000000004</v>
      </c>
      <c r="CZ250" s="162">
        <f t="shared" si="240"/>
        <v>6</v>
      </c>
      <c r="DA250" s="163">
        <f t="shared" si="256"/>
        <v>216.58730399999999</v>
      </c>
      <c r="DB250" s="163">
        <f t="shared" si="282"/>
        <v>214.42143099999998</v>
      </c>
      <c r="DC250" s="163">
        <f t="shared" si="241"/>
        <v>2.1658729999999999</v>
      </c>
      <c r="DF250" s="175"/>
      <c r="DH250" s="162">
        <f>DI250+DM250+Tabelle21268201025262729341135363731[[#This Row],[w]]/2+Tabelle21268201025262729341135363731[[#This Row],[poweradd]]</f>
        <v>60.768781999999995</v>
      </c>
      <c r="DI250" s="204">
        <f t="shared" si="270"/>
        <v>55.801799999999993</v>
      </c>
      <c r="DJ250" s="162">
        <f t="shared" si="242"/>
        <v>6</v>
      </c>
      <c r="DK250" s="163">
        <f t="shared" si="257"/>
        <v>196.6981999999999</v>
      </c>
      <c r="DL250" s="163">
        <f t="shared" si="283"/>
        <v>194.7312179999999</v>
      </c>
      <c r="DM250" s="163">
        <f t="shared" si="243"/>
        <v>1.966982</v>
      </c>
      <c r="DP250" s="175"/>
      <c r="DR250" s="162">
        <f>DS250+DW250+Tabelle212682010252627293411353637[[#This Row],[w]]/2+Tabelle212682010252627293411353637[[#This Row],[poweradd]]</f>
        <v>68.603729999999985</v>
      </c>
      <c r="DS250" s="204">
        <f t="shared" si="271"/>
        <v>63.736090999999988</v>
      </c>
      <c r="DT250" s="162">
        <f t="shared" si="244"/>
        <v>6</v>
      </c>
      <c r="DU250" s="163">
        <f t="shared" si="258"/>
        <v>186.76390899999996</v>
      </c>
      <c r="DV250" s="163">
        <f t="shared" si="284"/>
        <v>184.89626999999996</v>
      </c>
      <c r="DW250" s="163">
        <f t="shared" si="245"/>
        <v>1.867639</v>
      </c>
      <c r="DZ250" s="175"/>
      <c r="EA250" s="175"/>
      <c r="EB250" s="175"/>
      <c r="EC250" s="175"/>
    </row>
    <row r="251" spans="1:133" x14ac:dyDescent="0.25">
      <c r="A251" s="55">
        <v>248</v>
      </c>
      <c r="B251" s="35">
        <f>C251+G251+Tabelle21268201025[[#This Row],[w]]/2+Tabelle21268201025[[#This Row],[poweradd]]</f>
        <v>98.257297000000037</v>
      </c>
      <c r="C251" s="150">
        <f t="shared" si="285"/>
        <v>93.931614000000039</v>
      </c>
      <c r="D251" s="35">
        <f t="shared" si="220"/>
        <v>6</v>
      </c>
      <c r="E251" s="52">
        <f t="shared" si="286"/>
        <v>132.56838599999983</v>
      </c>
      <c r="F251" s="52">
        <f t="shared" si="287"/>
        <v>131.24270299999984</v>
      </c>
      <c r="G251" s="52">
        <f t="shared" si="288"/>
        <v>1.3256829999999999</v>
      </c>
      <c r="L251" s="35">
        <f>M251+Q251+Tabelle212682010252632[[#This Row],[w]]/2+Tabelle212682010252632[[#This Row],[poweradd]]</f>
        <v>86.278579000000036</v>
      </c>
      <c r="M251" s="150">
        <f t="shared" si="260"/>
        <v>81.488464000000036</v>
      </c>
      <c r="N251" s="35">
        <f t="shared" si="222"/>
        <v>6</v>
      </c>
      <c r="O251" s="52">
        <f t="shared" si="247"/>
        <v>179.01153599999986</v>
      </c>
      <c r="P251" s="52">
        <f t="shared" si="273"/>
        <v>177.22142099999988</v>
      </c>
      <c r="Q251" s="52">
        <f t="shared" si="223"/>
        <v>1.7901149999999999</v>
      </c>
      <c r="V251" s="35">
        <f>W251+AA251+Tabelle2126820102526[[#This Row],[w]]/2+Tabelle2126820102526[[#This Row],[poweradd]]</f>
        <v>50.462746000000038</v>
      </c>
      <c r="W251" s="150">
        <f t="shared" si="261"/>
        <v>45.704794000000035</v>
      </c>
      <c r="X251" s="35">
        <f t="shared" si="224"/>
        <v>6</v>
      </c>
      <c r="Y251" s="52">
        <f t="shared" si="248"/>
        <v>175.79520599999984</v>
      </c>
      <c r="Z251" s="52">
        <f t="shared" si="274"/>
        <v>174.03725399999985</v>
      </c>
      <c r="AA251" s="52">
        <f t="shared" si="225"/>
        <v>1.757952</v>
      </c>
      <c r="AF251" s="35">
        <f>AG251+AK251+Tabelle212682010252630[[#This Row],[w]]/2+Tabelle212682010252630[[#This Row],[poweradd]]</f>
        <v>30.462746000000038</v>
      </c>
      <c r="AG251" s="150">
        <f t="shared" si="262"/>
        <v>45.704794000000035</v>
      </c>
      <c r="AH251" s="35">
        <f t="shared" si="226"/>
        <v>6</v>
      </c>
      <c r="AI251" s="52">
        <f t="shared" si="249"/>
        <v>175.79520599999984</v>
      </c>
      <c r="AJ251" s="52">
        <f t="shared" si="275"/>
        <v>174.03725399999985</v>
      </c>
      <c r="AK251" s="52">
        <f t="shared" si="227"/>
        <v>1.757952</v>
      </c>
      <c r="AL251" s="17">
        <v>-20</v>
      </c>
      <c r="AM251" s="17"/>
      <c r="AN251" s="94" t="s">
        <v>230</v>
      </c>
      <c r="AP251" s="35">
        <f>AQ251+AU251+Tabelle212682010252627[[#This Row],[w]]/2+Tabelle212682010252627[[#This Row],[poweradd]]</f>
        <v>33.991661999999991</v>
      </c>
      <c r="AQ251" s="150">
        <f t="shared" si="263"/>
        <v>28.991577999999986</v>
      </c>
      <c r="AR251" s="35">
        <f t="shared" si="228"/>
        <v>7</v>
      </c>
      <c r="AS251" s="52">
        <f t="shared" si="250"/>
        <v>150.00842199999988</v>
      </c>
      <c r="AT251" s="52">
        <f t="shared" si="276"/>
        <v>148.5083379999999</v>
      </c>
      <c r="AU251" s="52">
        <f t="shared" si="229"/>
        <v>1.500084</v>
      </c>
      <c r="AZ251" s="35">
        <f>BA251+BE251+Tabelle2126820102526272933[[#This Row],[w]]/2+Tabelle2126820102526272933[[#This Row],[poweradd]]</f>
        <v>13.991661999999991</v>
      </c>
      <c r="BA251" s="150">
        <f t="shared" si="264"/>
        <v>28.991577999999986</v>
      </c>
      <c r="BB251" s="35">
        <f t="shared" si="230"/>
        <v>7</v>
      </c>
      <c r="BC251" s="52">
        <f t="shared" si="251"/>
        <v>150.00842199999988</v>
      </c>
      <c r="BD251" s="52">
        <f t="shared" si="277"/>
        <v>148.5083379999999</v>
      </c>
      <c r="BE251" s="52">
        <f t="shared" si="231"/>
        <v>1.500084</v>
      </c>
      <c r="BF251" s="17">
        <v>-20</v>
      </c>
      <c r="BG251" s="17"/>
      <c r="BH251" s="94" t="s">
        <v>230</v>
      </c>
      <c r="BJ251" s="35">
        <f>BK251+BO251+Tabelle21268201025262728[[#This Row],[w]]/2+Tabelle21268201025262728[[#This Row],[poweradd]]</f>
        <v>33.991661999999991</v>
      </c>
      <c r="BK251" s="150">
        <f t="shared" si="265"/>
        <v>28.991577999999986</v>
      </c>
      <c r="BL251" s="35">
        <f t="shared" si="232"/>
        <v>7</v>
      </c>
      <c r="BM251" s="52">
        <f t="shared" si="252"/>
        <v>150.00842199999988</v>
      </c>
      <c r="BN251" s="52">
        <f t="shared" si="278"/>
        <v>148.5083379999999</v>
      </c>
      <c r="BO251" s="52">
        <f t="shared" si="233"/>
        <v>1.500084</v>
      </c>
      <c r="BT251" s="35">
        <f>BU251+BY251+Tabelle21268201025262729[[#This Row],[w]]/2+Tabelle21268201025262729[[#This Row],[poweradd]]</f>
        <v>13.991661999999991</v>
      </c>
      <c r="BU251" s="150">
        <f t="shared" si="266"/>
        <v>28.991577999999986</v>
      </c>
      <c r="BV251" s="35">
        <f t="shared" si="234"/>
        <v>7</v>
      </c>
      <c r="BW251" s="52">
        <f t="shared" si="253"/>
        <v>150.00842199999988</v>
      </c>
      <c r="BX251" s="52">
        <f t="shared" si="279"/>
        <v>148.5083379999999</v>
      </c>
      <c r="BY251" s="52">
        <f t="shared" si="235"/>
        <v>1.500084</v>
      </c>
      <c r="BZ251" s="17">
        <v>-20</v>
      </c>
      <c r="CA251" s="17"/>
      <c r="CB251" s="94" t="s">
        <v>230</v>
      </c>
      <c r="CD251" s="35">
        <f>CE251+CI251+Tabelle2126820102526272934[[#This Row],[w]]/2+Tabelle2126820102526272934[[#This Row],[poweradd]]</f>
        <v>99.060412000000042</v>
      </c>
      <c r="CE251" s="150">
        <f t="shared" si="267"/>
        <v>94.429710000000043</v>
      </c>
      <c r="CF251" s="35">
        <f t="shared" si="236"/>
        <v>6</v>
      </c>
      <c r="CG251" s="52">
        <f t="shared" si="254"/>
        <v>163.07028999999989</v>
      </c>
      <c r="CH251" s="52">
        <f t="shared" si="280"/>
        <v>161.43958799999987</v>
      </c>
      <c r="CI251" s="52">
        <f t="shared" si="237"/>
        <v>1.6307020000000001</v>
      </c>
      <c r="CJ251" s="17"/>
      <c r="CK251" s="17"/>
      <c r="CL251" s="94" t="s">
        <v>250</v>
      </c>
      <c r="CN251" s="35">
        <f>CO251+CS251+Tabelle21268201025262729341135[[#This Row],[w]]/2+Tabelle21268201025262729341135[[#This Row],[poweradd]]</f>
        <v>100.09496699999997</v>
      </c>
      <c r="CO251" s="150">
        <f t="shared" si="268"/>
        <v>95.474714999999975</v>
      </c>
      <c r="CP251" s="35">
        <f t="shared" si="238"/>
        <v>6</v>
      </c>
      <c r="CQ251" s="52">
        <f t="shared" si="255"/>
        <v>162.02528499999997</v>
      </c>
      <c r="CR251" s="52">
        <f t="shared" si="281"/>
        <v>160.40503299999997</v>
      </c>
      <c r="CS251" s="52">
        <f t="shared" si="239"/>
        <v>1.620252</v>
      </c>
      <c r="CT251" s="17"/>
      <c r="CU251" s="17"/>
      <c r="CV251" s="94"/>
      <c r="CX251" s="35">
        <f>CY251+DC251+Tabelle2126820102526272934113536[[#This Row],[w]]/2+Tabelle2126820102526272934113536[[#This Row],[poweradd]]</f>
        <v>42.222783</v>
      </c>
      <c r="CY251" s="150">
        <f t="shared" si="269"/>
        <v>37.078569000000002</v>
      </c>
      <c r="CZ251" s="35">
        <f t="shared" si="240"/>
        <v>6</v>
      </c>
      <c r="DA251" s="52">
        <f t="shared" si="256"/>
        <v>214.42143099999998</v>
      </c>
      <c r="DB251" s="52">
        <f t="shared" si="282"/>
        <v>212.27721699999998</v>
      </c>
      <c r="DC251" s="52">
        <f t="shared" si="241"/>
        <v>2.1442139999999998</v>
      </c>
      <c r="DD251" s="17"/>
      <c r="DE251" s="17"/>
      <c r="DF251" s="94"/>
      <c r="DH251" s="35">
        <f>DI251+DM251+Tabelle21268201025262729341135363731[[#This Row],[w]]/2+Tabelle21268201025262729341135363731[[#This Row],[poweradd]]</f>
        <v>65.716093999999998</v>
      </c>
      <c r="DI251" s="150">
        <f t="shared" si="270"/>
        <v>60.768781999999995</v>
      </c>
      <c r="DJ251" s="35">
        <f t="shared" si="242"/>
        <v>6</v>
      </c>
      <c r="DK251" s="52">
        <f t="shared" si="257"/>
        <v>194.7312179999999</v>
      </c>
      <c r="DL251" s="52">
        <f t="shared" si="283"/>
        <v>192.78390599999989</v>
      </c>
      <c r="DM251" s="52">
        <f t="shared" si="243"/>
        <v>1.9473119999999999</v>
      </c>
      <c r="DN251" s="17"/>
      <c r="DO251" s="17"/>
      <c r="DP251" s="94"/>
      <c r="DR251" s="35">
        <f>DS251+DW251+Tabelle212682010252627293411353637[[#This Row],[w]]/2+Tabelle212682010252627293411353637[[#This Row],[poweradd]]</f>
        <v>73.452691999999985</v>
      </c>
      <c r="DS251" s="150">
        <f t="shared" si="271"/>
        <v>68.603729999999985</v>
      </c>
      <c r="DT251" s="35">
        <f t="shared" si="244"/>
        <v>6</v>
      </c>
      <c r="DU251" s="52">
        <f t="shared" si="258"/>
        <v>184.89626999999996</v>
      </c>
      <c r="DV251" s="52">
        <f t="shared" si="284"/>
        <v>183.04730799999996</v>
      </c>
      <c r="DW251" s="52">
        <f t="shared" si="245"/>
        <v>1.848962</v>
      </c>
      <c r="DX251" s="17"/>
      <c r="DY251" s="17"/>
      <c r="DZ251" s="94"/>
    </row>
    <row r="252" spans="1:133" x14ac:dyDescent="0.25">
      <c r="A252" s="55">
        <v>249</v>
      </c>
      <c r="B252" s="35">
        <f>C252+G252+Tabelle21268201025[[#This Row],[w]]/2+Tabelle21268201025[[#This Row],[poweradd]]</f>
        <v>102.56972400000004</v>
      </c>
      <c r="C252" s="52">
        <f t="shared" si="285"/>
        <v>98.257297000000037</v>
      </c>
      <c r="D252" s="35">
        <f t="shared" si="220"/>
        <v>6</v>
      </c>
      <c r="E252" s="52">
        <f t="shared" si="286"/>
        <v>131.24270299999984</v>
      </c>
      <c r="F252" s="52">
        <f t="shared" si="287"/>
        <v>129.93027599999982</v>
      </c>
      <c r="G252" s="52">
        <f t="shared" si="288"/>
        <v>1.312427</v>
      </c>
      <c r="L252" s="35">
        <f>M252+Q252+Tabelle212682010252632[[#This Row],[w]]/2+Tabelle212682010252632[[#This Row],[poweradd]]</f>
        <v>91.050793000000041</v>
      </c>
      <c r="M252" s="52">
        <f t="shared" si="260"/>
        <v>86.278579000000036</v>
      </c>
      <c r="N252" s="35">
        <f t="shared" si="222"/>
        <v>6</v>
      </c>
      <c r="O252" s="52">
        <f t="shared" si="247"/>
        <v>177.22142099999988</v>
      </c>
      <c r="P252" s="52">
        <f t="shared" si="273"/>
        <v>175.44920699999989</v>
      </c>
      <c r="Q252" s="52">
        <f t="shared" si="223"/>
        <v>1.772214</v>
      </c>
      <c r="V252" s="35">
        <f>W252+AA252+Tabelle2126820102526[[#This Row],[w]]/2+Tabelle2126820102526[[#This Row],[poweradd]]</f>
        <v>55.203118000000039</v>
      </c>
      <c r="W252" s="52">
        <f t="shared" si="261"/>
        <v>50.462746000000038</v>
      </c>
      <c r="X252" s="35">
        <f t="shared" si="224"/>
        <v>6</v>
      </c>
      <c r="Y252" s="52">
        <f t="shared" si="248"/>
        <v>174.03725399999985</v>
      </c>
      <c r="Z252" s="52">
        <f t="shared" si="274"/>
        <v>172.29688199999984</v>
      </c>
      <c r="AA252" s="52">
        <f t="shared" si="225"/>
        <v>1.740372</v>
      </c>
      <c r="AF252" s="35">
        <f>AG252+AK252+Tabelle212682010252630[[#This Row],[w]]/2+Tabelle212682010252630[[#This Row],[poweradd]]</f>
        <v>35.203118000000039</v>
      </c>
      <c r="AG252" s="52">
        <f t="shared" si="262"/>
        <v>30.462746000000038</v>
      </c>
      <c r="AH252" s="35">
        <f t="shared" si="226"/>
        <v>6</v>
      </c>
      <c r="AI252" s="52">
        <f t="shared" si="249"/>
        <v>174.03725399999985</v>
      </c>
      <c r="AJ252" s="52">
        <f t="shared" si="275"/>
        <v>172.29688199999984</v>
      </c>
      <c r="AK252" s="52">
        <f t="shared" si="227"/>
        <v>1.740372</v>
      </c>
      <c r="AM252" s="94">
        <f>60*0.9</f>
        <v>54</v>
      </c>
      <c r="AN252" s="17" t="s">
        <v>223</v>
      </c>
      <c r="AP252" s="35">
        <f>AQ252+AU252+Tabelle212682010252627[[#This Row],[w]]/2+Tabelle212682010252627[[#This Row],[poweradd]]</f>
        <v>38.976744999999994</v>
      </c>
      <c r="AQ252" s="52">
        <f t="shared" si="263"/>
        <v>33.991661999999991</v>
      </c>
      <c r="AR252" s="35">
        <f t="shared" si="228"/>
        <v>7</v>
      </c>
      <c r="AS252" s="52">
        <f t="shared" si="250"/>
        <v>148.5083379999999</v>
      </c>
      <c r="AT252" s="52">
        <f t="shared" si="276"/>
        <v>147.02325499999989</v>
      </c>
      <c r="AU252" s="52">
        <f t="shared" si="229"/>
        <v>1.4850829999999999</v>
      </c>
      <c r="AZ252" s="35">
        <f>BA252+BE252+Tabelle2126820102526272933[[#This Row],[w]]/2+Tabelle2126820102526272933[[#This Row],[poweradd]]</f>
        <v>18.97674499999999</v>
      </c>
      <c r="BA252" s="52">
        <f t="shared" si="264"/>
        <v>13.991661999999991</v>
      </c>
      <c r="BB252" s="35">
        <f t="shared" si="230"/>
        <v>7</v>
      </c>
      <c r="BC252" s="52">
        <f t="shared" si="251"/>
        <v>148.5083379999999</v>
      </c>
      <c r="BD252" s="52">
        <f t="shared" si="277"/>
        <v>147.02325499999989</v>
      </c>
      <c r="BE252" s="52">
        <f t="shared" si="231"/>
        <v>1.4850829999999999</v>
      </c>
      <c r="BG252" s="94">
        <f>60*0.9</f>
        <v>54</v>
      </c>
      <c r="BH252" s="17" t="s">
        <v>223</v>
      </c>
      <c r="BJ252" s="35">
        <f>BK252+BO252+Tabelle21268201025262728[[#This Row],[w]]/2+Tabelle21268201025262728[[#This Row],[poweradd]]</f>
        <v>38.976744999999994</v>
      </c>
      <c r="BK252" s="52">
        <f t="shared" si="265"/>
        <v>33.991661999999991</v>
      </c>
      <c r="BL252" s="35">
        <f t="shared" si="232"/>
        <v>7</v>
      </c>
      <c r="BM252" s="52">
        <f t="shared" si="252"/>
        <v>148.5083379999999</v>
      </c>
      <c r="BN252" s="52">
        <f t="shared" si="278"/>
        <v>147.02325499999989</v>
      </c>
      <c r="BO252" s="52">
        <f t="shared" si="233"/>
        <v>1.4850829999999999</v>
      </c>
      <c r="BT252" s="35">
        <f>BU252+BY252+Tabelle21268201025262729[[#This Row],[w]]/2+Tabelle21268201025262729[[#This Row],[poweradd]]</f>
        <v>18.97674499999999</v>
      </c>
      <c r="BU252" s="52">
        <f t="shared" si="266"/>
        <v>13.991661999999991</v>
      </c>
      <c r="BV252" s="35">
        <f t="shared" si="234"/>
        <v>7</v>
      </c>
      <c r="BW252" s="52">
        <f t="shared" si="253"/>
        <v>148.5083379999999</v>
      </c>
      <c r="BX252" s="52">
        <f t="shared" si="279"/>
        <v>147.02325499999989</v>
      </c>
      <c r="BY252" s="52">
        <f t="shared" si="235"/>
        <v>1.4850829999999999</v>
      </c>
      <c r="CA252" s="94">
        <f>60*0.9</f>
        <v>54</v>
      </c>
      <c r="CB252" s="17" t="s">
        <v>223</v>
      </c>
      <c r="CD252" s="35">
        <f>CE252+CI252+Tabelle2126820102526272934[[#This Row],[w]]/2+Tabelle2126820102526272934[[#This Row],[poweradd]]</f>
        <v>103.67480700000004</v>
      </c>
      <c r="CE252" s="52">
        <f t="shared" si="267"/>
        <v>99.060412000000042</v>
      </c>
      <c r="CF252" s="35">
        <f t="shared" si="236"/>
        <v>6</v>
      </c>
      <c r="CG252" s="52">
        <f t="shared" si="254"/>
        <v>161.43958799999987</v>
      </c>
      <c r="CH252" s="52">
        <f t="shared" si="280"/>
        <v>159.82519299999987</v>
      </c>
      <c r="CI252" s="52">
        <f t="shared" si="237"/>
        <v>1.614395</v>
      </c>
      <c r="CK252" s="94"/>
      <c r="CL252" s="17"/>
      <c r="CN252" s="35">
        <f>CO252+CS252+Tabelle21268201025262729341135[[#This Row],[w]]/2+Tabelle21268201025262729341135[[#This Row],[poweradd]]</f>
        <v>104.69901699999997</v>
      </c>
      <c r="CO252" s="52">
        <f t="shared" si="268"/>
        <v>100.09496699999997</v>
      </c>
      <c r="CP252" s="35">
        <f t="shared" si="238"/>
        <v>6</v>
      </c>
      <c r="CQ252" s="52">
        <f t="shared" si="255"/>
        <v>160.40503299999997</v>
      </c>
      <c r="CR252" s="52">
        <f t="shared" si="281"/>
        <v>158.80098299999997</v>
      </c>
      <c r="CS252" s="52">
        <f t="shared" si="239"/>
        <v>1.60405</v>
      </c>
      <c r="CU252" s="94"/>
      <c r="CV252" s="17"/>
      <c r="CX252" s="35">
        <f>CY252+DC252+Tabelle2126820102526272934113536[[#This Row],[w]]/2+Tabelle2126820102526272934113536[[#This Row],[poweradd]]</f>
        <v>47.345554999999997</v>
      </c>
      <c r="CY252" s="52">
        <f t="shared" si="269"/>
        <v>42.222783</v>
      </c>
      <c r="CZ252" s="35">
        <f t="shared" si="240"/>
        <v>6</v>
      </c>
      <c r="DA252" s="52">
        <f t="shared" si="256"/>
        <v>212.27721699999998</v>
      </c>
      <c r="DB252" s="52">
        <f t="shared" si="282"/>
        <v>210.15444499999998</v>
      </c>
      <c r="DC252" s="52">
        <f t="shared" si="241"/>
        <v>2.1227719999999999</v>
      </c>
      <c r="DE252" s="94"/>
      <c r="DF252" s="17"/>
      <c r="DH252" s="35">
        <f>DI252+DM252+Tabelle21268201025262729341135363731[[#This Row],[w]]/2+Tabelle21268201025262729341135363731[[#This Row],[poweradd]]</f>
        <v>70.643933000000004</v>
      </c>
      <c r="DI252" s="52">
        <f t="shared" si="270"/>
        <v>65.716093999999998</v>
      </c>
      <c r="DJ252" s="35">
        <f t="shared" si="242"/>
        <v>6</v>
      </c>
      <c r="DK252" s="52">
        <f t="shared" si="257"/>
        <v>192.78390599999989</v>
      </c>
      <c r="DL252" s="52">
        <f t="shared" si="283"/>
        <v>190.85606699999988</v>
      </c>
      <c r="DM252" s="52">
        <f t="shared" si="243"/>
        <v>1.9278390000000001</v>
      </c>
      <c r="DO252" s="94"/>
      <c r="DP252" s="17"/>
      <c r="DR252" s="35">
        <f>DS252+DW252+Tabelle212682010252627293411353637[[#This Row],[w]]/2+Tabelle212682010252627293411353637[[#This Row],[poweradd]]</f>
        <v>78.283164999999983</v>
      </c>
      <c r="DS252" s="52">
        <f t="shared" si="271"/>
        <v>73.452691999999985</v>
      </c>
      <c r="DT252" s="35">
        <f t="shared" si="244"/>
        <v>6</v>
      </c>
      <c r="DU252" s="52">
        <f t="shared" si="258"/>
        <v>183.04730799999996</v>
      </c>
      <c r="DV252" s="52">
        <f t="shared" si="284"/>
        <v>181.21683499999995</v>
      </c>
      <c r="DW252" s="52">
        <f t="shared" si="245"/>
        <v>1.830473</v>
      </c>
      <c r="DY252" s="94"/>
      <c r="DZ252" s="17"/>
    </row>
    <row r="253" spans="1:133" x14ac:dyDescent="0.25">
      <c r="A253" s="55">
        <v>250</v>
      </c>
      <c r="B253" s="35">
        <f>C253+G253+Tabelle21268201025[[#This Row],[w]]/2+Tabelle21268201025[[#This Row],[poweradd]]</f>
        <v>106.86902600000003</v>
      </c>
      <c r="C253" s="52">
        <f t="shared" si="285"/>
        <v>102.56972400000004</v>
      </c>
      <c r="D253" s="35">
        <f t="shared" si="220"/>
        <v>6</v>
      </c>
      <c r="E253" s="52">
        <f t="shared" si="286"/>
        <v>129.93027599999982</v>
      </c>
      <c r="F253" s="52">
        <f t="shared" si="287"/>
        <v>128.63097399999981</v>
      </c>
      <c r="G253" s="52">
        <f t="shared" si="288"/>
        <v>1.299302</v>
      </c>
      <c r="L253" s="35">
        <f>M253+Q253+Tabelle212682010252632[[#This Row],[w]]/2+Tabelle212682010252632[[#This Row],[poweradd]]</f>
        <v>95.80528500000004</v>
      </c>
      <c r="M253" s="52">
        <f t="shared" si="260"/>
        <v>91.050793000000041</v>
      </c>
      <c r="N253" s="35">
        <f t="shared" si="222"/>
        <v>6</v>
      </c>
      <c r="O253" s="52">
        <f t="shared" si="247"/>
        <v>175.44920699999989</v>
      </c>
      <c r="P253" s="52">
        <f t="shared" si="273"/>
        <v>173.69471499999989</v>
      </c>
      <c r="Q253" s="52">
        <f t="shared" si="223"/>
        <v>1.7544919999999999</v>
      </c>
      <c r="V253" s="35">
        <f>W253+AA253+Tabelle2126820102526[[#This Row],[w]]/2+Tabelle2126820102526[[#This Row],[poweradd]]</f>
        <v>59.926086000000041</v>
      </c>
      <c r="W253" s="52">
        <f t="shared" si="261"/>
        <v>55.203118000000039</v>
      </c>
      <c r="X253" s="35">
        <f t="shared" si="224"/>
        <v>6</v>
      </c>
      <c r="Y253" s="52">
        <f t="shared" si="248"/>
        <v>172.29688199999984</v>
      </c>
      <c r="Z253" s="52">
        <f t="shared" si="274"/>
        <v>170.57391399999983</v>
      </c>
      <c r="AA253" s="52">
        <f t="shared" si="225"/>
        <v>1.7229680000000001</v>
      </c>
      <c r="AF253" s="35">
        <f>AG253+AK253+Tabelle212682010252630[[#This Row],[w]]/2+Tabelle212682010252630[[#This Row],[poweradd]]</f>
        <v>40.46608600000004</v>
      </c>
      <c r="AG253" s="52">
        <f t="shared" si="262"/>
        <v>35.203118000000039</v>
      </c>
      <c r="AH253" s="35">
        <f t="shared" si="226"/>
        <v>6</v>
      </c>
      <c r="AI253" s="52">
        <f t="shared" si="249"/>
        <v>226.29688199999984</v>
      </c>
      <c r="AJ253" s="52">
        <f t="shared" si="275"/>
        <v>224.03391399999984</v>
      </c>
      <c r="AK253" s="52">
        <f t="shared" si="227"/>
        <v>2.2629679999999999</v>
      </c>
      <c r="AP253" s="35">
        <f>AQ253+AU253+Tabelle212682010252627[[#This Row],[w]]/2+Tabelle212682010252627[[#This Row],[poweradd]]</f>
        <v>43.946976999999997</v>
      </c>
      <c r="AQ253" s="52">
        <f t="shared" si="263"/>
        <v>38.976744999999994</v>
      </c>
      <c r="AR253" s="35">
        <f t="shared" si="228"/>
        <v>7</v>
      </c>
      <c r="AS253" s="52">
        <f t="shared" si="250"/>
        <v>147.02325499999989</v>
      </c>
      <c r="AT253" s="52">
        <f t="shared" si="276"/>
        <v>145.55302299999988</v>
      </c>
      <c r="AU253" s="52">
        <f t="shared" si="229"/>
        <v>1.470232</v>
      </c>
      <c r="AZ253" s="35">
        <f>BA253+BE253+Tabelle2126820102526272933[[#This Row],[w]]/2+Tabelle2126820102526272933[[#This Row],[poweradd]]</f>
        <v>24.486976999999989</v>
      </c>
      <c r="BA253" s="52">
        <f t="shared" si="264"/>
        <v>18.97674499999999</v>
      </c>
      <c r="BB253" s="35">
        <f t="shared" si="230"/>
        <v>7</v>
      </c>
      <c r="BC253" s="52">
        <f t="shared" si="251"/>
        <v>201.02325499999989</v>
      </c>
      <c r="BD253" s="52">
        <f t="shared" si="277"/>
        <v>199.01302299999989</v>
      </c>
      <c r="BE253" s="52">
        <f t="shared" si="231"/>
        <v>2.0102319999999998</v>
      </c>
      <c r="BJ253" s="35">
        <f>BK253+BO253+Tabelle21268201025262728[[#This Row],[w]]/2+Tabelle21268201025262728[[#This Row],[poweradd]]</f>
        <v>43.946976999999997</v>
      </c>
      <c r="BK253" s="52">
        <f t="shared" si="265"/>
        <v>38.976744999999994</v>
      </c>
      <c r="BL253" s="35">
        <f t="shared" si="232"/>
        <v>7</v>
      </c>
      <c r="BM253" s="52">
        <f t="shared" si="252"/>
        <v>147.02325499999989</v>
      </c>
      <c r="BN253" s="52">
        <f t="shared" si="278"/>
        <v>145.55302299999988</v>
      </c>
      <c r="BO253" s="52">
        <f t="shared" si="233"/>
        <v>1.470232</v>
      </c>
      <c r="BT253" s="35">
        <f>BU253+BY253+Tabelle21268201025262729[[#This Row],[w]]/2+Tabelle21268201025262729[[#This Row],[poweradd]]</f>
        <v>24.486976999999989</v>
      </c>
      <c r="BU253" s="52">
        <f t="shared" si="266"/>
        <v>18.97674499999999</v>
      </c>
      <c r="BV253" s="35">
        <f t="shared" si="234"/>
        <v>7</v>
      </c>
      <c r="BW253" s="52">
        <f t="shared" si="253"/>
        <v>201.02325499999989</v>
      </c>
      <c r="BX253" s="52">
        <f t="shared" si="279"/>
        <v>199.01302299999989</v>
      </c>
      <c r="BY253" s="52">
        <f t="shared" si="235"/>
        <v>2.0102319999999998</v>
      </c>
      <c r="CD253" s="35">
        <f>CE253+CI253+Tabelle2126820102526272934[[#This Row],[w]]/2+Tabelle2126820102526272934[[#This Row],[poweradd]]</f>
        <v>108.27305800000005</v>
      </c>
      <c r="CE253" s="52">
        <f t="shared" si="267"/>
        <v>103.67480700000004</v>
      </c>
      <c r="CF253" s="35">
        <f t="shared" si="236"/>
        <v>6</v>
      </c>
      <c r="CG253" s="52">
        <f t="shared" si="254"/>
        <v>159.82519299999987</v>
      </c>
      <c r="CH253" s="52">
        <f t="shared" si="280"/>
        <v>158.22694199999987</v>
      </c>
      <c r="CI253" s="52">
        <f t="shared" si="237"/>
        <v>1.5982510000000001</v>
      </c>
      <c r="CN253" s="35">
        <f>CO253+CS253+Tabelle21268201025262729341135[[#This Row],[w]]/2+Tabelle21268201025262729341135[[#This Row],[poweradd]]</f>
        <v>109.28702599999997</v>
      </c>
      <c r="CO253" s="52">
        <f t="shared" si="268"/>
        <v>104.69901699999997</v>
      </c>
      <c r="CP253" s="35">
        <f t="shared" si="238"/>
        <v>6</v>
      </c>
      <c r="CQ253" s="52">
        <f t="shared" si="255"/>
        <v>158.80098299999997</v>
      </c>
      <c r="CR253" s="52">
        <f t="shared" si="281"/>
        <v>157.21297399999997</v>
      </c>
      <c r="CS253" s="52">
        <f t="shared" si="239"/>
        <v>1.588009</v>
      </c>
      <c r="CU253" s="17"/>
      <c r="CV253" s="17"/>
      <c r="CX253" s="35">
        <f>CY253+DC253+Tabelle2126820102526272934113536[[#This Row],[w]]/2+Tabelle2126820102526272934113536[[#This Row],[poweradd]]</f>
        <v>52.447098999999994</v>
      </c>
      <c r="CY253" s="52">
        <f t="shared" si="269"/>
        <v>47.345554999999997</v>
      </c>
      <c r="CZ253" s="35">
        <f t="shared" si="240"/>
        <v>6</v>
      </c>
      <c r="DA253" s="52">
        <f t="shared" si="256"/>
        <v>210.15444499999998</v>
      </c>
      <c r="DB253" s="52">
        <f t="shared" si="282"/>
        <v>208.05290099999999</v>
      </c>
      <c r="DC253" s="52">
        <f t="shared" si="241"/>
        <v>2.1015440000000001</v>
      </c>
      <c r="DE253" s="17"/>
      <c r="DF253" s="17"/>
      <c r="DH253" s="35">
        <f>DI253+DM253+Tabelle21268201025262729341135363731[[#This Row],[w]]/2+Tabelle21268201025262729341135363731[[#This Row],[poweradd]]</f>
        <v>75.552492999999998</v>
      </c>
      <c r="DI253" s="52">
        <f t="shared" si="270"/>
        <v>70.643933000000004</v>
      </c>
      <c r="DJ253" s="35">
        <f t="shared" si="242"/>
        <v>6</v>
      </c>
      <c r="DK253" s="52">
        <f t="shared" si="257"/>
        <v>190.85606699999988</v>
      </c>
      <c r="DL253" s="52">
        <f t="shared" si="283"/>
        <v>188.94750699999989</v>
      </c>
      <c r="DM253" s="52">
        <f t="shared" si="243"/>
        <v>1.90856</v>
      </c>
      <c r="DO253" s="17"/>
      <c r="DP253" s="17"/>
      <c r="DR253" s="35">
        <f>DS253+DW253+Tabelle212682010252627293411353637[[#This Row],[w]]/2+Tabelle212682010252627293411353637[[#This Row],[poweradd]]</f>
        <v>83.095332999999982</v>
      </c>
      <c r="DS253" s="52">
        <f t="shared" si="271"/>
        <v>78.283164999999983</v>
      </c>
      <c r="DT253" s="35">
        <f t="shared" si="244"/>
        <v>6</v>
      </c>
      <c r="DU253" s="52">
        <f t="shared" si="258"/>
        <v>181.21683499999995</v>
      </c>
      <c r="DV253" s="52">
        <f t="shared" si="284"/>
        <v>179.40466699999993</v>
      </c>
      <c r="DW253" s="52">
        <f t="shared" si="245"/>
        <v>1.812168</v>
      </c>
      <c r="DY253" s="17"/>
      <c r="DZ253" s="17"/>
    </row>
    <row r="254" spans="1:133" x14ac:dyDescent="0.25">
      <c r="A254" s="55">
        <v>251</v>
      </c>
      <c r="B254" s="35">
        <f>C254+G254+Tabelle21268201025[[#This Row],[w]]/2+Tabelle21268201025[[#This Row],[poweradd]]</f>
        <v>111.15533500000004</v>
      </c>
      <c r="C254" s="150">
        <f t="shared" si="285"/>
        <v>106.86902600000003</v>
      </c>
      <c r="D254" s="35">
        <f t="shared" si="220"/>
        <v>6</v>
      </c>
      <c r="E254" s="52">
        <f t="shared" si="286"/>
        <v>128.63097399999981</v>
      </c>
      <c r="F254" s="52">
        <f t="shared" si="287"/>
        <v>127.34466499999981</v>
      </c>
      <c r="G254" s="52">
        <f t="shared" si="288"/>
        <v>1.2863089999999999</v>
      </c>
      <c r="L254" s="35">
        <f>M254+Q254+Tabelle212682010252632[[#This Row],[w]]/2+Tabelle212682010252632[[#This Row],[poweradd]]</f>
        <v>100.54223200000004</v>
      </c>
      <c r="M254" s="150">
        <f t="shared" si="260"/>
        <v>95.80528500000004</v>
      </c>
      <c r="N254" s="35">
        <f t="shared" si="222"/>
        <v>6</v>
      </c>
      <c r="O254" s="52">
        <f t="shared" si="247"/>
        <v>173.69471499999989</v>
      </c>
      <c r="P254" s="52">
        <f t="shared" si="273"/>
        <v>171.9577679999999</v>
      </c>
      <c r="Q254" s="52">
        <f t="shared" si="223"/>
        <v>1.736947</v>
      </c>
      <c r="V254" s="35">
        <f>W254+AA254+Tabelle2126820102526[[#This Row],[w]]/2+Tabelle2126820102526[[#This Row],[poweradd]]</f>
        <v>64.631825000000049</v>
      </c>
      <c r="W254" s="150">
        <f t="shared" si="261"/>
        <v>59.926086000000041</v>
      </c>
      <c r="X254" s="35">
        <f t="shared" si="224"/>
        <v>6</v>
      </c>
      <c r="Y254" s="52">
        <f t="shared" si="248"/>
        <v>170.57391399999983</v>
      </c>
      <c r="Z254" s="52">
        <f t="shared" si="274"/>
        <v>168.86817499999984</v>
      </c>
      <c r="AA254" s="52">
        <f t="shared" si="225"/>
        <v>1.7057389999999999</v>
      </c>
      <c r="AF254" s="35">
        <f>AG254+AK254+Tabelle212682010252630[[#This Row],[w]]/2+Tabelle212682010252630[[#This Row],[poweradd]]</f>
        <v>45.706425000000038</v>
      </c>
      <c r="AG254" s="150">
        <f t="shared" si="262"/>
        <v>40.46608600000004</v>
      </c>
      <c r="AH254" s="35">
        <f t="shared" si="226"/>
        <v>6</v>
      </c>
      <c r="AI254" s="52">
        <f t="shared" si="249"/>
        <v>224.03391399999984</v>
      </c>
      <c r="AJ254" s="52">
        <f t="shared" si="275"/>
        <v>221.79357499999983</v>
      </c>
      <c r="AK254" s="52">
        <f t="shared" si="227"/>
        <v>2.2403390000000001</v>
      </c>
      <c r="AP254" s="35">
        <f>AQ254+AU254+Tabelle212682010252627[[#This Row],[w]]/2+Tabelle212682010252627[[#This Row],[poweradd]]</f>
        <v>48.902507</v>
      </c>
      <c r="AQ254" s="150">
        <f t="shared" si="263"/>
        <v>43.946976999999997</v>
      </c>
      <c r="AR254" s="35">
        <f t="shared" si="228"/>
        <v>7</v>
      </c>
      <c r="AS254" s="52">
        <f t="shared" si="250"/>
        <v>145.55302299999988</v>
      </c>
      <c r="AT254" s="52">
        <f t="shared" si="276"/>
        <v>144.09749299999987</v>
      </c>
      <c r="AU254" s="52">
        <f t="shared" si="229"/>
        <v>1.45553</v>
      </c>
      <c r="AZ254" s="35">
        <f>BA254+BE254+Tabelle2126820102526272933[[#This Row],[w]]/2+Tabelle2126820102526272933[[#This Row],[poweradd]]</f>
        <v>29.97710699999999</v>
      </c>
      <c r="BA254" s="150">
        <f t="shared" si="264"/>
        <v>24.486976999999989</v>
      </c>
      <c r="BB254" s="35">
        <f t="shared" si="230"/>
        <v>7</v>
      </c>
      <c r="BC254" s="52">
        <f t="shared" si="251"/>
        <v>199.01302299999989</v>
      </c>
      <c r="BD254" s="52">
        <f t="shared" si="277"/>
        <v>197.0228929999999</v>
      </c>
      <c r="BE254" s="52">
        <f t="shared" si="231"/>
        <v>1.99013</v>
      </c>
      <c r="BJ254" s="35">
        <f>BK254+BO254+Tabelle21268201025262728[[#This Row],[w]]/2+Tabelle21268201025262728[[#This Row],[poweradd]]</f>
        <v>48.902507</v>
      </c>
      <c r="BK254" s="150">
        <f t="shared" si="265"/>
        <v>43.946976999999997</v>
      </c>
      <c r="BL254" s="35">
        <f t="shared" si="232"/>
        <v>7</v>
      </c>
      <c r="BM254" s="52">
        <f t="shared" si="252"/>
        <v>145.55302299999988</v>
      </c>
      <c r="BN254" s="52">
        <f t="shared" si="278"/>
        <v>144.09749299999987</v>
      </c>
      <c r="BO254" s="52">
        <f t="shared" si="233"/>
        <v>1.45553</v>
      </c>
      <c r="BT254" s="35">
        <f>BU254+BY254+Tabelle21268201025262729[[#This Row],[w]]/2+Tabelle21268201025262729[[#This Row],[poweradd]]</f>
        <v>29.97710699999999</v>
      </c>
      <c r="BU254" s="150">
        <f t="shared" si="266"/>
        <v>24.486976999999989</v>
      </c>
      <c r="BV254" s="35">
        <f t="shared" si="234"/>
        <v>7</v>
      </c>
      <c r="BW254" s="52">
        <f t="shared" si="253"/>
        <v>199.01302299999989</v>
      </c>
      <c r="BX254" s="52">
        <f t="shared" si="279"/>
        <v>197.0228929999999</v>
      </c>
      <c r="BY254" s="52">
        <f t="shared" si="235"/>
        <v>1.99013</v>
      </c>
      <c r="CD254" s="35">
        <f>CE254+CI254+Tabelle2126820102526272934[[#This Row],[w]]/2+Tabelle2126820102526272934[[#This Row],[poweradd]]</f>
        <v>112.85532700000005</v>
      </c>
      <c r="CE254" s="150">
        <f t="shared" si="267"/>
        <v>108.27305800000005</v>
      </c>
      <c r="CF254" s="35">
        <f t="shared" si="236"/>
        <v>6</v>
      </c>
      <c r="CG254" s="52">
        <f t="shared" si="254"/>
        <v>158.22694199999987</v>
      </c>
      <c r="CH254" s="52">
        <f t="shared" si="280"/>
        <v>156.64467299999987</v>
      </c>
      <c r="CI254" s="52">
        <f t="shared" si="237"/>
        <v>1.5822689999999999</v>
      </c>
      <c r="CN254" s="35">
        <f>CO254+CS254+Tabelle21268201025262729341135[[#This Row],[w]]/2+Tabelle21268201025262729341135[[#This Row],[poweradd]]</f>
        <v>113.85915499999997</v>
      </c>
      <c r="CO254" s="150">
        <f t="shared" si="268"/>
        <v>109.28702599999997</v>
      </c>
      <c r="CP254" s="35">
        <f t="shared" si="238"/>
        <v>6</v>
      </c>
      <c r="CQ254" s="52">
        <f t="shared" si="255"/>
        <v>157.21297399999997</v>
      </c>
      <c r="CR254" s="52">
        <f t="shared" si="281"/>
        <v>155.64084499999998</v>
      </c>
      <c r="CS254" s="52">
        <f t="shared" si="239"/>
        <v>1.5721290000000001</v>
      </c>
      <c r="CV254" s="17"/>
      <c r="CX254" s="35">
        <f>CY254+DC254+Tabelle2126820102526272934113536[[#This Row],[w]]/2+Tabelle2126820102526272934113536[[#This Row],[poweradd]]</f>
        <v>57.527627999999993</v>
      </c>
      <c r="CY254" s="150">
        <f t="shared" si="269"/>
        <v>52.447098999999994</v>
      </c>
      <c r="CZ254" s="35">
        <f t="shared" si="240"/>
        <v>6</v>
      </c>
      <c r="DA254" s="52">
        <f t="shared" si="256"/>
        <v>208.05290099999999</v>
      </c>
      <c r="DB254" s="52">
        <f t="shared" si="282"/>
        <v>205.97237199999998</v>
      </c>
      <c r="DC254" s="52">
        <f t="shared" si="241"/>
        <v>2.0805289999999999</v>
      </c>
      <c r="DF254" s="17"/>
      <c r="DH254" s="35">
        <f>DI254+DM254+Tabelle21268201025262729341135363731[[#This Row],[w]]/2+Tabelle21268201025262729341135363731[[#This Row],[poweradd]]</f>
        <v>80.441968000000003</v>
      </c>
      <c r="DI254" s="150">
        <f t="shared" si="270"/>
        <v>75.552492999999998</v>
      </c>
      <c r="DJ254" s="35">
        <f t="shared" si="242"/>
        <v>6</v>
      </c>
      <c r="DK254" s="52">
        <f t="shared" si="257"/>
        <v>188.94750699999989</v>
      </c>
      <c r="DL254" s="52">
        <f t="shared" si="283"/>
        <v>187.05803199999988</v>
      </c>
      <c r="DM254" s="52">
        <f t="shared" si="243"/>
        <v>1.889475</v>
      </c>
      <c r="DP254" s="17"/>
      <c r="DR254" s="35">
        <f>DS254+DW254+Tabelle212682010252627293411353637[[#This Row],[w]]/2+Tabelle212682010252627293411353637[[#This Row],[poweradd]]</f>
        <v>87.889378999999977</v>
      </c>
      <c r="DS254" s="150">
        <f t="shared" si="271"/>
        <v>83.095332999999982</v>
      </c>
      <c r="DT254" s="35">
        <f t="shared" si="244"/>
        <v>6</v>
      </c>
      <c r="DU254" s="52">
        <f t="shared" si="258"/>
        <v>179.40466699999993</v>
      </c>
      <c r="DV254" s="52">
        <f t="shared" si="284"/>
        <v>177.61062099999992</v>
      </c>
      <c r="DW254" s="52">
        <f t="shared" si="245"/>
        <v>1.794046</v>
      </c>
      <c r="DZ254" s="17"/>
    </row>
    <row r="255" spans="1:133" x14ac:dyDescent="0.25">
      <c r="A255" s="55">
        <v>252</v>
      </c>
      <c r="B255" s="35">
        <f>C255+G255+Tabelle21268201025[[#This Row],[w]]/2+Tabelle21268201025[[#This Row],[poweradd]]</f>
        <v>115.42878100000004</v>
      </c>
      <c r="C255" s="150">
        <f t="shared" si="285"/>
        <v>111.15533500000004</v>
      </c>
      <c r="D255" s="35">
        <f t="shared" si="220"/>
        <v>6</v>
      </c>
      <c r="E255" s="52">
        <f t="shared" si="286"/>
        <v>127.34466499999981</v>
      </c>
      <c r="F255" s="52">
        <f t="shared" si="287"/>
        <v>126.0712189999998</v>
      </c>
      <c r="G255" s="52">
        <f t="shared" si="288"/>
        <v>1.2734460000000001</v>
      </c>
      <c r="L255" s="35">
        <f>M255+Q255+Tabelle212682010252632[[#This Row],[w]]/2+Tabelle212682010252632[[#This Row],[poweradd]]</f>
        <v>105.26180900000004</v>
      </c>
      <c r="M255" s="150">
        <f t="shared" si="260"/>
        <v>100.54223200000004</v>
      </c>
      <c r="N255" s="35">
        <f t="shared" si="222"/>
        <v>6</v>
      </c>
      <c r="O255" s="52">
        <f t="shared" si="247"/>
        <v>171.9577679999999</v>
      </c>
      <c r="P255" s="52">
        <f t="shared" si="273"/>
        <v>170.23819099999992</v>
      </c>
      <c r="Q255" s="52">
        <f t="shared" si="223"/>
        <v>1.7195769999999999</v>
      </c>
      <c r="V255" s="35">
        <f>W255+AA255+Tabelle2126820102526[[#This Row],[w]]/2+Tabelle2126820102526[[#This Row],[poweradd]]</f>
        <v>69.320506000000051</v>
      </c>
      <c r="W255" s="150">
        <f t="shared" si="261"/>
        <v>64.631825000000049</v>
      </c>
      <c r="X255" s="35">
        <f t="shared" si="224"/>
        <v>6</v>
      </c>
      <c r="Y255" s="52">
        <f t="shared" si="248"/>
        <v>168.86817499999984</v>
      </c>
      <c r="Z255" s="52">
        <f t="shared" si="274"/>
        <v>167.17949399999983</v>
      </c>
      <c r="AA255" s="52">
        <f t="shared" si="225"/>
        <v>1.6886810000000001</v>
      </c>
      <c r="AF255" s="35">
        <f>AG255+AK255+Tabelle212682010252630[[#This Row],[w]]/2+Tabelle212682010252630[[#This Row],[poweradd]]</f>
        <v>50.924360000000036</v>
      </c>
      <c r="AG255" s="150">
        <f t="shared" si="262"/>
        <v>45.706425000000038</v>
      </c>
      <c r="AH255" s="35">
        <f t="shared" si="226"/>
        <v>6</v>
      </c>
      <c r="AI255" s="52">
        <f t="shared" si="249"/>
        <v>221.79357499999983</v>
      </c>
      <c r="AJ255" s="52">
        <f t="shared" si="275"/>
        <v>219.57563999999982</v>
      </c>
      <c r="AK255" s="52">
        <f t="shared" si="227"/>
        <v>2.2179350000000002</v>
      </c>
      <c r="AP255" s="35">
        <f>AQ255+AU255+Tabelle212682010252627[[#This Row],[w]]/2+Tabelle212682010252627[[#This Row],[poweradd]]</f>
        <v>53.843480999999997</v>
      </c>
      <c r="AQ255" s="150">
        <f t="shared" si="263"/>
        <v>48.902507</v>
      </c>
      <c r="AR255" s="35">
        <f t="shared" si="228"/>
        <v>7</v>
      </c>
      <c r="AS255" s="52">
        <f t="shared" si="250"/>
        <v>144.09749299999987</v>
      </c>
      <c r="AT255" s="52">
        <f t="shared" si="276"/>
        <v>142.65651899999986</v>
      </c>
      <c r="AU255" s="52">
        <f t="shared" si="229"/>
        <v>1.440974</v>
      </c>
      <c r="AZ255" s="35">
        <f>BA255+BE255+Tabelle2126820102526272933[[#This Row],[w]]/2+Tabelle2126820102526272933[[#This Row],[poweradd]]</f>
        <v>35.447334999999988</v>
      </c>
      <c r="BA255" s="150">
        <f t="shared" si="264"/>
        <v>29.97710699999999</v>
      </c>
      <c r="BB255" s="35">
        <f t="shared" si="230"/>
        <v>7</v>
      </c>
      <c r="BC255" s="52">
        <f t="shared" si="251"/>
        <v>197.0228929999999</v>
      </c>
      <c r="BD255" s="52">
        <f t="shared" si="277"/>
        <v>195.05266499999991</v>
      </c>
      <c r="BE255" s="52">
        <f t="shared" si="231"/>
        <v>1.9702280000000001</v>
      </c>
      <c r="BJ255" s="35">
        <f>BK255+BO255+Tabelle21268201025262728[[#This Row],[w]]/2+Tabelle21268201025262728[[#This Row],[poweradd]]</f>
        <v>53.843480999999997</v>
      </c>
      <c r="BK255" s="150">
        <f t="shared" si="265"/>
        <v>48.902507</v>
      </c>
      <c r="BL255" s="35">
        <f t="shared" si="232"/>
        <v>7</v>
      </c>
      <c r="BM255" s="52">
        <f t="shared" si="252"/>
        <v>144.09749299999987</v>
      </c>
      <c r="BN255" s="52">
        <f t="shared" si="278"/>
        <v>142.65651899999986</v>
      </c>
      <c r="BO255" s="52">
        <f t="shared" si="233"/>
        <v>1.440974</v>
      </c>
      <c r="BT255" s="35">
        <f>BU255+BY255+Tabelle21268201025262729[[#This Row],[w]]/2+Tabelle21268201025262729[[#This Row],[poweradd]]</f>
        <v>35.447334999999988</v>
      </c>
      <c r="BU255" s="150">
        <f t="shared" si="266"/>
        <v>29.97710699999999</v>
      </c>
      <c r="BV255" s="35">
        <f t="shared" si="234"/>
        <v>7</v>
      </c>
      <c r="BW255" s="52">
        <f t="shared" si="253"/>
        <v>197.0228929999999</v>
      </c>
      <c r="BX255" s="52">
        <f t="shared" si="279"/>
        <v>195.05266499999991</v>
      </c>
      <c r="BY255" s="52">
        <f t="shared" si="235"/>
        <v>1.9702280000000001</v>
      </c>
      <c r="CD255" s="35">
        <f>CE255+CI255+Tabelle2126820102526272934[[#This Row],[w]]/2+Tabelle2126820102526272934[[#This Row],[poweradd]]</f>
        <v>117.42177300000004</v>
      </c>
      <c r="CE255" s="150">
        <f t="shared" si="267"/>
        <v>112.85532700000005</v>
      </c>
      <c r="CF255" s="35">
        <f t="shared" si="236"/>
        <v>6</v>
      </c>
      <c r="CG255" s="52">
        <f t="shared" si="254"/>
        <v>156.64467299999987</v>
      </c>
      <c r="CH255" s="52">
        <f t="shared" si="280"/>
        <v>155.07822699999986</v>
      </c>
      <c r="CI255" s="52">
        <f t="shared" si="237"/>
        <v>1.566446</v>
      </c>
      <c r="CN255" s="35">
        <f>CO255+CS255+Tabelle21268201025262729341135[[#This Row],[w]]/2+Tabelle21268201025262729341135[[#This Row],[poweradd]]</f>
        <v>118.41556299999998</v>
      </c>
      <c r="CO255" s="150">
        <f t="shared" si="268"/>
        <v>113.85915499999997</v>
      </c>
      <c r="CP255" s="35">
        <f t="shared" si="238"/>
        <v>6</v>
      </c>
      <c r="CQ255" s="52">
        <f t="shared" si="255"/>
        <v>155.64084499999998</v>
      </c>
      <c r="CR255" s="52">
        <f t="shared" si="281"/>
        <v>154.08443699999998</v>
      </c>
      <c r="CS255" s="52">
        <f t="shared" si="239"/>
        <v>1.556408</v>
      </c>
      <c r="CV255" s="94"/>
      <c r="CX255" s="35">
        <f>CY255+DC255+Tabelle2126820102526272934113536[[#This Row],[w]]/2+Tabelle2126820102526272934113536[[#This Row],[poweradd]]</f>
        <v>62.587350999999991</v>
      </c>
      <c r="CY255" s="150">
        <f t="shared" si="269"/>
        <v>57.527627999999993</v>
      </c>
      <c r="CZ255" s="35">
        <f t="shared" si="240"/>
        <v>6</v>
      </c>
      <c r="DA255" s="52">
        <f t="shared" si="256"/>
        <v>205.97237199999998</v>
      </c>
      <c r="DB255" s="52">
        <f t="shared" si="282"/>
        <v>203.91264899999999</v>
      </c>
      <c r="DC255" s="52">
        <f t="shared" si="241"/>
        <v>2.059723</v>
      </c>
      <c r="DF255" s="94"/>
      <c r="DH255" s="35">
        <f>DI255+DM255+Tabelle21268201025262729341135363731[[#This Row],[w]]/2+Tabelle21268201025262729341135363731[[#This Row],[poweradd]]</f>
        <v>85.312548000000007</v>
      </c>
      <c r="DI255" s="150">
        <f t="shared" si="270"/>
        <v>80.441968000000003</v>
      </c>
      <c r="DJ255" s="35">
        <f t="shared" si="242"/>
        <v>6</v>
      </c>
      <c r="DK255" s="52">
        <f t="shared" si="257"/>
        <v>187.05803199999988</v>
      </c>
      <c r="DL255" s="52">
        <f t="shared" si="283"/>
        <v>185.18745199999989</v>
      </c>
      <c r="DM255" s="52">
        <f t="shared" si="243"/>
        <v>1.8705799999999999</v>
      </c>
      <c r="DP255" s="94"/>
      <c r="DR255" s="35">
        <f>DS255+DW255+Tabelle212682010252627293411353637[[#This Row],[w]]/2+Tabelle212682010252627293411353637[[#This Row],[poweradd]]</f>
        <v>92.665484999999975</v>
      </c>
      <c r="DS255" s="150">
        <f t="shared" si="271"/>
        <v>87.889378999999977</v>
      </c>
      <c r="DT255" s="35">
        <f t="shared" si="244"/>
        <v>6</v>
      </c>
      <c r="DU255" s="52">
        <f t="shared" si="258"/>
        <v>177.61062099999992</v>
      </c>
      <c r="DV255" s="52">
        <f t="shared" si="284"/>
        <v>175.83451499999993</v>
      </c>
      <c r="DW255" s="52">
        <f t="shared" si="245"/>
        <v>1.776106</v>
      </c>
      <c r="DZ255" s="94"/>
    </row>
    <row r="256" spans="1:133" x14ac:dyDescent="0.25">
      <c r="A256" s="55">
        <v>253</v>
      </c>
      <c r="B256" s="35">
        <f>C256+G256+Tabelle21268201025[[#This Row],[w]]/2+Tabelle21268201025[[#This Row],[poweradd]]</f>
        <v>119.68949300000004</v>
      </c>
      <c r="C256" s="150">
        <f t="shared" si="285"/>
        <v>115.42878100000004</v>
      </c>
      <c r="D256" s="35">
        <f t="shared" si="220"/>
        <v>6</v>
      </c>
      <c r="E256" s="52">
        <f t="shared" si="286"/>
        <v>126.0712189999998</v>
      </c>
      <c r="F256" s="52">
        <f t="shared" si="287"/>
        <v>124.8105069999998</v>
      </c>
      <c r="G256" s="52">
        <f t="shared" si="288"/>
        <v>1.2607120000000001</v>
      </c>
      <c r="L256" s="35">
        <f>M256+Q256+Tabelle212682010252632[[#This Row],[w]]/2+Tabelle212682010252632[[#This Row],[poweradd]]</f>
        <v>109.96419000000004</v>
      </c>
      <c r="M256" s="150">
        <f t="shared" si="260"/>
        <v>105.26180900000004</v>
      </c>
      <c r="N256" s="35">
        <f t="shared" si="222"/>
        <v>6</v>
      </c>
      <c r="O256" s="52">
        <f t="shared" si="247"/>
        <v>170.23819099999992</v>
      </c>
      <c r="P256" s="52">
        <f t="shared" si="273"/>
        <v>168.53580999999991</v>
      </c>
      <c r="Q256" s="52">
        <f t="shared" si="223"/>
        <v>1.7023809999999999</v>
      </c>
      <c r="V256" s="35">
        <f>W256+AA256+Tabelle2126820102526[[#This Row],[w]]/2+Tabelle2126820102526[[#This Row],[poweradd]]</f>
        <v>73.992300000000057</v>
      </c>
      <c r="W256" s="150">
        <f t="shared" si="261"/>
        <v>69.320506000000051</v>
      </c>
      <c r="X256" s="35">
        <f t="shared" si="224"/>
        <v>6</v>
      </c>
      <c r="Y256" s="52">
        <f t="shared" si="248"/>
        <v>167.17949399999983</v>
      </c>
      <c r="Z256" s="52">
        <f t="shared" si="274"/>
        <v>165.50769999999983</v>
      </c>
      <c r="AA256" s="52">
        <f t="shared" si="225"/>
        <v>1.671794</v>
      </c>
      <c r="AF256" s="35">
        <f>AG256+AK256+Tabelle212682010252630[[#This Row],[w]]/2+Tabelle212682010252630[[#This Row],[poweradd]]</f>
        <v>56.120116000000039</v>
      </c>
      <c r="AG256" s="150">
        <f t="shared" si="262"/>
        <v>50.924360000000036</v>
      </c>
      <c r="AH256" s="35">
        <f t="shared" si="226"/>
        <v>6</v>
      </c>
      <c r="AI256" s="52">
        <f t="shared" si="249"/>
        <v>219.57563999999982</v>
      </c>
      <c r="AJ256" s="52">
        <f t="shared" si="275"/>
        <v>217.37988399999983</v>
      </c>
      <c r="AK256" s="52">
        <f t="shared" si="227"/>
        <v>2.1957559999999998</v>
      </c>
      <c r="AP256" s="35">
        <f>AQ256+AU256+Tabelle212682010252627[[#This Row],[w]]/2+Tabelle212682010252627[[#This Row],[poweradd]]</f>
        <v>58.770045999999994</v>
      </c>
      <c r="AQ256" s="150">
        <f t="shared" si="263"/>
        <v>53.843480999999997</v>
      </c>
      <c r="AR256" s="35">
        <f t="shared" si="228"/>
        <v>7</v>
      </c>
      <c r="AS256" s="52">
        <f t="shared" si="250"/>
        <v>142.65651899999986</v>
      </c>
      <c r="AT256" s="52">
        <f t="shared" si="276"/>
        <v>141.22995399999985</v>
      </c>
      <c r="AU256" s="52">
        <f t="shared" si="229"/>
        <v>1.4265650000000001</v>
      </c>
      <c r="AZ256" s="35">
        <f>BA256+BE256+Tabelle2126820102526272933[[#This Row],[w]]/2+Tabelle2126820102526272933[[#This Row],[poweradd]]</f>
        <v>40.897860999999992</v>
      </c>
      <c r="BA256" s="150">
        <f t="shared" si="264"/>
        <v>35.447334999999988</v>
      </c>
      <c r="BB256" s="35">
        <f t="shared" si="230"/>
        <v>7</v>
      </c>
      <c r="BC256" s="52">
        <f t="shared" si="251"/>
        <v>195.05266499999991</v>
      </c>
      <c r="BD256" s="52">
        <f t="shared" si="277"/>
        <v>193.10213899999991</v>
      </c>
      <c r="BE256" s="52">
        <f t="shared" si="231"/>
        <v>1.950526</v>
      </c>
      <c r="BJ256" s="35">
        <f>BK256+BO256+Tabelle21268201025262728[[#This Row],[w]]/2+Tabelle21268201025262728[[#This Row],[poweradd]]</f>
        <v>58.770045999999994</v>
      </c>
      <c r="BK256" s="150">
        <f t="shared" si="265"/>
        <v>53.843480999999997</v>
      </c>
      <c r="BL256" s="35">
        <f t="shared" si="232"/>
        <v>7</v>
      </c>
      <c r="BM256" s="52">
        <f t="shared" si="252"/>
        <v>142.65651899999986</v>
      </c>
      <c r="BN256" s="52">
        <f t="shared" si="278"/>
        <v>141.22995399999985</v>
      </c>
      <c r="BO256" s="52">
        <f t="shared" si="233"/>
        <v>1.4265650000000001</v>
      </c>
      <c r="BT256" s="35">
        <f>BU256+BY256+Tabelle21268201025262729[[#This Row],[w]]/2+Tabelle21268201025262729[[#This Row],[poweradd]]</f>
        <v>40.897860999999992</v>
      </c>
      <c r="BU256" s="150">
        <f t="shared" si="266"/>
        <v>35.447334999999988</v>
      </c>
      <c r="BV256" s="35">
        <f t="shared" si="234"/>
        <v>7</v>
      </c>
      <c r="BW256" s="52">
        <f t="shared" si="253"/>
        <v>195.05266499999991</v>
      </c>
      <c r="BX256" s="52">
        <f t="shared" si="279"/>
        <v>193.10213899999991</v>
      </c>
      <c r="BY256" s="52">
        <f t="shared" si="235"/>
        <v>1.950526</v>
      </c>
      <c r="CD256" s="35">
        <f>CE256+CI256+Tabelle2126820102526272934[[#This Row],[w]]/2+Tabelle2126820102526272934[[#This Row],[poweradd]]</f>
        <v>121.97255500000004</v>
      </c>
      <c r="CE256" s="150">
        <f t="shared" si="267"/>
        <v>117.42177300000004</v>
      </c>
      <c r="CF256" s="35">
        <f t="shared" si="236"/>
        <v>6</v>
      </c>
      <c r="CG256" s="52">
        <f t="shared" si="254"/>
        <v>155.07822699999986</v>
      </c>
      <c r="CH256" s="52">
        <f t="shared" si="280"/>
        <v>153.52744499999986</v>
      </c>
      <c r="CI256" s="52">
        <f t="shared" si="237"/>
        <v>1.5507820000000001</v>
      </c>
      <c r="CN256" s="35">
        <f>CO256+CS256+Tabelle21268201025262729341135[[#This Row],[w]]/2+Tabelle21268201025262729341135[[#This Row],[poweradd]]</f>
        <v>122.95640699999998</v>
      </c>
      <c r="CO256" s="150">
        <f t="shared" si="268"/>
        <v>118.41556299999998</v>
      </c>
      <c r="CP256" s="35">
        <f t="shared" si="238"/>
        <v>6</v>
      </c>
      <c r="CQ256" s="52">
        <f t="shared" si="255"/>
        <v>154.08443699999998</v>
      </c>
      <c r="CR256" s="52">
        <f t="shared" si="281"/>
        <v>152.54359299999999</v>
      </c>
      <c r="CS256" s="52">
        <f t="shared" si="239"/>
        <v>1.5408440000000001</v>
      </c>
      <c r="CX256" s="35">
        <f>CY256+DC256+Tabelle2126820102526272934113536[[#This Row],[w]]/2+Tabelle2126820102526272934113536[[#This Row],[poweradd]]</f>
        <v>67.626476999999994</v>
      </c>
      <c r="CY256" s="150">
        <f t="shared" si="269"/>
        <v>62.587350999999991</v>
      </c>
      <c r="CZ256" s="35">
        <f t="shared" si="240"/>
        <v>6</v>
      </c>
      <c r="DA256" s="52">
        <f t="shared" si="256"/>
        <v>203.91264899999999</v>
      </c>
      <c r="DB256" s="52">
        <f t="shared" si="282"/>
        <v>201.87352299999998</v>
      </c>
      <c r="DC256" s="52">
        <f t="shared" si="241"/>
        <v>2.039126</v>
      </c>
      <c r="DH256" s="35">
        <f>DI256+DM256+Tabelle21268201025262729341135363731[[#This Row],[w]]/2+Tabelle21268201025262729341135363731[[#This Row],[poweradd]]</f>
        <v>90.164422000000002</v>
      </c>
      <c r="DI256" s="150">
        <f t="shared" si="270"/>
        <v>85.312548000000007</v>
      </c>
      <c r="DJ256" s="35">
        <f t="shared" si="242"/>
        <v>6</v>
      </c>
      <c r="DK256" s="52">
        <f t="shared" si="257"/>
        <v>185.18745199999989</v>
      </c>
      <c r="DL256" s="52">
        <f t="shared" si="283"/>
        <v>183.33557799999988</v>
      </c>
      <c r="DM256" s="52">
        <f t="shared" si="243"/>
        <v>1.851874</v>
      </c>
      <c r="DR256" s="35">
        <f>DS256+DW256+Tabelle212682010252627293411353637[[#This Row],[w]]/2+Tabelle212682010252627293411353637[[#This Row],[poweradd]]</f>
        <v>97.423829999999981</v>
      </c>
      <c r="DS256" s="150">
        <f t="shared" si="271"/>
        <v>92.665484999999975</v>
      </c>
      <c r="DT256" s="35">
        <f t="shared" si="244"/>
        <v>6</v>
      </c>
      <c r="DU256" s="52">
        <f t="shared" si="258"/>
        <v>175.83451499999993</v>
      </c>
      <c r="DV256" s="52">
        <f t="shared" si="284"/>
        <v>174.07616999999993</v>
      </c>
      <c r="DW256" s="52">
        <f t="shared" si="245"/>
        <v>1.758345</v>
      </c>
    </row>
    <row r="257" spans="1:133" x14ac:dyDescent="0.25">
      <c r="A257" s="55">
        <v>254</v>
      </c>
      <c r="B257" s="35">
        <f>C257+G257+Tabelle21268201025[[#This Row],[w]]/2+Tabelle21268201025[[#This Row],[poweradd]]</f>
        <v>123.93759800000004</v>
      </c>
      <c r="C257" s="150">
        <f t="shared" si="285"/>
        <v>119.68949300000004</v>
      </c>
      <c r="D257" s="35">
        <f t="shared" si="220"/>
        <v>6</v>
      </c>
      <c r="E257" s="52">
        <f t="shared" si="286"/>
        <v>124.8105069999998</v>
      </c>
      <c r="F257" s="52">
        <f t="shared" si="287"/>
        <v>123.56240199999981</v>
      </c>
      <c r="G257" s="52">
        <f t="shared" si="288"/>
        <v>1.248105</v>
      </c>
      <c r="H257" s="94"/>
      <c r="I257" s="94"/>
      <c r="J257" s="94"/>
      <c r="L257" s="35">
        <f>M257+Q257+Tabelle212682010252632[[#This Row],[w]]/2+Tabelle212682010252632[[#This Row],[poweradd]]</f>
        <v>114.64954800000004</v>
      </c>
      <c r="M257" s="150">
        <f t="shared" si="260"/>
        <v>109.96419000000004</v>
      </c>
      <c r="N257" s="35">
        <f t="shared" si="222"/>
        <v>6</v>
      </c>
      <c r="O257" s="52">
        <f t="shared" si="247"/>
        <v>168.53580999999991</v>
      </c>
      <c r="P257" s="52">
        <f t="shared" si="273"/>
        <v>166.8504519999999</v>
      </c>
      <c r="Q257" s="52">
        <f t="shared" si="223"/>
        <v>1.6853579999999999</v>
      </c>
      <c r="R257" s="94"/>
      <c r="S257" s="94"/>
      <c r="T257" s="94"/>
      <c r="V257" s="35">
        <f>W257+AA257+Tabelle2126820102526[[#This Row],[w]]/2+Tabelle2126820102526[[#This Row],[poweradd]]</f>
        <v>78.647377000000063</v>
      </c>
      <c r="W257" s="150">
        <f t="shared" si="261"/>
        <v>73.992300000000057</v>
      </c>
      <c r="X257" s="35">
        <f t="shared" si="224"/>
        <v>6</v>
      </c>
      <c r="Y257" s="52">
        <f t="shared" si="248"/>
        <v>165.50769999999983</v>
      </c>
      <c r="Z257" s="52">
        <f t="shared" si="274"/>
        <v>163.85262299999982</v>
      </c>
      <c r="AA257" s="52">
        <f t="shared" si="225"/>
        <v>1.6550769999999999</v>
      </c>
      <c r="AB257" s="94"/>
      <c r="AC257" s="94"/>
      <c r="AD257" s="94"/>
      <c r="AF257" s="35">
        <f>AG257+AK257+Tabelle212682010252630[[#This Row],[w]]/2+Tabelle212682010252630[[#This Row],[poweradd]]</f>
        <v>61.293914000000036</v>
      </c>
      <c r="AG257" s="150">
        <f t="shared" si="262"/>
        <v>56.120116000000039</v>
      </c>
      <c r="AH257" s="35">
        <f t="shared" si="226"/>
        <v>6</v>
      </c>
      <c r="AI257" s="52">
        <f t="shared" si="249"/>
        <v>217.37988399999983</v>
      </c>
      <c r="AJ257" s="52">
        <f t="shared" si="275"/>
        <v>215.20608599999983</v>
      </c>
      <c r="AK257" s="52">
        <f t="shared" si="227"/>
        <v>2.1737980000000001</v>
      </c>
      <c r="AL257" s="94"/>
      <c r="AM257" s="94"/>
      <c r="AN257" s="94"/>
      <c r="AP257" s="35">
        <f>AQ257+AU257+Tabelle212682010252627[[#This Row],[w]]/2+Tabelle212682010252627[[#This Row],[poweradd]]</f>
        <v>63.682344999999991</v>
      </c>
      <c r="AQ257" s="150">
        <f t="shared" si="263"/>
        <v>58.770045999999994</v>
      </c>
      <c r="AR257" s="35">
        <f t="shared" si="228"/>
        <v>7</v>
      </c>
      <c r="AS257" s="52">
        <f t="shared" si="250"/>
        <v>141.22995399999985</v>
      </c>
      <c r="AT257" s="52">
        <f t="shared" si="276"/>
        <v>139.81765499999986</v>
      </c>
      <c r="AU257" s="52">
        <f t="shared" si="229"/>
        <v>1.412299</v>
      </c>
      <c r="AV257" s="94"/>
      <c r="AW257" s="94"/>
      <c r="AX257" s="94"/>
      <c r="AZ257" s="35">
        <f>BA257+BE257+Tabelle2126820102526272933[[#This Row],[w]]/2+Tabelle2126820102526272933[[#This Row],[poweradd]]</f>
        <v>46.328881999999993</v>
      </c>
      <c r="BA257" s="150">
        <f t="shared" si="264"/>
        <v>40.897860999999992</v>
      </c>
      <c r="BB257" s="35">
        <f t="shared" si="230"/>
        <v>7</v>
      </c>
      <c r="BC257" s="52">
        <f t="shared" si="251"/>
        <v>193.10213899999991</v>
      </c>
      <c r="BD257" s="52">
        <f t="shared" si="277"/>
        <v>191.17111799999992</v>
      </c>
      <c r="BE257" s="52">
        <f t="shared" si="231"/>
        <v>1.9310210000000001</v>
      </c>
      <c r="BF257" s="94"/>
      <c r="BG257" s="94"/>
      <c r="BH257" s="94"/>
      <c r="BJ257" s="35">
        <f>BK257+BO257+Tabelle21268201025262728[[#This Row],[w]]/2+Tabelle21268201025262728[[#This Row],[poweradd]]</f>
        <v>63.682344999999991</v>
      </c>
      <c r="BK257" s="150">
        <f t="shared" si="265"/>
        <v>58.770045999999994</v>
      </c>
      <c r="BL257" s="35">
        <f t="shared" si="232"/>
        <v>7</v>
      </c>
      <c r="BM257" s="52">
        <f t="shared" si="252"/>
        <v>141.22995399999985</v>
      </c>
      <c r="BN257" s="52">
        <f t="shared" si="278"/>
        <v>139.81765499999986</v>
      </c>
      <c r="BO257" s="52">
        <f t="shared" si="233"/>
        <v>1.412299</v>
      </c>
      <c r="BP257" s="94"/>
      <c r="BQ257" s="94"/>
      <c r="BR257" s="94"/>
      <c r="BT257" s="35">
        <f>BU257+BY257+Tabelle21268201025262729[[#This Row],[w]]/2+Tabelle21268201025262729[[#This Row],[poweradd]]</f>
        <v>46.328881999999993</v>
      </c>
      <c r="BU257" s="150">
        <f t="shared" si="266"/>
        <v>40.897860999999992</v>
      </c>
      <c r="BV257" s="35">
        <f t="shared" si="234"/>
        <v>7</v>
      </c>
      <c r="BW257" s="52">
        <f t="shared" si="253"/>
        <v>193.10213899999991</v>
      </c>
      <c r="BX257" s="52">
        <f t="shared" si="279"/>
        <v>191.17111799999992</v>
      </c>
      <c r="BY257" s="52">
        <f t="shared" si="235"/>
        <v>1.9310210000000001</v>
      </c>
      <c r="BZ257" s="94"/>
      <c r="CA257" s="94"/>
      <c r="CB257" s="94"/>
      <c r="CD257" s="35">
        <f>CE257+CI257+Tabelle2126820102526272934[[#This Row],[w]]/2+Tabelle2126820102526272934[[#This Row],[poweradd]]</f>
        <v>126.50782900000004</v>
      </c>
      <c r="CE257" s="150">
        <f t="shared" si="267"/>
        <v>121.97255500000004</v>
      </c>
      <c r="CF257" s="35">
        <f t="shared" si="236"/>
        <v>6</v>
      </c>
      <c r="CG257" s="52">
        <f t="shared" si="254"/>
        <v>153.52744499999986</v>
      </c>
      <c r="CH257" s="52">
        <f t="shared" si="280"/>
        <v>151.99217099999987</v>
      </c>
      <c r="CI257" s="52">
        <f t="shared" si="237"/>
        <v>1.535274</v>
      </c>
      <c r="CJ257" s="94"/>
      <c r="CK257" s="94"/>
      <c r="CL257" s="94"/>
      <c r="CN257" s="35">
        <f>CO257+CS257+Tabelle21268201025262729341135[[#This Row],[w]]/2+Tabelle21268201025262729341135[[#This Row],[poweradd]]</f>
        <v>127.48184199999999</v>
      </c>
      <c r="CO257" s="150">
        <f t="shared" si="268"/>
        <v>122.95640699999998</v>
      </c>
      <c r="CP257" s="35">
        <f t="shared" si="238"/>
        <v>6</v>
      </c>
      <c r="CQ257" s="52">
        <f t="shared" si="255"/>
        <v>152.54359299999999</v>
      </c>
      <c r="CR257" s="52">
        <f t="shared" si="281"/>
        <v>151.018158</v>
      </c>
      <c r="CS257" s="52">
        <f t="shared" si="239"/>
        <v>1.5254350000000001</v>
      </c>
      <c r="CT257" s="94"/>
      <c r="CU257" s="94"/>
      <c r="CV257" s="94"/>
      <c r="CX257" s="35">
        <f>CY257+DC257+Tabelle2126820102526272934113536[[#This Row],[w]]/2+Tabelle2126820102526272934113536[[#This Row],[poweradd]]</f>
        <v>72.645212000000001</v>
      </c>
      <c r="CY257" s="150">
        <f t="shared" si="269"/>
        <v>67.626476999999994</v>
      </c>
      <c r="CZ257" s="35">
        <f t="shared" si="240"/>
        <v>6</v>
      </c>
      <c r="DA257" s="52">
        <f t="shared" si="256"/>
        <v>201.87352299999998</v>
      </c>
      <c r="DB257" s="52">
        <f t="shared" si="282"/>
        <v>199.85478799999999</v>
      </c>
      <c r="DC257" s="52">
        <f t="shared" si="241"/>
        <v>2.0187349999999999</v>
      </c>
      <c r="DD257" s="94"/>
      <c r="DE257" s="94"/>
      <c r="DF257" s="94"/>
      <c r="DH257" s="35">
        <f>DI257+DM257+Tabelle21268201025262729341135363731[[#This Row],[w]]/2+Tabelle21268201025262729341135363731[[#This Row],[poweradd]]</f>
        <v>94.997776999999999</v>
      </c>
      <c r="DI257" s="150">
        <f t="shared" si="270"/>
        <v>90.164422000000002</v>
      </c>
      <c r="DJ257" s="35">
        <f t="shared" si="242"/>
        <v>6</v>
      </c>
      <c r="DK257" s="52">
        <f t="shared" si="257"/>
        <v>183.33557799999988</v>
      </c>
      <c r="DL257" s="52">
        <f t="shared" si="283"/>
        <v>181.50222299999987</v>
      </c>
      <c r="DM257" s="52">
        <f t="shared" si="243"/>
        <v>1.8333550000000001</v>
      </c>
      <c r="DN257" s="94"/>
      <c r="DO257" s="94"/>
      <c r="DP257" s="94"/>
      <c r="DR257" s="35">
        <f>DS257+DW257+Tabelle212682010252627293411353637[[#This Row],[w]]/2+Tabelle212682010252627293411353637[[#This Row],[poweradd]]</f>
        <v>102.16459099999999</v>
      </c>
      <c r="DS257" s="150">
        <f t="shared" si="271"/>
        <v>97.423829999999981</v>
      </c>
      <c r="DT257" s="35">
        <f t="shared" si="244"/>
        <v>6</v>
      </c>
      <c r="DU257" s="52">
        <f t="shared" si="258"/>
        <v>174.07616999999993</v>
      </c>
      <c r="DV257" s="52">
        <f t="shared" si="284"/>
        <v>172.33540899999994</v>
      </c>
      <c r="DW257" s="52">
        <f t="shared" si="245"/>
        <v>1.740761</v>
      </c>
      <c r="DX257" s="94"/>
      <c r="DY257" s="94"/>
      <c r="DZ257" s="94"/>
    </row>
    <row r="258" spans="1:133" x14ac:dyDescent="0.25">
      <c r="A258" s="55">
        <v>255</v>
      </c>
      <c r="B258" s="35">
        <f>C258+G258+Tabelle21268201025[[#This Row],[w]]/2+Tabelle21268201025[[#This Row],[poweradd]]</f>
        <v>128.17322200000004</v>
      </c>
      <c r="C258" s="150">
        <f t="shared" si="285"/>
        <v>123.93759800000004</v>
      </c>
      <c r="D258" s="35">
        <f t="shared" si="220"/>
        <v>6</v>
      </c>
      <c r="E258" s="52">
        <f t="shared" si="286"/>
        <v>123.56240199999981</v>
      </c>
      <c r="F258" s="52">
        <f t="shared" si="287"/>
        <v>122.32677799999981</v>
      </c>
      <c r="G258" s="52">
        <f t="shared" si="288"/>
        <v>1.2356240000000001</v>
      </c>
      <c r="L258" s="35">
        <f>M258+Q258+Tabelle212682010252632[[#This Row],[w]]/2+Tabelle212682010252632[[#This Row],[poweradd]]</f>
        <v>119.31805200000004</v>
      </c>
      <c r="M258" s="150">
        <f t="shared" si="260"/>
        <v>114.64954800000004</v>
      </c>
      <c r="N258" s="35">
        <f t="shared" si="222"/>
        <v>6</v>
      </c>
      <c r="O258" s="52">
        <f t="shared" si="247"/>
        <v>166.8504519999999</v>
      </c>
      <c r="P258" s="52">
        <f t="shared" si="273"/>
        <v>165.18194799999989</v>
      </c>
      <c r="Q258" s="52">
        <f t="shared" si="223"/>
        <v>1.668504</v>
      </c>
      <c r="V258" s="35">
        <f>W258+AA258+Tabelle2126820102526[[#This Row],[w]]/2+Tabelle2126820102526[[#This Row],[poweradd]]</f>
        <v>83.285903000000062</v>
      </c>
      <c r="W258" s="150">
        <f t="shared" si="261"/>
        <v>78.647377000000063</v>
      </c>
      <c r="X258" s="35">
        <f t="shared" si="224"/>
        <v>6</v>
      </c>
      <c r="Y258" s="52">
        <f t="shared" si="248"/>
        <v>163.85262299999982</v>
      </c>
      <c r="Z258" s="52">
        <f t="shared" si="274"/>
        <v>162.21409699999981</v>
      </c>
      <c r="AA258" s="52">
        <f t="shared" si="225"/>
        <v>1.6385259999999999</v>
      </c>
      <c r="AF258" s="35">
        <f>AG258+AK258+Tabelle212682010252630[[#This Row],[w]]/2+Tabelle212682010252630[[#This Row],[poweradd]]</f>
        <v>66.445974000000035</v>
      </c>
      <c r="AG258" s="150">
        <f t="shared" si="262"/>
        <v>61.293914000000036</v>
      </c>
      <c r="AH258" s="35">
        <f t="shared" si="226"/>
        <v>6</v>
      </c>
      <c r="AI258" s="52">
        <f t="shared" si="249"/>
        <v>215.20608599999983</v>
      </c>
      <c r="AJ258" s="52">
        <f t="shared" si="275"/>
        <v>213.05402599999982</v>
      </c>
      <c r="AK258" s="52">
        <f t="shared" si="227"/>
        <v>2.1520600000000001</v>
      </c>
      <c r="AP258" s="35">
        <f>AQ258+AU258+Tabelle212682010252627[[#This Row],[w]]/2+Tabelle212682010252627[[#This Row],[poweradd]]</f>
        <v>68.58052099999999</v>
      </c>
      <c r="AQ258" s="150">
        <f t="shared" si="263"/>
        <v>63.682344999999991</v>
      </c>
      <c r="AR258" s="35">
        <f t="shared" si="228"/>
        <v>7</v>
      </c>
      <c r="AS258" s="52">
        <f t="shared" si="250"/>
        <v>139.81765499999986</v>
      </c>
      <c r="AT258" s="52">
        <f t="shared" si="276"/>
        <v>138.41947899999985</v>
      </c>
      <c r="AU258" s="52">
        <f t="shared" si="229"/>
        <v>1.3981760000000001</v>
      </c>
      <c r="AZ258" s="35">
        <f>BA258+BE258+Tabelle2126820102526272933[[#This Row],[w]]/2+Tabelle2126820102526272933[[#This Row],[poweradd]]</f>
        <v>51.74059299999999</v>
      </c>
      <c r="BA258" s="150">
        <f t="shared" si="264"/>
        <v>46.328881999999993</v>
      </c>
      <c r="BB258" s="35">
        <f t="shared" si="230"/>
        <v>7</v>
      </c>
      <c r="BC258" s="52">
        <f t="shared" si="251"/>
        <v>191.17111799999992</v>
      </c>
      <c r="BD258" s="52">
        <f t="shared" si="277"/>
        <v>189.25940699999992</v>
      </c>
      <c r="BE258" s="52">
        <f t="shared" si="231"/>
        <v>1.9117109999999999</v>
      </c>
      <c r="BJ258" s="35">
        <f>BK258+BO258+Tabelle21268201025262728[[#This Row],[w]]/2+Tabelle21268201025262728[[#This Row],[poweradd]]</f>
        <v>68.58052099999999</v>
      </c>
      <c r="BK258" s="150">
        <f t="shared" si="265"/>
        <v>63.682344999999991</v>
      </c>
      <c r="BL258" s="35">
        <f t="shared" si="232"/>
        <v>7</v>
      </c>
      <c r="BM258" s="52">
        <f t="shared" si="252"/>
        <v>139.81765499999986</v>
      </c>
      <c r="BN258" s="52">
        <f t="shared" si="278"/>
        <v>138.41947899999985</v>
      </c>
      <c r="BO258" s="52">
        <f t="shared" si="233"/>
        <v>1.3981760000000001</v>
      </c>
      <c r="BT258" s="35">
        <f>BU258+BY258+Tabelle21268201025262729[[#This Row],[w]]/2+Tabelle21268201025262729[[#This Row],[poweradd]]</f>
        <v>51.74059299999999</v>
      </c>
      <c r="BU258" s="150">
        <f t="shared" si="266"/>
        <v>46.328881999999993</v>
      </c>
      <c r="BV258" s="35">
        <f t="shared" si="234"/>
        <v>7</v>
      </c>
      <c r="BW258" s="52">
        <f t="shared" si="253"/>
        <v>191.17111799999992</v>
      </c>
      <c r="BX258" s="52">
        <f t="shared" si="279"/>
        <v>189.25940699999992</v>
      </c>
      <c r="BY258" s="52">
        <f t="shared" si="235"/>
        <v>1.9117109999999999</v>
      </c>
      <c r="CD258" s="35">
        <f>CE258+CI258+Tabelle2126820102526272934[[#This Row],[w]]/2+Tabelle2126820102526272934[[#This Row],[poweradd]]</f>
        <v>131.02775000000005</v>
      </c>
      <c r="CE258" s="150">
        <f t="shared" si="267"/>
        <v>126.50782900000004</v>
      </c>
      <c r="CF258" s="35">
        <f t="shared" si="236"/>
        <v>6</v>
      </c>
      <c r="CG258" s="52">
        <f t="shared" si="254"/>
        <v>151.99217099999987</v>
      </c>
      <c r="CH258" s="52">
        <f t="shared" si="280"/>
        <v>150.47224999999986</v>
      </c>
      <c r="CI258" s="52">
        <f t="shared" si="237"/>
        <v>1.5199210000000001</v>
      </c>
      <c r="CN258" s="35">
        <f>CO258+CS258+Tabelle21268201025262729341135[[#This Row],[w]]/2+Tabelle21268201025262729341135[[#This Row],[poweradd]]</f>
        <v>131.99202299999999</v>
      </c>
      <c r="CO258" s="150">
        <f t="shared" si="268"/>
        <v>127.48184199999999</v>
      </c>
      <c r="CP258" s="35">
        <f t="shared" si="238"/>
        <v>6</v>
      </c>
      <c r="CQ258" s="52">
        <f t="shared" si="255"/>
        <v>151.018158</v>
      </c>
      <c r="CR258" s="52">
        <f t="shared" si="281"/>
        <v>149.50797700000001</v>
      </c>
      <c r="CS258" s="52">
        <f t="shared" si="239"/>
        <v>1.510181</v>
      </c>
      <c r="CX258" s="35">
        <f>CY258+DC258+Tabelle2126820102526272934113536[[#This Row],[w]]/2+Tabelle2126820102526272934113536[[#This Row],[poweradd]]</f>
        <v>77.643759000000003</v>
      </c>
      <c r="CY258" s="150">
        <f t="shared" si="269"/>
        <v>72.645212000000001</v>
      </c>
      <c r="CZ258" s="35">
        <f t="shared" si="240"/>
        <v>6</v>
      </c>
      <c r="DA258" s="52">
        <f t="shared" si="256"/>
        <v>199.85478799999999</v>
      </c>
      <c r="DB258" s="52">
        <f t="shared" si="282"/>
        <v>197.85624099999998</v>
      </c>
      <c r="DC258" s="52">
        <f t="shared" si="241"/>
        <v>1.9985470000000001</v>
      </c>
      <c r="DH258" s="35">
        <f>DI258+DM258+Tabelle21268201025262729341135363731[[#This Row],[w]]/2+Tabelle21268201025262729341135363731[[#This Row],[poweradd]]</f>
        <v>99.812798999999998</v>
      </c>
      <c r="DI258" s="150">
        <f t="shared" si="270"/>
        <v>94.997776999999999</v>
      </c>
      <c r="DJ258" s="35">
        <f t="shared" si="242"/>
        <v>6</v>
      </c>
      <c r="DK258" s="52">
        <f t="shared" si="257"/>
        <v>181.50222299999987</v>
      </c>
      <c r="DL258" s="52">
        <f t="shared" si="283"/>
        <v>179.68720099999987</v>
      </c>
      <c r="DM258" s="52">
        <f t="shared" si="243"/>
        <v>1.8150219999999999</v>
      </c>
      <c r="DR258" s="35">
        <f>DS258+DW258+Tabelle212682010252627293411353637[[#This Row],[w]]/2+Tabelle212682010252627293411353637[[#This Row],[poweradd]]</f>
        <v>106.88794499999999</v>
      </c>
      <c r="DS258" s="150">
        <f t="shared" si="271"/>
        <v>102.16459099999999</v>
      </c>
      <c r="DT258" s="35">
        <f t="shared" si="244"/>
        <v>6</v>
      </c>
      <c r="DU258" s="52">
        <f t="shared" si="258"/>
        <v>172.33540899999994</v>
      </c>
      <c r="DV258" s="52">
        <f t="shared" si="284"/>
        <v>170.61205499999994</v>
      </c>
      <c r="DW258" s="52">
        <f t="shared" si="245"/>
        <v>1.7233540000000001</v>
      </c>
    </row>
    <row r="259" spans="1:133" x14ac:dyDescent="0.25">
      <c r="A259" s="55">
        <v>256</v>
      </c>
      <c r="B259" s="35">
        <f>C259+G259+Tabelle21268201025[[#This Row],[w]]/2+Tabelle21268201025[[#This Row],[poweradd]]</f>
        <v>132.39648900000003</v>
      </c>
      <c r="C259" s="52">
        <f t="shared" si="285"/>
        <v>128.17322200000004</v>
      </c>
      <c r="D259" s="35">
        <f t="shared" si="220"/>
        <v>6</v>
      </c>
      <c r="E259" s="52">
        <f t="shared" si="286"/>
        <v>122.32677799999981</v>
      </c>
      <c r="F259" s="52">
        <f t="shared" si="287"/>
        <v>121.1035109999998</v>
      </c>
      <c r="G259" s="52">
        <f t="shared" si="288"/>
        <v>1.2232670000000001</v>
      </c>
      <c r="L259" s="35">
        <f>M259+Q259+Tabelle212682010252632[[#This Row],[w]]/2+Tabelle212682010252632[[#This Row],[poweradd]]</f>
        <v>123.96987100000004</v>
      </c>
      <c r="M259" s="52">
        <f t="shared" si="260"/>
        <v>119.31805200000004</v>
      </c>
      <c r="N259" s="35">
        <f t="shared" si="222"/>
        <v>6</v>
      </c>
      <c r="O259" s="52">
        <f t="shared" si="247"/>
        <v>165.18194799999989</v>
      </c>
      <c r="P259" s="52">
        <f t="shared" si="273"/>
        <v>163.5301289999999</v>
      </c>
      <c r="Q259" s="52">
        <f t="shared" si="223"/>
        <v>1.6518189999999999</v>
      </c>
      <c r="V259" s="35">
        <f>W259+AA259+Tabelle2126820102526[[#This Row],[w]]/2+Tabelle2126820102526[[#This Row],[poweradd]]</f>
        <v>87.908043000000063</v>
      </c>
      <c r="W259" s="52">
        <f t="shared" si="261"/>
        <v>83.285903000000062</v>
      </c>
      <c r="X259" s="35">
        <f t="shared" si="224"/>
        <v>6</v>
      </c>
      <c r="Y259" s="52">
        <f t="shared" si="248"/>
        <v>162.21409699999981</v>
      </c>
      <c r="Z259" s="52">
        <f t="shared" si="274"/>
        <v>160.59195699999981</v>
      </c>
      <c r="AA259" s="52">
        <f t="shared" si="225"/>
        <v>1.6221399999999999</v>
      </c>
      <c r="AF259" s="35">
        <f>AG259+AK259+Tabelle212682010252630[[#This Row],[w]]/2+Tabelle212682010252630[[#This Row],[poweradd]]</f>
        <v>71.576514000000032</v>
      </c>
      <c r="AG259" s="52">
        <f t="shared" si="262"/>
        <v>66.445974000000035</v>
      </c>
      <c r="AH259" s="35">
        <f t="shared" si="226"/>
        <v>6</v>
      </c>
      <c r="AI259" s="52">
        <f t="shared" si="249"/>
        <v>213.05402599999982</v>
      </c>
      <c r="AJ259" s="52">
        <f t="shared" si="275"/>
        <v>210.92348599999983</v>
      </c>
      <c r="AK259" s="52">
        <f t="shared" si="227"/>
        <v>2.1305399999999999</v>
      </c>
      <c r="AP259" s="35">
        <f>AQ259+AU259+Tabelle212682010252627[[#This Row],[w]]/2+Tabelle212682010252627[[#This Row],[poweradd]]</f>
        <v>73.464714999999984</v>
      </c>
      <c r="AQ259" s="52">
        <f t="shared" si="263"/>
        <v>68.58052099999999</v>
      </c>
      <c r="AR259" s="35">
        <f t="shared" si="228"/>
        <v>7</v>
      </c>
      <c r="AS259" s="52">
        <f t="shared" si="250"/>
        <v>138.41947899999985</v>
      </c>
      <c r="AT259" s="52">
        <f t="shared" si="276"/>
        <v>137.03528499999985</v>
      </c>
      <c r="AU259" s="52">
        <f t="shared" si="229"/>
        <v>1.3841939999999999</v>
      </c>
      <c r="AZ259" s="35">
        <f>BA259+BE259+Tabelle2126820102526272933[[#This Row],[w]]/2+Tabelle2126820102526272933[[#This Row],[poweradd]]</f>
        <v>57.133186999999992</v>
      </c>
      <c r="BA259" s="52">
        <f t="shared" si="264"/>
        <v>51.74059299999999</v>
      </c>
      <c r="BB259" s="35">
        <f t="shared" si="230"/>
        <v>7</v>
      </c>
      <c r="BC259" s="52">
        <f t="shared" si="251"/>
        <v>189.25940699999992</v>
      </c>
      <c r="BD259" s="52">
        <f t="shared" si="277"/>
        <v>187.36681299999992</v>
      </c>
      <c r="BE259" s="52">
        <f t="shared" si="231"/>
        <v>1.8925940000000001</v>
      </c>
      <c r="BJ259" s="35">
        <f>BK259+BO259+Tabelle21268201025262728[[#This Row],[w]]/2+Tabelle21268201025262728[[#This Row],[poweradd]]</f>
        <v>73.464714999999984</v>
      </c>
      <c r="BK259" s="52">
        <f t="shared" si="265"/>
        <v>68.58052099999999</v>
      </c>
      <c r="BL259" s="35">
        <f t="shared" si="232"/>
        <v>7</v>
      </c>
      <c r="BM259" s="52">
        <f t="shared" si="252"/>
        <v>138.41947899999985</v>
      </c>
      <c r="BN259" s="52">
        <f t="shared" si="278"/>
        <v>137.03528499999985</v>
      </c>
      <c r="BO259" s="52">
        <f t="shared" si="233"/>
        <v>1.3841939999999999</v>
      </c>
      <c r="BT259" s="35">
        <f>BU259+BY259+Tabelle21268201025262729[[#This Row],[w]]/2+Tabelle21268201025262729[[#This Row],[poweradd]]</f>
        <v>57.133186999999992</v>
      </c>
      <c r="BU259" s="52">
        <f t="shared" si="266"/>
        <v>51.74059299999999</v>
      </c>
      <c r="BV259" s="35">
        <f t="shared" si="234"/>
        <v>7</v>
      </c>
      <c r="BW259" s="52">
        <f t="shared" si="253"/>
        <v>189.25940699999992</v>
      </c>
      <c r="BX259" s="52">
        <f t="shared" si="279"/>
        <v>187.36681299999992</v>
      </c>
      <c r="BY259" s="52">
        <f t="shared" si="235"/>
        <v>1.8925940000000001</v>
      </c>
      <c r="CD259" s="35">
        <f>CE259+CI259+Tabelle2126820102526272934[[#This Row],[w]]/2+Tabelle2126820102526272934[[#This Row],[poweradd]]</f>
        <v>135.53247200000004</v>
      </c>
      <c r="CE259" s="52">
        <f t="shared" si="267"/>
        <v>131.02775000000005</v>
      </c>
      <c r="CF259" s="35">
        <f t="shared" si="236"/>
        <v>6</v>
      </c>
      <c r="CG259" s="52">
        <f t="shared" si="254"/>
        <v>150.47224999999986</v>
      </c>
      <c r="CH259" s="52">
        <f t="shared" si="280"/>
        <v>148.96752799999987</v>
      </c>
      <c r="CI259" s="52">
        <f t="shared" si="237"/>
        <v>1.5047219999999999</v>
      </c>
      <c r="CN259" s="35">
        <f>CO259+CS259+Tabelle21268201025262729341135[[#This Row],[w]]/2+Tabelle21268201025262729341135[[#This Row],[poweradd]]</f>
        <v>136.48710199999999</v>
      </c>
      <c r="CO259" s="52">
        <f t="shared" si="268"/>
        <v>131.99202299999999</v>
      </c>
      <c r="CP259" s="35">
        <f t="shared" si="238"/>
        <v>6</v>
      </c>
      <c r="CQ259" s="52">
        <f t="shared" si="255"/>
        <v>149.50797700000001</v>
      </c>
      <c r="CR259" s="52">
        <f t="shared" si="281"/>
        <v>148.01289800000001</v>
      </c>
      <c r="CS259" s="52">
        <f t="shared" si="239"/>
        <v>1.495079</v>
      </c>
      <c r="CX259" s="35">
        <f>CY259+DC259+Tabelle2126820102526272934113536[[#This Row],[w]]/2+Tabelle2126820102526272934113536[[#This Row],[poweradd]]</f>
        <v>82.622320999999999</v>
      </c>
      <c r="CY259" s="52">
        <f t="shared" si="269"/>
        <v>77.643759000000003</v>
      </c>
      <c r="CZ259" s="35">
        <f t="shared" si="240"/>
        <v>6</v>
      </c>
      <c r="DA259" s="52">
        <f t="shared" si="256"/>
        <v>197.85624099999998</v>
      </c>
      <c r="DB259" s="52">
        <f t="shared" si="282"/>
        <v>195.87767899999997</v>
      </c>
      <c r="DC259" s="52">
        <f t="shared" si="241"/>
        <v>1.9785619999999999</v>
      </c>
      <c r="DH259" s="35">
        <f>DI259+DM259+Tabelle21268201025262729341135363731[[#This Row],[w]]/2+Tabelle21268201025262729341135363731[[#This Row],[poweradd]]</f>
        <v>104.60967099999999</v>
      </c>
      <c r="DI259" s="52">
        <f t="shared" si="270"/>
        <v>99.812798999999998</v>
      </c>
      <c r="DJ259" s="35">
        <f t="shared" si="242"/>
        <v>6</v>
      </c>
      <c r="DK259" s="52">
        <f t="shared" si="257"/>
        <v>179.68720099999987</v>
      </c>
      <c r="DL259" s="52">
        <f t="shared" si="283"/>
        <v>177.89032899999987</v>
      </c>
      <c r="DM259" s="52">
        <f t="shared" si="243"/>
        <v>1.796872</v>
      </c>
      <c r="DR259" s="35">
        <f>DS259+DW259+Tabelle212682010252627293411353637[[#This Row],[w]]/2+Tabelle212682010252627293411353637[[#This Row],[poweradd]]</f>
        <v>111.59406499999999</v>
      </c>
      <c r="DS259" s="52">
        <f t="shared" si="271"/>
        <v>106.88794499999999</v>
      </c>
      <c r="DT259" s="35">
        <f t="shared" si="244"/>
        <v>6</v>
      </c>
      <c r="DU259" s="52">
        <f t="shared" si="258"/>
        <v>170.61205499999994</v>
      </c>
      <c r="DV259" s="52">
        <f t="shared" si="284"/>
        <v>168.90593499999994</v>
      </c>
      <c r="DW259" s="52">
        <f t="shared" si="245"/>
        <v>1.7061200000000001</v>
      </c>
    </row>
    <row r="260" spans="1:133" x14ac:dyDescent="0.25">
      <c r="A260" s="55">
        <v>257</v>
      </c>
      <c r="B260" s="35">
        <f>C260+G260+Tabelle21268201025[[#This Row],[w]]/2+Tabelle21268201025[[#This Row],[poweradd]]</f>
        <v>136.60752400000004</v>
      </c>
      <c r="C260" s="52">
        <f t="shared" si="285"/>
        <v>132.39648900000003</v>
      </c>
      <c r="D260" s="35">
        <f t="shared" si="220"/>
        <v>6</v>
      </c>
      <c r="E260" s="52">
        <f t="shared" si="286"/>
        <v>121.1035109999998</v>
      </c>
      <c r="F260" s="52">
        <f t="shared" si="287"/>
        <v>119.8924759999998</v>
      </c>
      <c r="G260" s="52">
        <f t="shared" si="288"/>
        <v>1.2110350000000001</v>
      </c>
      <c r="L260" s="35">
        <f>M260+Q260+Tabelle212682010252632[[#This Row],[w]]/2+Tabelle212682010252632[[#This Row],[poweradd]]</f>
        <v>128.60517200000004</v>
      </c>
      <c r="M260" s="52">
        <f t="shared" si="260"/>
        <v>123.96987100000004</v>
      </c>
      <c r="N260" s="35">
        <f t="shared" si="222"/>
        <v>6</v>
      </c>
      <c r="O260" s="52">
        <f t="shared" si="247"/>
        <v>163.5301289999999</v>
      </c>
      <c r="P260" s="52">
        <f t="shared" si="273"/>
        <v>161.8948279999999</v>
      </c>
      <c r="Q260" s="52">
        <f t="shared" si="223"/>
        <v>1.6353009999999999</v>
      </c>
      <c r="V260" s="35">
        <f>W260+AA260+Tabelle2126820102526[[#This Row],[w]]/2+Tabelle2126820102526[[#This Row],[poweradd]]</f>
        <v>92.513962000000063</v>
      </c>
      <c r="W260" s="52">
        <f t="shared" si="261"/>
        <v>87.908043000000063</v>
      </c>
      <c r="X260" s="35">
        <f t="shared" si="224"/>
        <v>6</v>
      </c>
      <c r="Y260" s="52">
        <f t="shared" si="248"/>
        <v>160.59195699999981</v>
      </c>
      <c r="Z260" s="52">
        <f t="shared" si="274"/>
        <v>158.98603799999981</v>
      </c>
      <c r="AA260" s="52">
        <f t="shared" si="225"/>
        <v>1.6059190000000001</v>
      </c>
      <c r="AF260" s="35">
        <f>AG260+AK260+Tabelle212682010252630[[#This Row],[w]]/2+Tabelle212682010252630[[#This Row],[poweradd]]</f>
        <v>76.685748000000032</v>
      </c>
      <c r="AG260" s="52">
        <f t="shared" si="262"/>
        <v>71.576514000000032</v>
      </c>
      <c r="AH260" s="35">
        <f t="shared" si="226"/>
        <v>6</v>
      </c>
      <c r="AI260" s="52">
        <f t="shared" si="249"/>
        <v>210.92348599999983</v>
      </c>
      <c r="AJ260" s="52">
        <f t="shared" si="275"/>
        <v>208.81425199999984</v>
      </c>
      <c r="AK260" s="52">
        <f t="shared" si="227"/>
        <v>2.1092339999999998</v>
      </c>
      <c r="AP260" s="35">
        <f>AQ260+AU260+Tabelle212682010252627[[#This Row],[w]]/2+Tabelle212682010252627[[#This Row],[poweradd]]</f>
        <v>78.335066999999981</v>
      </c>
      <c r="AQ260" s="52">
        <f t="shared" si="263"/>
        <v>73.464714999999984</v>
      </c>
      <c r="AR260" s="35">
        <f t="shared" si="228"/>
        <v>7</v>
      </c>
      <c r="AS260" s="52">
        <f t="shared" si="250"/>
        <v>137.03528499999985</v>
      </c>
      <c r="AT260" s="52">
        <f t="shared" si="276"/>
        <v>135.66493299999985</v>
      </c>
      <c r="AU260" s="52">
        <f t="shared" si="229"/>
        <v>1.370352</v>
      </c>
      <c r="AZ260" s="35">
        <f>BA260+BE260+Tabelle2126820102526272933[[#This Row],[w]]/2+Tabelle2126820102526272933[[#This Row],[poweradd]]</f>
        <v>62.506854999999995</v>
      </c>
      <c r="BA260" s="52">
        <f t="shared" si="264"/>
        <v>57.133186999999992</v>
      </c>
      <c r="BB260" s="35">
        <f t="shared" si="230"/>
        <v>7</v>
      </c>
      <c r="BC260" s="52">
        <f t="shared" si="251"/>
        <v>187.36681299999992</v>
      </c>
      <c r="BD260" s="52">
        <f t="shared" si="277"/>
        <v>185.49314499999991</v>
      </c>
      <c r="BE260" s="52">
        <f t="shared" si="231"/>
        <v>1.8736679999999999</v>
      </c>
      <c r="BJ260" s="35">
        <f>BK260+BO260+Tabelle21268201025262728[[#This Row],[w]]/2+Tabelle21268201025262728[[#This Row],[poweradd]]</f>
        <v>78.335066999999981</v>
      </c>
      <c r="BK260" s="52">
        <f t="shared" si="265"/>
        <v>73.464714999999984</v>
      </c>
      <c r="BL260" s="35">
        <f t="shared" si="232"/>
        <v>7</v>
      </c>
      <c r="BM260" s="52">
        <f t="shared" si="252"/>
        <v>137.03528499999985</v>
      </c>
      <c r="BN260" s="52">
        <f t="shared" si="278"/>
        <v>135.66493299999985</v>
      </c>
      <c r="BO260" s="52">
        <f t="shared" si="233"/>
        <v>1.370352</v>
      </c>
      <c r="BT260" s="35">
        <f>BU260+BY260+Tabelle21268201025262729[[#This Row],[w]]/2+Tabelle21268201025262729[[#This Row],[poweradd]]</f>
        <v>62.506854999999995</v>
      </c>
      <c r="BU260" s="52">
        <f t="shared" si="266"/>
        <v>57.133186999999992</v>
      </c>
      <c r="BV260" s="35">
        <f t="shared" si="234"/>
        <v>7</v>
      </c>
      <c r="BW260" s="52">
        <f t="shared" si="253"/>
        <v>187.36681299999992</v>
      </c>
      <c r="BX260" s="52">
        <f t="shared" si="279"/>
        <v>185.49314499999991</v>
      </c>
      <c r="BY260" s="52">
        <f t="shared" si="235"/>
        <v>1.8736679999999999</v>
      </c>
      <c r="CD260" s="35">
        <f>CE260+CI260+Tabelle2126820102526272934[[#This Row],[w]]/2+Tabelle2126820102526272934[[#This Row],[poweradd]]</f>
        <v>140.02214700000005</v>
      </c>
      <c r="CE260" s="52">
        <f t="shared" si="267"/>
        <v>135.53247200000004</v>
      </c>
      <c r="CF260" s="35">
        <f t="shared" si="236"/>
        <v>6</v>
      </c>
      <c r="CG260" s="52">
        <f t="shared" si="254"/>
        <v>148.96752799999987</v>
      </c>
      <c r="CH260" s="52">
        <f t="shared" si="280"/>
        <v>147.47785299999987</v>
      </c>
      <c r="CI260" s="52">
        <f t="shared" si="237"/>
        <v>1.4896750000000001</v>
      </c>
      <c r="CN260" s="35">
        <f>CO260+CS260+Tabelle21268201025262729341135[[#This Row],[w]]/2+Tabelle21268201025262729341135[[#This Row],[poweradd]]</f>
        <v>140.96723</v>
      </c>
      <c r="CO260" s="52">
        <f t="shared" si="268"/>
        <v>136.48710199999999</v>
      </c>
      <c r="CP260" s="35">
        <f t="shared" si="238"/>
        <v>6</v>
      </c>
      <c r="CQ260" s="52">
        <f t="shared" si="255"/>
        <v>148.01289800000001</v>
      </c>
      <c r="CR260" s="52">
        <f t="shared" si="281"/>
        <v>146.53277</v>
      </c>
      <c r="CS260" s="52">
        <f t="shared" si="239"/>
        <v>1.4801280000000001</v>
      </c>
      <c r="CX260" s="35">
        <f>CY260+DC260+Tabelle2126820102526272934113536[[#This Row],[w]]/2+Tabelle2126820102526272934113536[[#This Row],[poweradd]]</f>
        <v>87.581097</v>
      </c>
      <c r="CY260" s="52">
        <f t="shared" si="269"/>
        <v>82.622320999999999</v>
      </c>
      <c r="CZ260" s="35">
        <f t="shared" si="240"/>
        <v>6</v>
      </c>
      <c r="DA260" s="52">
        <f t="shared" si="256"/>
        <v>195.87767899999997</v>
      </c>
      <c r="DB260" s="52">
        <f t="shared" si="282"/>
        <v>193.91890299999997</v>
      </c>
      <c r="DC260" s="52">
        <f t="shared" si="241"/>
        <v>1.9587760000000001</v>
      </c>
      <c r="DH260" s="35">
        <f>DI260+DM260+Tabelle21268201025262729341135363731[[#This Row],[w]]/2+Tabelle21268201025262729341135363731[[#This Row],[poweradd]]</f>
        <v>109.38857399999999</v>
      </c>
      <c r="DI260" s="52">
        <f t="shared" si="270"/>
        <v>104.60967099999999</v>
      </c>
      <c r="DJ260" s="35">
        <f t="shared" si="242"/>
        <v>6</v>
      </c>
      <c r="DK260" s="52">
        <f t="shared" si="257"/>
        <v>177.89032899999987</v>
      </c>
      <c r="DL260" s="52">
        <f t="shared" si="283"/>
        <v>176.11142599999985</v>
      </c>
      <c r="DM260" s="52">
        <f t="shared" si="243"/>
        <v>1.7789029999999999</v>
      </c>
      <c r="DR260" s="35">
        <f>DS260+DW260+Tabelle212682010252627293411353637[[#This Row],[w]]/2+Tabelle212682010252627293411353637[[#This Row],[poweradd]]</f>
        <v>116.28312399999999</v>
      </c>
      <c r="DS260" s="52">
        <f t="shared" si="271"/>
        <v>111.59406499999999</v>
      </c>
      <c r="DT260" s="35">
        <f t="shared" si="244"/>
        <v>6</v>
      </c>
      <c r="DU260" s="52">
        <f t="shared" si="258"/>
        <v>168.90593499999994</v>
      </c>
      <c r="DV260" s="52">
        <f t="shared" si="284"/>
        <v>167.21687599999996</v>
      </c>
      <c r="DW260" s="52">
        <f t="shared" si="245"/>
        <v>1.6890590000000001</v>
      </c>
      <c r="EA260" s="45"/>
      <c r="EB260" s="45"/>
      <c r="EC260" s="47"/>
    </row>
    <row r="261" spans="1:133" x14ac:dyDescent="0.25">
      <c r="A261" s="55">
        <v>258</v>
      </c>
      <c r="B261" s="35">
        <f>C261+G261+Tabelle21268201025[[#This Row],[w]]/2+Tabelle21268201025[[#This Row],[poweradd]]</f>
        <v>140.80644800000005</v>
      </c>
      <c r="C261" s="150">
        <f t="shared" si="285"/>
        <v>136.60752400000004</v>
      </c>
      <c r="D261" s="35">
        <f t="shared" ref="D261:D324" si="289">D260</f>
        <v>6</v>
      </c>
      <c r="E261" s="52">
        <f t="shared" si="286"/>
        <v>119.8924759999998</v>
      </c>
      <c r="F261" s="52">
        <f t="shared" si="287"/>
        <v>118.6935519999998</v>
      </c>
      <c r="G261" s="52">
        <f t="shared" si="288"/>
        <v>1.1989240000000001</v>
      </c>
      <c r="L261" s="35">
        <f>M261+Q261+Tabelle212682010252632[[#This Row],[w]]/2+Tabelle212682010252632[[#This Row],[poweradd]]</f>
        <v>133.22412000000003</v>
      </c>
      <c r="M261" s="150">
        <f t="shared" si="260"/>
        <v>128.60517200000004</v>
      </c>
      <c r="N261" s="35">
        <f t="shared" ref="N261:N324" si="290">N260</f>
        <v>6</v>
      </c>
      <c r="O261" s="52">
        <f t="shared" si="247"/>
        <v>161.8948279999999</v>
      </c>
      <c r="P261" s="52">
        <f t="shared" si="273"/>
        <v>160.27587999999992</v>
      </c>
      <c r="Q261" s="52">
        <f t="shared" ref="Q261:Q324" si="291">IF(O261/100&gt;10,10,ROUNDDOWN(O261/100,6))</f>
        <v>1.6189480000000001</v>
      </c>
      <c r="V261" s="35">
        <f>W261+AA261+Tabelle2126820102526[[#This Row],[w]]/2+Tabelle2126820102526[[#This Row],[poweradd]]</f>
        <v>97.103822000000065</v>
      </c>
      <c r="W261" s="150">
        <f t="shared" si="261"/>
        <v>92.513962000000063</v>
      </c>
      <c r="X261" s="35">
        <f t="shared" ref="X261:X324" si="292">X260</f>
        <v>6</v>
      </c>
      <c r="Y261" s="52">
        <f t="shared" si="248"/>
        <v>158.98603799999981</v>
      </c>
      <c r="Z261" s="52">
        <f t="shared" si="274"/>
        <v>157.39617799999982</v>
      </c>
      <c r="AA261" s="52">
        <f t="shared" ref="AA261:AA324" si="293">IF(Y261/100&gt;10,10,ROUNDDOWN(Y261/100,6))</f>
        <v>1.5898600000000001</v>
      </c>
      <c r="AF261" s="35">
        <f>AG261+AK261+Tabelle212682010252630[[#This Row],[w]]/2+Tabelle212682010252630[[#This Row],[poweradd]]</f>
        <v>81.773890000000037</v>
      </c>
      <c r="AG261" s="150">
        <f t="shared" si="262"/>
        <v>76.685748000000032</v>
      </c>
      <c r="AH261" s="35">
        <f t="shared" ref="AH261:AH324" si="294">AH260</f>
        <v>6</v>
      </c>
      <c r="AI261" s="52">
        <f t="shared" si="249"/>
        <v>208.81425199999984</v>
      </c>
      <c r="AJ261" s="52">
        <f t="shared" si="275"/>
        <v>206.72610999999984</v>
      </c>
      <c r="AK261" s="52">
        <f t="shared" ref="AK261:AK324" si="295">IF(AI261/100&gt;10,10,ROUNDDOWN(AI261/100,6))</f>
        <v>2.0881419999999999</v>
      </c>
      <c r="AP261" s="35">
        <f>AQ261+AU261+Tabelle212682010252627[[#This Row],[w]]/2+Tabelle212682010252627[[#This Row],[poweradd]]</f>
        <v>83.191715999999985</v>
      </c>
      <c r="AQ261" s="150">
        <f t="shared" si="263"/>
        <v>78.335066999999981</v>
      </c>
      <c r="AR261" s="35">
        <f t="shared" ref="AR261:AR324" si="296">AR260</f>
        <v>7</v>
      </c>
      <c r="AS261" s="52">
        <f t="shared" si="250"/>
        <v>135.66493299999985</v>
      </c>
      <c r="AT261" s="52">
        <f t="shared" si="276"/>
        <v>134.30828399999984</v>
      </c>
      <c r="AU261" s="52">
        <f t="shared" ref="AU261:AU324" si="297">IF(AS261/100&gt;10,10,ROUNDDOWN(AS261/100,6))</f>
        <v>1.356649</v>
      </c>
      <c r="AZ261" s="35">
        <f>BA261+BE261+Tabelle2126820102526272933[[#This Row],[w]]/2+Tabelle2126820102526272933[[#This Row],[poweradd]]</f>
        <v>67.861785999999995</v>
      </c>
      <c r="BA261" s="150">
        <f t="shared" si="264"/>
        <v>62.506854999999995</v>
      </c>
      <c r="BB261" s="35">
        <f t="shared" ref="BB261:BB324" si="298">BB260</f>
        <v>7</v>
      </c>
      <c r="BC261" s="52">
        <f t="shared" si="251"/>
        <v>185.49314499999991</v>
      </c>
      <c r="BD261" s="52">
        <f t="shared" si="277"/>
        <v>183.63821399999992</v>
      </c>
      <c r="BE261" s="52">
        <f t="shared" ref="BE261:BE324" si="299">IF(BC261/100&gt;10,10,ROUNDDOWN(BC261/100,6))</f>
        <v>1.8549310000000001</v>
      </c>
      <c r="BJ261" s="35">
        <f>BK261+BO261+Tabelle21268201025262728[[#This Row],[w]]/2+Tabelle21268201025262728[[#This Row],[poweradd]]</f>
        <v>83.191715999999985</v>
      </c>
      <c r="BK261" s="150">
        <f t="shared" si="265"/>
        <v>78.335066999999981</v>
      </c>
      <c r="BL261" s="35">
        <f t="shared" ref="BL261:BL324" si="300">BL260</f>
        <v>7</v>
      </c>
      <c r="BM261" s="52">
        <f t="shared" si="252"/>
        <v>135.66493299999985</v>
      </c>
      <c r="BN261" s="52">
        <f t="shared" si="278"/>
        <v>134.30828399999984</v>
      </c>
      <c r="BO261" s="52">
        <f t="shared" ref="BO261:BO324" si="301">IF(BM261/100&gt;10,10,ROUNDDOWN(BM261/100,6))</f>
        <v>1.356649</v>
      </c>
      <c r="BT261" s="35">
        <f>BU261+BY261+Tabelle21268201025262729[[#This Row],[w]]/2+Tabelle21268201025262729[[#This Row],[poweradd]]</f>
        <v>67.861785999999995</v>
      </c>
      <c r="BU261" s="150">
        <f t="shared" si="266"/>
        <v>62.506854999999995</v>
      </c>
      <c r="BV261" s="35">
        <f t="shared" ref="BV261:BV324" si="302">BV260</f>
        <v>7</v>
      </c>
      <c r="BW261" s="52">
        <f t="shared" si="253"/>
        <v>185.49314499999991</v>
      </c>
      <c r="BX261" s="52">
        <f t="shared" si="279"/>
        <v>183.63821399999992</v>
      </c>
      <c r="BY261" s="52">
        <f t="shared" ref="BY261:BY324" si="303">IF(BW261/100&gt;10,10,ROUNDDOWN(BW261/100,6))</f>
        <v>1.8549310000000001</v>
      </c>
      <c r="CD261" s="35">
        <f>CE261+CI261+Tabelle2126820102526272934[[#This Row],[w]]/2+Tabelle2126820102526272934[[#This Row],[poweradd]]</f>
        <v>144.49692500000003</v>
      </c>
      <c r="CE261" s="150">
        <f t="shared" si="267"/>
        <v>140.02214700000005</v>
      </c>
      <c r="CF261" s="35">
        <f t="shared" ref="CF261:CF324" si="304">CF260</f>
        <v>6</v>
      </c>
      <c r="CG261" s="52">
        <f t="shared" si="254"/>
        <v>147.47785299999987</v>
      </c>
      <c r="CH261" s="52">
        <f t="shared" si="280"/>
        <v>146.00307499999988</v>
      </c>
      <c r="CI261" s="52">
        <f t="shared" ref="CI261:CI324" si="305">IF(CG261/100&gt;10,10,ROUNDDOWN(CG261/100,6))</f>
        <v>1.4747779999999999</v>
      </c>
      <c r="CN261" s="35">
        <f>CO261+CS261+Tabelle21268201025262729341135[[#This Row],[w]]/2+Tabelle21268201025262729341135[[#This Row],[poweradd]]</f>
        <v>145.432557</v>
      </c>
      <c r="CO261" s="150">
        <f t="shared" si="268"/>
        <v>140.96723</v>
      </c>
      <c r="CP261" s="35">
        <f t="shared" ref="CP261:CP324" si="306">CP260</f>
        <v>6</v>
      </c>
      <c r="CQ261" s="52">
        <f t="shared" si="255"/>
        <v>146.53277</v>
      </c>
      <c r="CR261" s="52">
        <f t="shared" si="281"/>
        <v>145.067443</v>
      </c>
      <c r="CS261" s="52">
        <f t="shared" ref="CS261:CS324" si="307">IF(CQ261/100&gt;10,10,ROUNDDOWN(CQ261/100,6))</f>
        <v>1.465327</v>
      </c>
      <c r="CX261" s="35">
        <f>CY261+DC261+Tabelle2126820102526272934113536[[#This Row],[w]]/2+Tabelle2126820102526272934113536[[#This Row],[poweradd]]</f>
        <v>92.520285999999999</v>
      </c>
      <c r="CY261" s="150">
        <f t="shared" si="269"/>
        <v>87.581097</v>
      </c>
      <c r="CZ261" s="35">
        <f t="shared" ref="CZ261:CZ324" si="308">CZ260</f>
        <v>6</v>
      </c>
      <c r="DA261" s="52">
        <f t="shared" si="256"/>
        <v>193.91890299999997</v>
      </c>
      <c r="DB261" s="52">
        <f t="shared" si="282"/>
        <v>191.97971399999997</v>
      </c>
      <c r="DC261" s="52">
        <f t="shared" ref="DC261:DC324" si="309">IF(DA261/100&gt;10,10,ROUNDDOWN(DA261/100,6))</f>
        <v>1.9391890000000001</v>
      </c>
      <c r="DH261" s="35">
        <f>DI261+DM261+Tabelle21268201025262729341135363731[[#This Row],[w]]/2+Tabelle21268201025262729341135363731[[#This Row],[poweradd]]</f>
        <v>114.149688</v>
      </c>
      <c r="DI261" s="150">
        <f t="shared" si="270"/>
        <v>109.38857399999999</v>
      </c>
      <c r="DJ261" s="35">
        <f t="shared" ref="DJ261:DJ324" si="310">DJ260</f>
        <v>6</v>
      </c>
      <c r="DK261" s="52">
        <f t="shared" si="257"/>
        <v>176.11142599999985</v>
      </c>
      <c r="DL261" s="52">
        <f t="shared" si="283"/>
        <v>174.35031199999986</v>
      </c>
      <c r="DM261" s="52">
        <f t="shared" ref="DM261:DM324" si="311">IF(DK261/100&gt;10,10,ROUNDDOWN(DK261/100,6))</f>
        <v>1.7611140000000001</v>
      </c>
      <c r="DR261" s="35">
        <f>DS261+DW261+Tabelle212682010252627293411353637[[#This Row],[w]]/2+Tabelle212682010252627293411353637[[#This Row],[poweradd]]</f>
        <v>120.95529199999999</v>
      </c>
      <c r="DS261" s="150">
        <f t="shared" si="271"/>
        <v>116.28312399999999</v>
      </c>
      <c r="DT261" s="35">
        <f t="shared" ref="DT261:DT324" si="312">DT260</f>
        <v>6</v>
      </c>
      <c r="DU261" s="52">
        <f t="shared" si="258"/>
        <v>167.21687599999996</v>
      </c>
      <c r="DV261" s="52">
        <f t="shared" si="284"/>
        <v>165.54470799999996</v>
      </c>
      <c r="DW261" s="52">
        <f t="shared" ref="DW261:DW324" si="313">IF(DU261/100&gt;10,10,ROUNDDOWN(DU261/100,6))</f>
        <v>1.6721680000000001</v>
      </c>
    </row>
    <row r="262" spans="1:133" x14ac:dyDescent="0.25">
      <c r="A262" s="55">
        <v>259</v>
      </c>
      <c r="B262" s="35">
        <f>C262+G262+Tabelle21268201025[[#This Row],[w]]/2+Tabelle21268201025[[#This Row],[poweradd]]</f>
        <v>144.99338300000005</v>
      </c>
      <c r="C262" s="150">
        <f t="shared" si="285"/>
        <v>140.80644800000005</v>
      </c>
      <c r="D262" s="35">
        <f t="shared" si="289"/>
        <v>6</v>
      </c>
      <c r="E262" s="52">
        <f t="shared" si="286"/>
        <v>118.6935519999998</v>
      </c>
      <c r="F262" s="52">
        <f t="shared" si="287"/>
        <v>117.50661699999979</v>
      </c>
      <c r="G262" s="52">
        <f t="shared" si="288"/>
        <v>1.1869350000000001</v>
      </c>
      <c r="L262" s="35">
        <f>M262+Q262+Tabelle212682010252632[[#This Row],[w]]/2+Tabelle212682010252632[[#This Row],[poweradd]]</f>
        <v>137.82687800000002</v>
      </c>
      <c r="M262" s="150">
        <f t="shared" si="260"/>
        <v>133.22412000000003</v>
      </c>
      <c r="N262" s="35">
        <f t="shared" si="290"/>
        <v>6</v>
      </c>
      <c r="O262" s="52">
        <f t="shared" ref="O262:O325" si="314">IF(P261+S261&lt;0,0,P261+S261)</f>
        <v>160.27587999999992</v>
      </c>
      <c r="P262" s="52">
        <f t="shared" si="273"/>
        <v>158.67312199999992</v>
      </c>
      <c r="Q262" s="52">
        <f t="shared" si="291"/>
        <v>1.6027579999999999</v>
      </c>
      <c r="V262" s="35">
        <f>W262+AA262+Tabelle2126820102526[[#This Row],[w]]/2+Tabelle2126820102526[[#This Row],[poweradd]]</f>
        <v>101.67778300000006</v>
      </c>
      <c r="W262" s="150">
        <f t="shared" si="261"/>
        <v>97.103822000000065</v>
      </c>
      <c r="X262" s="35">
        <f t="shared" si="292"/>
        <v>6</v>
      </c>
      <c r="Y262" s="52">
        <f t="shared" ref="Y262:Y325" si="315">IF(Z261+AC261&lt;0,0,Z261+AC261)</f>
        <v>157.39617799999982</v>
      </c>
      <c r="Z262" s="52">
        <f t="shared" si="274"/>
        <v>155.82221699999982</v>
      </c>
      <c r="AA262" s="52">
        <f t="shared" si="293"/>
        <v>1.5739609999999999</v>
      </c>
      <c r="AF262" s="35">
        <f>AG262+AK262+Tabelle212682010252630[[#This Row],[w]]/2+Tabelle212682010252630[[#This Row],[poweradd]]</f>
        <v>86.841151000000039</v>
      </c>
      <c r="AG262" s="150">
        <f t="shared" si="262"/>
        <v>81.773890000000037</v>
      </c>
      <c r="AH262" s="35">
        <f t="shared" si="294"/>
        <v>6</v>
      </c>
      <c r="AI262" s="52">
        <f t="shared" ref="AI262:AI325" si="316">IF(AJ261+AM261&lt;0,0,AJ261+AM261)</f>
        <v>206.72610999999984</v>
      </c>
      <c r="AJ262" s="52">
        <f t="shared" si="275"/>
        <v>204.65884899999983</v>
      </c>
      <c r="AK262" s="52">
        <f t="shared" si="295"/>
        <v>2.0672609999999998</v>
      </c>
      <c r="AP262" s="35">
        <f>AQ262+AU262+Tabelle212682010252627[[#This Row],[w]]/2+Tabelle212682010252627[[#This Row],[poweradd]]</f>
        <v>88.034797999999981</v>
      </c>
      <c r="AQ262" s="150">
        <f t="shared" si="263"/>
        <v>83.191715999999985</v>
      </c>
      <c r="AR262" s="35">
        <f t="shared" si="296"/>
        <v>7</v>
      </c>
      <c r="AS262" s="52">
        <f t="shared" ref="AS262:AS325" si="317">IF(AT261+AW261&lt;0,0,AT261+AW261)</f>
        <v>134.30828399999984</v>
      </c>
      <c r="AT262" s="52">
        <f t="shared" si="276"/>
        <v>132.96520199999983</v>
      </c>
      <c r="AU262" s="52">
        <f t="shared" si="297"/>
        <v>1.3430820000000001</v>
      </c>
      <c r="AZ262" s="35">
        <f>BA262+BE262+Tabelle2126820102526272933[[#This Row],[w]]/2+Tabelle2126820102526272933[[#This Row],[poweradd]]</f>
        <v>73.198167999999995</v>
      </c>
      <c r="BA262" s="150">
        <f t="shared" si="264"/>
        <v>67.861785999999995</v>
      </c>
      <c r="BB262" s="35">
        <f t="shared" si="298"/>
        <v>7</v>
      </c>
      <c r="BC262" s="52">
        <f t="shared" ref="BC262:BC325" si="318">IF(BD261+BG261&lt;0,0,BD261+BG261)</f>
        <v>183.63821399999992</v>
      </c>
      <c r="BD262" s="52">
        <f t="shared" si="277"/>
        <v>181.80183199999993</v>
      </c>
      <c r="BE262" s="52">
        <f t="shared" si="299"/>
        <v>1.836382</v>
      </c>
      <c r="BJ262" s="35">
        <f>BK262+BO262+Tabelle21268201025262728[[#This Row],[w]]/2+Tabelle21268201025262728[[#This Row],[poweradd]]</f>
        <v>88.034797999999981</v>
      </c>
      <c r="BK262" s="150">
        <f t="shared" si="265"/>
        <v>83.191715999999985</v>
      </c>
      <c r="BL262" s="35">
        <f t="shared" si="300"/>
        <v>7</v>
      </c>
      <c r="BM262" s="52">
        <f t="shared" ref="BM262:BM325" si="319">IF(BN261+BQ261&lt;0,0,BN261+BQ261)</f>
        <v>134.30828399999984</v>
      </c>
      <c r="BN262" s="52">
        <f t="shared" si="278"/>
        <v>132.96520199999983</v>
      </c>
      <c r="BO262" s="52">
        <f t="shared" si="301"/>
        <v>1.3430820000000001</v>
      </c>
      <c r="BT262" s="35">
        <f>BU262+BY262+Tabelle21268201025262729[[#This Row],[w]]/2+Tabelle21268201025262729[[#This Row],[poweradd]]</f>
        <v>73.198167999999995</v>
      </c>
      <c r="BU262" s="150">
        <f t="shared" si="266"/>
        <v>67.861785999999995</v>
      </c>
      <c r="BV262" s="35">
        <f t="shared" si="302"/>
        <v>7</v>
      </c>
      <c r="BW262" s="52">
        <f t="shared" ref="BW262:BW325" si="320">IF(BX261+CA261&lt;0,0,BX261+CA261)</f>
        <v>183.63821399999992</v>
      </c>
      <c r="BX262" s="52">
        <f t="shared" si="279"/>
        <v>181.80183199999993</v>
      </c>
      <c r="BY262" s="52">
        <f t="shared" si="303"/>
        <v>1.836382</v>
      </c>
      <c r="CD262" s="35">
        <f>CE262+CI262+Tabelle2126820102526272934[[#This Row],[w]]/2+Tabelle2126820102526272934[[#This Row],[poweradd]]</f>
        <v>148.95695500000002</v>
      </c>
      <c r="CE262" s="150">
        <f t="shared" si="267"/>
        <v>144.49692500000003</v>
      </c>
      <c r="CF262" s="35">
        <f t="shared" si="304"/>
        <v>6</v>
      </c>
      <c r="CG262" s="52">
        <f t="shared" ref="CG262:CG325" si="321">IF(CH261+CK261&lt;0,0,CH261+CK261)</f>
        <v>146.00307499999988</v>
      </c>
      <c r="CH262" s="52">
        <f t="shared" si="280"/>
        <v>144.54304499999989</v>
      </c>
      <c r="CI262" s="52">
        <f t="shared" si="305"/>
        <v>1.4600299999999999</v>
      </c>
      <c r="CN262" s="35">
        <f>CO262+CS262+Tabelle21268201025262729341135[[#This Row],[w]]/2+Tabelle21268201025262729341135[[#This Row],[poweradd]]</f>
        <v>149.88323099999999</v>
      </c>
      <c r="CO262" s="150">
        <f t="shared" si="268"/>
        <v>145.432557</v>
      </c>
      <c r="CP262" s="35">
        <f t="shared" si="306"/>
        <v>6</v>
      </c>
      <c r="CQ262" s="52">
        <f t="shared" ref="CQ262:CQ325" si="322">IF(CR261+CU261&lt;0,0,CR261+CU261)</f>
        <v>145.067443</v>
      </c>
      <c r="CR262" s="52">
        <f t="shared" si="281"/>
        <v>143.61676900000001</v>
      </c>
      <c r="CS262" s="52">
        <f t="shared" si="307"/>
        <v>1.450674</v>
      </c>
      <c r="CX262" s="35">
        <f>CY262+DC262+Tabelle2126820102526272934113536[[#This Row],[w]]/2+Tabelle2126820102526272934113536[[#This Row],[poweradd]]</f>
        <v>97.440083000000001</v>
      </c>
      <c r="CY262" s="150">
        <f t="shared" si="269"/>
        <v>92.520285999999999</v>
      </c>
      <c r="CZ262" s="35">
        <f t="shared" si="308"/>
        <v>6</v>
      </c>
      <c r="DA262" s="52">
        <f t="shared" ref="DA262:DA325" si="323">IF(DB261+DE261&lt;0,0,DB261+DE261)</f>
        <v>191.97971399999997</v>
      </c>
      <c r="DB262" s="52">
        <f t="shared" si="282"/>
        <v>190.05991699999998</v>
      </c>
      <c r="DC262" s="52">
        <f t="shared" si="309"/>
        <v>1.919797</v>
      </c>
      <c r="DH262" s="35">
        <f>DI262+DM262+Tabelle21268201025262729341135363731[[#This Row],[w]]/2+Tabelle21268201025262729341135363731[[#This Row],[poweradd]]</f>
        <v>118.893191</v>
      </c>
      <c r="DI262" s="150">
        <f t="shared" si="270"/>
        <v>114.149688</v>
      </c>
      <c r="DJ262" s="35">
        <f t="shared" si="310"/>
        <v>6</v>
      </c>
      <c r="DK262" s="52">
        <f t="shared" ref="DK262:DK325" si="324">IF(DL261+DO261&lt;0,0,DL261+DO261)</f>
        <v>174.35031199999986</v>
      </c>
      <c r="DL262" s="52">
        <f t="shared" si="283"/>
        <v>172.60680899999986</v>
      </c>
      <c r="DM262" s="52">
        <f t="shared" si="311"/>
        <v>1.743503</v>
      </c>
      <c r="DR262" s="35">
        <f>DS262+DW262+Tabelle212682010252627293411353637[[#This Row],[w]]/2+Tabelle212682010252627293411353637[[#This Row],[poweradd]]</f>
        <v>125.61073899999998</v>
      </c>
      <c r="DS262" s="150">
        <f t="shared" si="271"/>
        <v>120.95529199999999</v>
      </c>
      <c r="DT262" s="35">
        <f t="shared" si="312"/>
        <v>6</v>
      </c>
      <c r="DU262" s="52">
        <f t="shared" ref="DU262:DU325" si="325">IF(DV261+DY261&lt;0,0,DV261+DY261)</f>
        <v>165.54470799999996</v>
      </c>
      <c r="DV262" s="52">
        <f t="shared" si="284"/>
        <v>163.88926099999995</v>
      </c>
      <c r="DW262" s="52">
        <f t="shared" si="313"/>
        <v>1.6554469999999999</v>
      </c>
      <c r="EA262" s="45"/>
      <c r="EB262" s="45"/>
      <c r="EC262" s="47"/>
    </row>
    <row r="263" spans="1:133" x14ac:dyDescent="0.25">
      <c r="A263" s="55">
        <v>260</v>
      </c>
      <c r="B263" s="35">
        <f>C263+G263+Tabelle21268201025[[#This Row],[w]]/2+Tabelle21268201025[[#This Row],[poweradd]]</f>
        <v>149.16844900000004</v>
      </c>
      <c r="C263" s="150">
        <f t="shared" si="285"/>
        <v>144.99338300000005</v>
      </c>
      <c r="D263" s="35">
        <f t="shared" si="289"/>
        <v>6</v>
      </c>
      <c r="E263" s="52">
        <f t="shared" si="286"/>
        <v>117.50661699999979</v>
      </c>
      <c r="F263" s="52">
        <f t="shared" si="287"/>
        <v>116.33155099999979</v>
      </c>
      <c r="G263" s="52">
        <f t="shared" si="288"/>
        <v>1.1750659999999999</v>
      </c>
      <c r="L263" s="35">
        <f>M263+Q263+Tabelle212682010252632[[#This Row],[w]]/2+Tabelle212682010252632[[#This Row],[poweradd]]</f>
        <v>142.41360900000001</v>
      </c>
      <c r="M263" s="150">
        <f t="shared" ref="M263:M326" si="326">L262</f>
        <v>137.82687800000002</v>
      </c>
      <c r="N263" s="35">
        <f t="shared" si="290"/>
        <v>6</v>
      </c>
      <c r="O263" s="52">
        <f t="shared" si="314"/>
        <v>158.67312199999992</v>
      </c>
      <c r="P263" s="52">
        <f t="shared" si="273"/>
        <v>157.08639099999994</v>
      </c>
      <c r="Q263" s="52">
        <f t="shared" si="291"/>
        <v>1.5867309999999999</v>
      </c>
      <c r="V263" s="35">
        <f>W263+AA263+Tabelle2126820102526[[#This Row],[w]]/2+Tabelle2126820102526[[#This Row],[poweradd]]</f>
        <v>106.23600500000006</v>
      </c>
      <c r="W263" s="150">
        <f t="shared" ref="W263:W326" si="327">V262</f>
        <v>101.67778300000006</v>
      </c>
      <c r="X263" s="35">
        <f t="shared" si="292"/>
        <v>6</v>
      </c>
      <c r="Y263" s="52">
        <f t="shared" si="315"/>
        <v>155.82221699999982</v>
      </c>
      <c r="Z263" s="52">
        <f t="shared" si="274"/>
        <v>154.26399499999982</v>
      </c>
      <c r="AA263" s="52">
        <f t="shared" si="293"/>
        <v>1.558222</v>
      </c>
      <c r="AD263" s="94"/>
      <c r="AF263" s="35">
        <f>AG263+AK263+Tabelle212682010252630[[#This Row],[w]]/2+Tabelle212682010252630[[#This Row],[poweradd]]</f>
        <v>91.887739000000039</v>
      </c>
      <c r="AG263" s="150">
        <f t="shared" ref="AG263:AG326" si="328">AF262</f>
        <v>86.841151000000039</v>
      </c>
      <c r="AH263" s="35">
        <f t="shared" si="294"/>
        <v>6</v>
      </c>
      <c r="AI263" s="52">
        <f t="shared" si="316"/>
        <v>204.65884899999983</v>
      </c>
      <c r="AJ263" s="52">
        <f t="shared" si="275"/>
        <v>202.61226099999982</v>
      </c>
      <c r="AK263" s="52">
        <f t="shared" si="295"/>
        <v>2.0465879999999999</v>
      </c>
      <c r="AN263" s="94"/>
      <c r="AP263" s="35">
        <f>AQ263+AU263+Tabelle212682010252627[[#This Row],[w]]/2+Tabelle212682010252627[[#This Row],[poweradd]]</f>
        <v>92.864449999999977</v>
      </c>
      <c r="AQ263" s="150">
        <f t="shared" ref="AQ263:AQ326" si="329">AP262</f>
        <v>88.034797999999981</v>
      </c>
      <c r="AR263" s="35">
        <f t="shared" si="296"/>
        <v>7</v>
      </c>
      <c r="AS263" s="52">
        <f t="shared" si="317"/>
        <v>132.96520199999983</v>
      </c>
      <c r="AT263" s="52">
        <f t="shared" si="276"/>
        <v>131.63554999999982</v>
      </c>
      <c r="AU263" s="52">
        <f t="shared" si="297"/>
        <v>1.3296520000000001</v>
      </c>
      <c r="AZ263" s="35">
        <f>BA263+BE263+Tabelle2126820102526272933[[#This Row],[w]]/2+Tabelle2126820102526272933[[#This Row],[poweradd]]</f>
        <v>78.51618599999999</v>
      </c>
      <c r="BA263" s="150">
        <f t="shared" ref="BA263:BA326" si="330">AZ262</f>
        <v>73.198167999999995</v>
      </c>
      <c r="BB263" s="35">
        <f t="shared" si="298"/>
        <v>7</v>
      </c>
      <c r="BC263" s="52">
        <f t="shared" si="318"/>
        <v>181.80183199999993</v>
      </c>
      <c r="BD263" s="52">
        <f t="shared" si="277"/>
        <v>179.98381399999994</v>
      </c>
      <c r="BE263" s="52">
        <f t="shared" si="299"/>
        <v>1.8180179999999999</v>
      </c>
      <c r="BJ263" s="35">
        <f>BK263+BO263+Tabelle21268201025262728[[#This Row],[w]]/2+Tabelle21268201025262728[[#This Row],[poweradd]]</f>
        <v>92.864449999999977</v>
      </c>
      <c r="BK263" s="150">
        <f t="shared" ref="BK263:BK326" si="331">BJ262</f>
        <v>88.034797999999981</v>
      </c>
      <c r="BL263" s="35">
        <f t="shared" si="300"/>
        <v>7</v>
      </c>
      <c r="BM263" s="52">
        <f t="shared" si="319"/>
        <v>132.96520199999983</v>
      </c>
      <c r="BN263" s="52">
        <f t="shared" si="278"/>
        <v>131.63554999999982</v>
      </c>
      <c r="BO263" s="52">
        <f t="shared" si="301"/>
        <v>1.3296520000000001</v>
      </c>
      <c r="BR263" s="94"/>
      <c r="BT263" s="35">
        <f>BU263+BY263+Tabelle21268201025262729[[#This Row],[w]]/2+Tabelle21268201025262729[[#This Row],[poweradd]]</f>
        <v>78.51618599999999</v>
      </c>
      <c r="BU263" s="150">
        <f t="shared" ref="BU263:BU326" si="332">BT262</f>
        <v>73.198167999999995</v>
      </c>
      <c r="BV263" s="35">
        <f t="shared" si="302"/>
        <v>7</v>
      </c>
      <c r="BW263" s="52">
        <f t="shared" si="320"/>
        <v>181.80183199999993</v>
      </c>
      <c r="BX263" s="52">
        <f t="shared" si="279"/>
        <v>179.98381399999994</v>
      </c>
      <c r="BY263" s="52">
        <f t="shared" si="303"/>
        <v>1.8180179999999999</v>
      </c>
      <c r="CB263" s="94"/>
      <c r="CD263" s="35">
        <f>CE263+CI263+Tabelle2126820102526272934[[#This Row],[w]]/2+Tabelle2126820102526272934[[#This Row],[poweradd]]</f>
        <v>153.40238500000001</v>
      </c>
      <c r="CE263" s="150">
        <f t="shared" ref="CE263:CE326" si="333">CD262</f>
        <v>148.95695500000002</v>
      </c>
      <c r="CF263" s="35">
        <f t="shared" si="304"/>
        <v>6</v>
      </c>
      <c r="CG263" s="52">
        <f t="shared" si="321"/>
        <v>144.54304499999989</v>
      </c>
      <c r="CH263" s="52">
        <f t="shared" si="280"/>
        <v>143.09761499999991</v>
      </c>
      <c r="CI263" s="52">
        <f t="shared" si="305"/>
        <v>1.44543</v>
      </c>
      <c r="CL263" s="94"/>
      <c r="CN263" s="35">
        <f>CO263+CS263+Tabelle21268201025262729341135[[#This Row],[w]]/2+Tabelle21268201025262729341135[[#This Row],[poweradd]]</f>
        <v>154.31939800000001</v>
      </c>
      <c r="CO263" s="150">
        <f t="shared" ref="CO263:CO326" si="334">CN262</f>
        <v>149.88323099999999</v>
      </c>
      <c r="CP263" s="35">
        <f t="shared" si="306"/>
        <v>6</v>
      </c>
      <c r="CQ263" s="52">
        <f t="shared" si="322"/>
        <v>143.61676900000001</v>
      </c>
      <c r="CR263" s="52">
        <f t="shared" si="281"/>
        <v>142.18060199999999</v>
      </c>
      <c r="CS263" s="52">
        <f t="shared" si="307"/>
        <v>1.436167</v>
      </c>
      <c r="CV263" s="94"/>
      <c r="CX263" s="35">
        <f>CY263+DC263+Tabelle2126820102526272934113536[[#This Row],[w]]/2+Tabelle2126820102526272934113536[[#This Row],[poweradd]]</f>
        <v>102.340682</v>
      </c>
      <c r="CY263" s="150">
        <f t="shared" ref="CY263:CY326" si="335">CX262</f>
        <v>97.440083000000001</v>
      </c>
      <c r="CZ263" s="35">
        <f t="shared" si="308"/>
        <v>6</v>
      </c>
      <c r="DA263" s="52">
        <f t="shared" si="323"/>
        <v>190.05991699999998</v>
      </c>
      <c r="DB263" s="52">
        <f t="shared" si="282"/>
        <v>188.15931799999998</v>
      </c>
      <c r="DC263" s="52">
        <f t="shared" si="309"/>
        <v>1.9005989999999999</v>
      </c>
      <c r="DF263" s="94"/>
      <c r="DH263" s="35">
        <f>DI263+DM263+Tabelle21268201025262729341135363731[[#This Row],[w]]/2+Tabelle21268201025262729341135363731[[#This Row],[poweradd]]</f>
        <v>123.619259</v>
      </c>
      <c r="DI263" s="150">
        <f t="shared" ref="DI263:DI326" si="336">DH262</f>
        <v>118.893191</v>
      </c>
      <c r="DJ263" s="35">
        <f t="shared" si="310"/>
        <v>6</v>
      </c>
      <c r="DK263" s="52">
        <f t="shared" si="324"/>
        <v>172.60680899999986</v>
      </c>
      <c r="DL263" s="52">
        <f t="shared" si="283"/>
        <v>170.88074099999986</v>
      </c>
      <c r="DM263" s="52">
        <f t="shared" si="311"/>
        <v>1.7260679999999999</v>
      </c>
      <c r="DP263" s="94"/>
      <c r="DR263" s="35">
        <f>DS263+DW263+Tabelle212682010252627293411353637[[#This Row],[w]]/2+Tabelle212682010252627293411353637[[#This Row],[poweradd]]</f>
        <v>130.24963099999997</v>
      </c>
      <c r="DS263" s="150">
        <f t="shared" ref="DS263:DS326" si="337">DR262</f>
        <v>125.61073899999998</v>
      </c>
      <c r="DT263" s="35">
        <f t="shared" si="312"/>
        <v>6</v>
      </c>
      <c r="DU263" s="52">
        <f t="shared" si="325"/>
        <v>163.88926099999995</v>
      </c>
      <c r="DV263" s="52">
        <f t="shared" si="284"/>
        <v>162.25036899999995</v>
      </c>
      <c r="DW263" s="52">
        <f t="shared" si="313"/>
        <v>1.638892</v>
      </c>
      <c r="DZ263" s="94"/>
      <c r="EA263" s="45"/>
      <c r="EB263" s="45"/>
      <c r="EC263" s="47"/>
    </row>
    <row r="264" spans="1:133" x14ac:dyDescent="0.25">
      <c r="A264" s="55">
        <v>261</v>
      </c>
      <c r="B264" s="35">
        <f>C264+G264+Tabelle21268201025[[#This Row],[w]]/2+Tabelle21268201025[[#This Row],[poweradd]]</f>
        <v>153.33176400000005</v>
      </c>
      <c r="C264" s="150">
        <f t="shared" si="285"/>
        <v>149.16844900000004</v>
      </c>
      <c r="D264" s="35">
        <f t="shared" si="289"/>
        <v>6</v>
      </c>
      <c r="E264" s="52">
        <f t="shared" si="286"/>
        <v>116.33155099999979</v>
      </c>
      <c r="F264" s="52">
        <f t="shared" si="287"/>
        <v>115.16823599999979</v>
      </c>
      <c r="G264" s="52">
        <f t="shared" si="288"/>
        <v>1.1633150000000001</v>
      </c>
      <c r="H264" s="94"/>
      <c r="I264" s="94"/>
      <c r="J264" s="94"/>
      <c r="L264" s="35">
        <f>M264+Q264+Tabelle212682010252632[[#This Row],[w]]/2+Tabelle212682010252632[[#This Row],[poweradd]]</f>
        <v>146.98447200000001</v>
      </c>
      <c r="M264" s="150">
        <f t="shared" si="326"/>
        <v>142.41360900000001</v>
      </c>
      <c r="N264" s="35">
        <f t="shared" si="290"/>
        <v>6</v>
      </c>
      <c r="O264" s="52">
        <f t="shared" si="314"/>
        <v>157.08639099999994</v>
      </c>
      <c r="P264" s="52">
        <f t="shared" si="273"/>
        <v>155.51552799999993</v>
      </c>
      <c r="Q264" s="52">
        <f t="shared" si="291"/>
        <v>1.5708629999999999</v>
      </c>
      <c r="R264" s="94"/>
      <c r="S264" s="94"/>
      <c r="T264" s="94"/>
      <c r="V264" s="35">
        <f>W264+AA264+Tabelle2126820102526[[#This Row],[w]]/2+Tabelle2126820102526[[#This Row],[poweradd]]</f>
        <v>110.77864400000006</v>
      </c>
      <c r="W264" s="150">
        <f t="shared" si="327"/>
        <v>106.23600500000006</v>
      </c>
      <c r="X264" s="35">
        <f t="shared" si="292"/>
        <v>6</v>
      </c>
      <c r="Y264" s="52">
        <f t="shared" si="315"/>
        <v>154.26399499999982</v>
      </c>
      <c r="Z264" s="52">
        <f t="shared" si="274"/>
        <v>152.72135599999982</v>
      </c>
      <c r="AA264" s="52">
        <f t="shared" si="293"/>
        <v>1.5426390000000001</v>
      </c>
      <c r="AF264" s="35">
        <f>AG264+AK264+Tabelle212682010252630[[#This Row],[w]]/2+Tabelle212682010252630[[#This Row],[poweradd]]</f>
        <v>96.91386100000004</v>
      </c>
      <c r="AG264" s="150">
        <f t="shared" si="328"/>
        <v>91.887739000000039</v>
      </c>
      <c r="AH264" s="35">
        <f t="shared" si="294"/>
        <v>6</v>
      </c>
      <c r="AI264" s="52">
        <f t="shared" si="316"/>
        <v>202.61226099999982</v>
      </c>
      <c r="AJ264" s="52">
        <f t="shared" si="275"/>
        <v>200.58613899999983</v>
      </c>
      <c r="AK264" s="52">
        <f t="shared" si="295"/>
        <v>2.026122</v>
      </c>
      <c r="AP264" s="35">
        <f>AQ264+AU264+Tabelle212682010252627[[#This Row],[w]]/2+Tabelle212682010252627[[#This Row],[poweradd]]</f>
        <v>97.680804999999978</v>
      </c>
      <c r="AQ264" s="150">
        <f t="shared" si="329"/>
        <v>92.864449999999977</v>
      </c>
      <c r="AR264" s="35">
        <f t="shared" si="296"/>
        <v>7</v>
      </c>
      <c r="AS264" s="52">
        <f t="shared" si="317"/>
        <v>131.63554999999982</v>
      </c>
      <c r="AT264" s="52">
        <f t="shared" si="276"/>
        <v>130.31919499999984</v>
      </c>
      <c r="AU264" s="52">
        <f t="shared" si="297"/>
        <v>1.3163549999999999</v>
      </c>
      <c r="AV264" s="94"/>
      <c r="AW264" s="94"/>
      <c r="AX264" s="94"/>
      <c r="AZ264" s="35">
        <f>BA264+BE264+Tabelle2126820102526272933[[#This Row],[w]]/2+Tabelle2126820102526272933[[#This Row],[poweradd]]</f>
        <v>83.816023999999985</v>
      </c>
      <c r="BA264" s="150">
        <f t="shared" si="330"/>
        <v>78.51618599999999</v>
      </c>
      <c r="BB264" s="35">
        <f t="shared" si="298"/>
        <v>7</v>
      </c>
      <c r="BC264" s="52">
        <f t="shared" si="318"/>
        <v>179.98381399999994</v>
      </c>
      <c r="BD264" s="52">
        <f t="shared" si="277"/>
        <v>178.18397599999994</v>
      </c>
      <c r="BE264" s="52">
        <f t="shared" si="299"/>
        <v>1.799838</v>
      </c>
      <c r="BF264" s="94"/>
      <c r="BG264" s="94"/>
      <c r="BH264" s="94"/>
      <c r="BJ264" s="35">
        <f>BK264+BO264+Tabelle21268201025262728[[#This Row],[w]]/2+Tabelle21268201025262728[[#This Row],[poweradd]]</f>
        <v>47.680804999999978</v>
      </c>
      <c r="BK264" s="150">
        <f t="shared" si="331"/>
        <v>92.864449999999977</v>
      </c>
      <c r="BL264" s="35">
        <f t="shared" si="300"/>
        <v>7</v>
      </c>
      <c r="BM264" s="52">
        <f t="shared" si="319"/>
        <v>131.63554999999982</v>
      </c>
      <c r="BN264" s="52">
        <f t="shared" si="278"/>
        <v>130.31919499999984</v>
      </c>
      <c r="BO264" s="52">
        <f t="shared" si="301"/>
        <v>1.3163549999999999</v>
      </c>
      <c r="BP264">
        <v>-50</v>
      </c>
      <c r="BR264" t="s">
        <v>173</v>
      </c>
      <c r="BT264" s="35">
        <f>BU264+BY264+Tabelle21268201025262729[[#This Row],[w]]/2+Tabelle21268201025262729[[#This Row],[poweradd]]</f>
        <v>33.816023999999985</v>
      </c>
      <c r="BU264" s="150">
        <f t="shared" si="332"/>
        <v>78.51618599999999</v>
      </c>
      <c r="BV264" s="35">
        <f t="shared" si="302"/>
        <v>7</v>
      </c>
      <c r="BW264" s="52">
        <f t="shared" si="320"/>
        <v>179.98381399999994</v>
      </c>
      <c r="BX264" s="52">
        <f t="shared" si="279"/>
        <v>178.18397599999994</v>
      </c>
      <c r="BY264" s="52">
        <f t="shared" si="303"/>
        <v>1.799838</v>
      </c>
      <c r="BZ264">
        <v>-50</v>
      </c>
      <c r="CB264" t="s">
        <v>173</v>
      </c>
      <c r="CD264" s="35">
        <f>CE264+CI264+Tabelle2126820102526272934[[#This Row],[w]]/2+Tabelle2126820102526272934[[#This Row],[poweradd]]</f>
        <v>157.833361</v>
      </c>
      <c r="CE264" s="150">
        <f t="shared" si="333"/>
        <v>153.40238500000001</v>
      </c>
      <c r="CF264" s="35">
        <f t="shared" si="304"/>
        <v>6</v>
      </c>
      <c r="CG264" s="52">
        <f t="shared" si="321"/>
        <v>143.09761499999991</v>
      </c>
      <c r="CH264" s="52">
        <f t="shared" si="280"/>
        <v>141.66663899999992</v>
      </c>
      <c r="CI264" s="52">
        <f t="shared" si="305"/>
        <v>1.430976</v>
      </c>
      <c r="CN264" s="35">
        <f>CO264+CS264+Tabelle21268201025262729341135[[#This Row],[w]]/2+Tabelle21268201025262729341135[[#This Row],[poweradd]]</f>
        <v>158.74120400000001</v>
      </c>
      <c r="CO264" s="150">
        <f t="shared" si="334"/>
        <v>154.31939800000001</v>
      </c>
      <c r="CP264" s="35">
        <f t="shared" si="306"/>
        <v>6</v>
      </c>
      <c r="CQ264" s="52">
        <f t="shared" si="322"/>
        <v>142.18060199999999</v>
      </c>
      <c r="CR264" s="52">
        <f t="shared" si="281"/>
        <v>140.75879599999999</v>
      </c>
      <c r="CS264" s="52">
        <f t="shared" si="307"/>
        <v>1.4218059999999999</v>
      </c>
      <c r="CX264" s="35">
        <f>CY264+DC264+Tabelle2126820102526272934113536[[#This Row],[w]]/2+Tabelle2126820102526272934113536[[#This Row],[poweradd]]</f>
        <v>107.222275</v>
      </c>
      <c r="CY264" s="150">
        <f t="shared" si="335"/>
        <v>102.340682</v>
      </c>
      <c r="CZ264" s="35">
        <f t="shared" si="308"/>
        <v>6</v>
      </c>
      <c r="DA264" s="52">
        <f t="shared" si="323"/>
        <v>188.15931799999998</v>
      </c>
      <c r="DB264" s="52">
        <f t="shared" si="282"/>
        <v>186.27772499999998</v>
      </c>
      <c r="DC264" s="52">
        <f t="shared" si="309"/>
        <v>1.8815930000000001</v>
      </c>
      <c r="DH264" s="35">
        <f>DI264+DM264+Tabelle21268201025262729341135363731[[#This Row],[w]]/2+Tabelle21268201025262729341135363731[[#This Row],[poweradd]]</f>
        <v>128.32806599999998</v>
      </c>
      <c r="DI264" s="150">
        <f t="shared" si="336"/>
        <v>123.619259</v>
      </c>
      <c r="DJ264" s="35">
        <f t="shared" si="310"/>
        <v>6</v>
      </c>
      <c r="DK264" s="52">
        <f t="shared" si="324"/>
        <v>170.88074099999986</v>
      </c>
      <c r="DL264" s="52">
        <f t="shared" si="283"/>
        <v>169.17193399999985</v>
      </c>
      <c r="DM264" s="52">
        <f t="shared" si="311"/>
        <v>1.708807</v>
      </c>
      <c r="DR264" s="35">
        <f>DS264+DW264+Tabelle212682010252627293411353637[[#This Row],[w]]/2+Tabelle212682010252627293411353637[[#This Row],[poweradd]]</f>
        <v>134.87213399999996</v>
      </c>
      <c r="DS264" s="150">
        <f t="shared" si="337"/>
        <v>130.24963099999997</v>
      </c>
      <c r="DT264" s="35">
        <f t="shared" si="312"/>
        <v>6</v>
      </c>
      <c r="DU264" s="52">
        <f t="shared" si="325"/>
        <v>162.25036899999995</v>
      </c>
      <c r="DV264" s="52">
        <f t="shared" si="284"/>
        <v>160.62786599999995</v>
      </c>
      <c r="DW264" s="52">
        <f t="shared" si="313"/>
        <v>1.622503</v>
      </c>
      <c r="EA264" s="45"/>
      <c r="EB264" s="45"/>
      <c r="EC264" s="47"/>
    </row>
    <row r="265" spans="1:133" x14ac:dyDescent="0.25">
      <c r="A265" s="55">
        <v>262</v>
      </c>
      <c r="B265" s="35">
        <f>C265+G265+Tabelle21268201025[[#This Row],[w]]/2+Tabelle21268201025[[#This Row],[poweradd]]</f>
        <v>157.48344600000004</v>
      </c>
      <c r="C265" s="150">
        <f t="shared" si="285"/>
        <v>153.33176400000005</v>
      </c>
      <c r="D265" s="35">
        <f t="shared" si="289"/>
        <v>6</v>
      </c>
      <c r="E265" s="52">
        <f t="shared" si="286"/>
        <v>115.16823599999979</v>
      </c>
      <c r="F265" s="52">
        <f t="shared" si="287"/>
        <v>114.0165539999998</v>
      </c>
      <c r="G265" s="52">
        <f t="shared" si="288"/>
        <v>1.1516820000000001</v>
      </c>
      <c r="L265" s="35">
        <f>M265+Q265+Tabelle212682010252632[[#This Row],[w]]/2+Tabelle212682010252632[[#This Row],[poweradd]]</f>
        <v>151.53962700000002</v>
      </c>
      <c r="M265" s="150">
        <f t="shared" si="326"/>
        <v>146.98447200000001</v>
      </c>
      <c r="N265" s="35">
        <f t="shared" si="290"/>
        <v>6</v>
      </c>
      <c r="O265" s="52">
        <f t="shared" si="314"/>
        <v>155.51552799999993</v>
      </c>
      <c r="P265" s="52">
        <f t="shared" si="273"/>
        <v>153.96037299999992</v>
      </c>
      <c r="Q265" s="52">
        <f t="shared" si="291"/>
        <v>1.5551550000000001</v>
      </c>
      <c r="V265" s="35">
        <f>W265+AA265+Tabelle2126820102526[[#This Row],[w]]/2+Tabelle2126820102526[[#This Row],[poweradd]]</f>
        <v>115.30585700000006</v>
      </c>
      <c r="W265" s="150">
        <f t="shared" si="327"/>
        <v>110.77864400000006</v>
      </c>
      <c r="X265" s="35">
        <f t="shared" si="292"/>
        <v>6</v>
      </c>
      <c r="Y265" s="52">
        <f t="shared" si="315"/>
        <v>152.72135599999982</v>
      </c>
      <c r="Z265" s="52">
        <f t="shared" si="274"/>
        <v>151.19414299999983</v>
      </c>
      <c r="AA265" s="52">
        <f t="shared" si="293"/>
        <v>1.5272129999999999</v>
      </c>
      <c r="AD265" s="94"/>
      <c r="AF265" s="35">
        <f>AG265+AK265+Tabelle212682010252630[[#This Row],[w]]/2+Tabelle212682010252630[[#This Row],[poweradd]]</f>
        <v>101.91972200000004</v>
      </c>
      <c r="AG265" s="150">
        <f t="shared" si="328"/>
        <v>96.91386100000004</v>
      </c>
      <c r="AH265" s="35">
        <f t="shared" si="294"/>
        <v>6</v>
      </c>
      <c r="AI265" s="52">
        <f t="shared" si="316"/>
        <v>200.58613899999983</v>
      </c>
      <c r="AJ265" s="52">
        <f t="shared" si="275"/>
        <v>198.58027799999982</v>
      </c>
      <c r="AK265" s="52">
        <f t="shared" si="295"/>
        <v>2.0058609999999999</v>
      </c>
      <c r="AN265" s="94"/>
      <c r="AP265" s="35">
        <f>AQ265+AU265+Tabelle212682010252627[[#This Row],[w]]/2+Tabelle212682010252627[[#This Row],[poweradd]]</f>
        <v>102.48399599999998</v>
      </c>
      <c r="AQ265" s="150">
        <f t="shared" si="329"/>
        <v>97.680804999999978</v>
      </c>
      <c r="AR265" s="35">
        <f t="shared" si="296"/>
        <v>7</v>
      </c>
      <c r="AS265" s="52">
        <f t="shared" si="317"/>
        <v>130.31919499999984</v>
      </c>
      <c r="AT265" s="52">
        <f t="shared" si="276"/>
        <v>129.01600399999984</v>
      </c>
      <c r="AU265" s="52">
        <f t="shared" si="297"/>
        <v>1.303191</v>
      </c>
      <c r="AZ265" s="35">
        <f>BA265+BE265+Tabelle2126820102526272933[[#This Row],[w]]/2+Tabelle2126820102526272933[[#This Row],[poweradd]]</f>
        <v>89.09786299999999</v>
      </c>
      <c r="BA265" s="150">
        <f t="shared" si="330"/>
        <v>83.816023999999985</v>
      </c>
      <c r="BB265" s="35">
        <f t="shared" si="298"/>
        <v>7</v>
      </c>
      <c r="BC265" s="52">
        <f t="shared" si="318"/>
        <v>178.18397599999994</v>
      </c>
      <c r="BD265" s="52">
        <f t="shared" si="277"/>
        <v>176.40213699999995</v>
      </c>
      <c r="BE265" s="52">
        <f t="shared" si="299"/>
        <v>1.781839</v>
      </c>
      <c r="BJ265" s="35">
        <f>BK265+BO265+Tabelle21268201025262728[[#This Row],[w]]/2+Tabelle21268201025262728[[#This Row],[poweradd]]</f>
        <v>52.483995999999976</v>
      </c>
      <c r="BK265" s="150">
        <f t="shared" si="331"/>
        <v>47.680804999999978</v>
      </c>
      <c r="BL265" s="35">
        <f t="shared" si="300"/>
        <v>7</v>
      </c>
      <c r="BM265" s="52">
        <f t="shared" si="319"/>
        <v>130.31919499999984</v>
      </c>
      <c r="BN265" s="52">
        <f t="shared" si="278"/>
        <v>129.01600399999984</v>
      </c>
      <c r="BO265" s="52">
        <f t="shared" si="301"/>
        <v>1.303191</v>
      </c>
      <c r="BQ265">
        <f>50*0.9</f>
        <v>45</v>
      </c>
      <c r="BR265" s="94" t="s">
        <v>222</v>
      </c>
      <c r="BT265" s="35">
        <f>BU265+BY265+Tabelle21268201025262729[[#This Row],[w]]/2+Tabelle21268201025262729[[#This Row],[poweradd]]</f>
        <v>39.097862999999982</v>
      </c>
      <c r="BU265" s="150">
        <f t="shared" si="332"/>
        <v>33.816023999999985</v>
      </c>
      <c r="BV265" s="35">
        <f t="shared" si="302"/>
        <v>7</v>
      </c>
      <c r="BW265" s="52">
        <f t="shared" si="320"/>
        <v>178.18397599999994</v>
      </c>
      <c r="BX265" s="52">
        <f t="shared" si="279"/>
        <v>176.40213699999995</v>
      </c>
      <c r="BY265" s="52">
        <f t="shared" si="303"/>
        <v>1.781839</v>
      </c>
      <c r="CA265">
        <f>50*0.9</f>
        <v>45</v>
      </c>
      <c r="CB265" s="94" t="s">
        <v>222</v>
      </c>
      <c r="CD265" s="35">
        <f>CE265+CI265+Tabelle2126820102526272934[[#This Row],[w]]/2+Tabelle2126820102526272934[[#This Row],[poweradd]]</f>
        <v>162.25002699999999</v>
      </c>
      <c r="CE265" s="150">
        <f t="shared" si="333"/>
        <v>157.833361</v>
      </c>
      <c r="CF265" s="35">
        <f t="shared" si="304"/>
        <v>6</v>
      </c>
      <c r="CG265" s="52">
        <f t="shared" si="321"/>
        <v>141.66663899999992</v>
      </c>
      <c r="CH265" s="52">
        <f t="shared" si="280"/>
        <v>140.24997299999993</v>
      </c>
      <c r="CI265" s="52">
        <f t="shared" si="305"/>
        <v>1.416666</v>
      </c>
      <c r="CL265" s="94"/>
      <c r="CN265" s="35">
        <f>CO265+CS265+Tabelle21268201025262729341135[[#This Row],[w]]/2+Tabelle21268201025262729341135[[#This Row],[poweradd]]</f>
        <v>163.14879100000002</v>
      </c>
      <c r="CO265" s="150">
        <f t="shared" si="334"/>
        <v>158.74120400000001</v>
      </c>
      <c r="CP265" s="35">
        <f t="shared" si="306"/>
        <v>6</v>
      </c>
      <c r="CQ265" s="52">
        <f t="shared" si="322"/>
        <v>140.75879599999999</v>
      </c>
      <c r="CR265" s="52">
        <f t="shared" si="281"/>
        <v>139.35120899999998</v>
      </c>
      <c r="CS265" s="52">
        <f t="shared" si="307"/>
        <v>1.4075869999999999</v>
      </c>
      <c r="CV265" s="94"/>
      <c r="CX265" s="35">
        <f>CY265+DC265+Tabelle2126820102526272934113536[[#This Row],[w]]/2+Tabelle2126820102526272934113536[[#This Row],[poweradd]]</f>
        <v>112.08505199999999</v>
      </c>
      <c r="CY265" s="150">
        <f t="shared" si="335"/>
        <v>107.222275</v>
      </c>
      <c r="CZ265" s="35">
        <f t="shared" si="308"/>
        <v>6</v>
      </c>
      <c r="DA265" s="52">
        <f t="shared" si="323"/>
        <v>186.27772499999998</v>
      </c>
      <c r="DB265" s="52">
        <f t="shared" si="282"/>
        <v>184.41494799999998</v>
      </c>
      <c r="DC265" s="52">
        <f t="shared" si="309"/>
        <v>1.8627769999999999</v>
      </c>
      <c r="DF265" s="94"/>
      <c r="DH265" s="35">
        <f>DI265+DM265+Tabelle21268201025262729341135363731[[#This Row],[w]]/2+Tabelle21268201025262729341135363731[[#This Row],[poweradd]]</f>
        <v>133.01978499999998</v>
      </c>
      <c r="DI265" s="150">
        <f t="shared" si="336"/>
        <v>128.32806599999998</v>
      </c>
      <c r="DJ265" s="35">
        <f t="shared" si="310"/>
        <v>6</v>
      </c>
      <c r="DK265" s="52">
        <f t="shared" si="324"/>
        <v>169.17193399999985</v>
      </c>
      <c r="DL265" s="52">
        <f t="shared" si="283"/>
        <v>167.48021499999984</v>
      </c>
      <c r="DM265" s="52">
        <f t="shared" si="311"/>
        <v>1.691719</v>
      </c>
      <c r="DP265" s="94"/>
      <c r="DR265" s="35">
        <f>DS265+DW265+Tabelle212682010252627293411353637[[#This Row],[w]]/2+Tabelle212682010252627293411353637[[#This Row],[poweradd]]</f>
        <v>139.47841199999996</v>
      </c>
      <c r="DS265" s="150">
        <f t="shared" si="337"/>
        <v>134.87213399999996</v>
      </c>
      <c r="DT265" s="35">
        <f t="shared" si="312"/>
        <v>6</v>
      </c>
      <c r="DU265" s="52">
        <f t="shared" si="325"/>
        <v>160.62786599999995</v>
      </c>
      <c r="DV265" s="52">
        <f t="shared" si="284"/>
        <v>159.02158799999995</v>
      </c>
      <c r="DW265" s="52">
        <f t="shared" si="313"/>
        <v>1.6062780000000001</v>
      </c>
      <c r="DX265" s="45"/>
      <c r="DY265" s="45"/>
    </row>
    <row r="266" spans="1:133" x14ac:dyDescent="0.25">
      <c r="A266" s="55">
        <v>263</v>
      </c>
      <c r="B266" s="35">
        <f>C266+G266+Tabelle21268201025[[#This Row],[w]]/2+Tabelle21268201025[[#This Row],[poweradd]]</f>
        <v>161.62361100000004</v>
      </c>
      <c r="C266" s="52">
        <f t="shared" si="285"/>
        <v>157.48344600000004</v>
      </c>
      <c r="D266" s="35">
        <f t="shared" si="289"/>
        <v>6</v>
      </c>
      <c r="E266" s="52">
        <f t="shared" si="286"/>
        <v>114.0165539999998</v>
      </c>
      <c r="F266" s="52">
        <f t="shared" si="287"/>
        <v>112.8763889999998</v>
      </c>
      <c r="G266" s="52">
        <f t="shared" si="288"/>
        <v>1.1401650000000001</v>
      </c>
      <c r="L266" s="35">
        <f>M266+Q266+Tabelle212682010252632[[#This Row],[w]]/2+Tabelle212682010252632[[#This Row],[poweradd]]</f>
        <v>156.07923000000002</v>
      </c>
      <c r="M266" s="52">
        <f t="shared" si="326"/>
        <v>151.53962700000002</v>
      </c>
      <c r="N266" s="35">
        <f t="shared" si="290"/>
        <v>6</v>
      </c>
      <c r="O266" s="52">
        <f t="shared" si="314"/>
        <v>153.96037299999992</v>
      </c>
      <c r="P266" s="52">
        <f t="shared" si="273"/>
        <v>152.42076999999992</v>
      </c>
      <c r="Q266" s="52">
        <f t="shared" si="291"/>
        <v>1.5396030000000001</v>
      </c>
      <c r="V266" s="35">
        <f>W266+AA266+Tabelle2126820102526[[#This Row],[w]]/2+Tabelle2126820102526[[#This Row],[poweradd]]</f>
        <v>119.81779800000005</v>
      </c>
      <c r="W266" s="52">
        <f t="shared" si="327"/>
        <v>115.30585700000006</v>
      </c>
      <c r="X266" s="35">
        <f t="shared" si="292"/>
        <v>6</v>
      </c>
      <c r="Y266" s="52">
        <f t="shared" si="315"/>
        <v>151.19414299999983</v>
      </c>
      <c r="Z266" s="52">
        <f t="shared" si="274"/>
        <v>149.68220199999982</v>
      </c>
      <c r="AA266" s="52">
        <f t="shared" si="293"/>
        <v>1.511941</v>
      </c>
      <c r="AF266" s="35">
        <f>AG266+AK266+Tabelle212682010252630[[#This Row],[w]]/2+Tabelle212682010252630[[#This Row],[poweradd]]</f>
        <v>106.90552400000004</v>
      </c>
      <c r="AG266" s="52">
        <f t="shared" si="328"/>
        <v>101.91972200000004</v>
      </c>
      <c r="AH266" s="35">
        <f t="shared" si="294"/>
        <v>6</v>
      </c>
      <c r="AI266" s="52">
        <f t="shared" si="316"/>
        <v>198.58027799999982</v>
      </c>
      <c r="AJ266" s="52">
        <f t="shared" si="275"/>
        <v>196.59447599999982</v>
      </c>
      <c r="AK266" s="52">
        <f t="shared" si="295"/>
        <v>1.9858020000000001</v>
      </c>
      <c r="AP266" s="35">
        <f>AQ266+AU266+Tabelle212682010252627[[#This Row],[w]]/2+Tabelle212682010252627[[#This Row],[poweradd]]</f>
        <v>107.27415599999998</v>
      </c>
      <c r="AQ266" s="52">
        <f t="shared" si="329"/>
        <v>102.48399599999998</v>
      </c>
      <c r="AR266" s="35">
        <f t="shared" si="296"/>
        <v>7</v>
      </c>
      <c r="AS266" s="52">
        <f t="shared" si="317"/>
        <v>129.01600399999984</v>
      </c>
      <c r="AT266" s="52">
        <f t="shared" si="276"/>
        <v>127.72584399999984</v>
      </c>
      <c r="AU266" s="52">
        <f t="shared" si="297"/>
        <v>1.29016</v>
      </c>
      <c r="AZ266" s="35">
        <f>BA266+BE266+Tabelle2126820102526272933[[#This Row],[w]]/2+Tabelle2126820102526272933[[#This Row],[poweradd]]</f>
        <v>94.361883999999989</v>
      </c>
      <c r="BA266" s="52">
        <f t="shared" si="330"/>
        <v>89.09786299999999</v>
      </c>
      <c r="BB266" s="35">
        <f t="shared" si="298"/>
        <v>7</v>
      </c>
      <c r="BC266" s="52">
        <f t="shared" si="318"/>
        <v>176.40213699999995</v>
      </c>
      <c r="BD266" s="52">
        <f t="shared" si="277"/>
        <v>174.63811599999994</v>
      </c>
      <c r="BE266" s="52">
        <f t="shared" si="299"/>
        <v>1.7640210000000001</v>
      </c>
      <c r="BJ266" s="35">
        <f>BK266+BO266+Tabelle21268201025262728[[#This Row],[w]]/2+Tabelle21268201025262728[[#This Row],[poweradd]]</f>
        <v>57.724155999999979</v>
      </c>
      <c r="BK266" s="52">
        <f t="shared" si="331"/>
        <v>52.483995999999976</v>
      </c>
      <c r="BL266" s="35">
        <f t="shared" si="300"/>
        <v>7</v>
      </c>
      <c r="BM266" s="52">
        <f t="shared" si="319"/>
        <v>174.01600399999984</v>
      </c>
      <c r="BN266" s="52">
        <f t="shared" si="278"/>
        <v>172.27584399999984</v>
      </c>
      <c r="BO266" s="52">
        <f t="shared" si="301"/>
        <v>1.7401599999999999</v>
      </c>
      <c r="BT266" s="35">
        <f>BU266+BY266+Tabelle21268201025262729[[#This Row],[w]]/2+Tabelle21268201025262729[[#This Row],[poweradd]]</f>
        <v>44.811883999999985</v>
      </c>
      <c r="BU266" s="52">
        <f t="shared" si="332"/>
        <v>39.097862999999982</v>
      </c>
      <c r="BV266" s="35">
        <f t="shared" si="302"/>
        <v>7</v>
      </c>
      <c r="BW266" s="52">
        <f t="shared" si="320"/>
        <v>221.40213699999995</v>
      </c>
      <c r="BX266" s="52">
        <f t="shared" si="279"/>
        <v>219.18811599999995</v>
      </c>
      <c r="BY266" s="52">
        <f t="shared" si="303"/>
        <v>2.2140209999999998</v>
      </c>
      <c r="CD266" s="35">
        <f>CE266+CI266+Tabelle2126820102526272934[[#This Row],[w]]/2+Tabelle2126820102526272934[[#This Row],[poweradd]]</f>
        <v>166.65252599999999</v>
      </c>
      <c r="CE266" s="52">
        <f t="shared" si="333"/>
        <v>162.25002699999999</v>
      </c>
      <c r="CF266" s="35">
        <f t="shared" si="304"/>
        <v>6</v>
      </c>
      <c r="CG266" s="52">
        <f t="shared" si="321"/>
        <v>140.24997299999993</v>
      </c>
      <c r="CH266" s="52">
        <f t="shared" si="280"/>
        <v>138.84747399999992</v>
      </c>
      <c r="CI266" s="52">
        <f t="shared" si="305"/>
        <v>1.4024989999999999</v>
      </c>
      <c r="CN266" s="35">
        <f>CO266+CS266+Tabelle21268201025262729341135[[#This Row],[w]]/2+Tabelle21268201025262729341135[[#This Row],[poweradd]]</f>
        <v>167.542303</v>
      </c>
      <c r="CO266" s="52">
        <f t="shared" si="334"/>
        <v>163.14879100000002</v>
      </c>
      <c r="CP266" s="35">
        <f t="shared" si="306"/>
        <v>6</v>
      </c>
      <c r="CQ266" s="52">
        <f t="shared" si="322"/>
        <v>139.35120899999998</v>
      </c>
      <c r="CR266" s="52">
        <f t="shared" si="281"/>
        <v>137.957697</v>
      </c>
      <c r="CS266" s="52">
        <f t="shared" si="307"/>
        <v>1.3935120000000001</v>
      </c>
      <c r="CX266" s="35">
        <f>CY266+DC266+Tabelle2126820102526272934113536[[#This Row],[w]]/2+Tabelle2126820102526272934113536[[#This Row],[poweradd]]</f>
        <v>116.92920099999999</v>
      </c>
      <c r="CY266" s="52">
        <f t="shared" si="335"/>
        <v>112.08505199999999</v>
      </c>
      <c r="CZ266" s="35">
        <f t="shared" si="308"/>
        <v>6</v>
      </c>
      <c r="DA266" s="52">
        <f t="shared" si="323"/>
        <v>184.41494799999998</v>
      </c>
      <c r="DB266" s="52">
        <f t="shared" si="282"/>
        <v>182.57079899999999</v>
      </c>
      <c r="DC266" s="52">
        <f t="shared" si="309"/>
        <v>1.844149</v>
      </c>
      <c r="DH266" s="35">
        <f>DI266+DM266+Tabelle21268201025262729341135363731[[#This Row],[w]]/2+Tabelle21268201025262729341135363731[[#This Row],[poweradd]]</f>
        <v>137.69458699999998</v>
      </c>
      <c r="DI266" s="52">
        <f t="shared" si="336"/>
        <v>133.01978499999998</v>
      </c>
      <c r="DJ266" s="35">
        <f t="shared" si="310"/>
        <v>6</v>
      </c>
      <c r="DK266" s="52">
        <f t="shared" si="324"/>
        <v>167.48021499999984</v>
      </c>
      <c r="DL266" s="52">
        <f t="shared" si="283"/>
        <v>165.80541299999985</v>
      </c>
      <c r="DM266" s="52">
        <f t="shared" si="311"/>
        <v>1.6748019999999999</v>
      </c>
      <c r="DR266" s="35">
        <f>DS266+DW266+Tabelle212682010252627293411353637[[#This Row],[w]]/2+Tabelle212682010252627293411353637[[#This Row],[poweradd]]</f>
        <v>144.06862699999996</v>
      </c>
      <c r="DS266" s="52">
        <f t="shared" si="337"/>
        <v>139.47841199999996</v>
      </c>
      <c r="DT266" s="35">
        <f t="shared" si="312"/>
        <v>6</v>
      </c>
      <c r="DU266" s="52">
        <f t="shared" si="325"/>
        <v>159.02158799999995</v>
      </c>
      <c r="DV266" s="52">
        <f t="shared" si="284"/>
        <v>157.43137299999995</v>
      </c>
      <c r="DW266" s="52">
        <f t="shared" si="313"/>
        <v>1.5902149999999999</v>
      </c>
    </row>
    <row r="267" spans="1:133" x14ac:dyDescent="0.25">
      <c r="A267" s="55">
        <v>264</v>
      </c>
      <c r="B267" s="35">
        <f>C267+G267+Tabelle21268201025[[#This Row],[w]]/2+Tabelle21268201025[[#This Row],[poweradd]]</f>
        <v>165.75237400000003</v>
      </c>
      <c r="C267" s="52">
        <f t="shared" si="285"/>
        <v>161.62361100000004</v>
      </c>
      <c r="D267" s="35">
        <f t="shared" si="289"/>
        <v>6</v>
      </c>
      <c r="E267" s="52">
        <f t="shared" si="286"/>
        <v>112.8763889999998</v>
      </c>
      <c r="F267" s="52">
        <f t="shared" si="287"/>
        <v>111.7476259999998</v>
      </c>
      <c r="G267" s="52">
        <f t="shared" si="288"/>
        <v>1.128763</v>
      </c>
      <c r="L267" s="35">
        <f>M267+Q267+Tabelle212682010252632[[#This Row],[w]]/2+Tabelle212682010252632[[#This Row],[poweradd]]</f>
        <v>160.60343700000001</v>
      </c>
      <c r="M267" s="52">
        <f t="shared" si="326"/>
        <v>156.07923000000002</v>
      </c>
      <c r="N267" s="35">
        <f t="shared" si="290"/>
        <v>6</v>
      </c>
      <c r="O267" s="52">
        <f t="shared" si="314"/>
        <v>152.42076999999992</v>
      </c>
      <c r="P267" s="52">
        <f t="shared" si="273"/>
        <v>150.89656299999993</v>
      </c>
      <c r="Q267" s="52">
        <f t="shared" si="291"/>
        <v>1.5242070000000001</v>
      </c>
      <c r="V267" s="35">
        <f>W267+AA267+Tabelle2126820102526[[#This Row],[w]]/2+Tabelle2126820102526[[#This Row],[poweradd]]</f>
        <v>124.31462000000005</v>
      </c>
      <c r="W267" s="52">
        <f t="shared" si="327"/>
        <v>119.81779800000005</v>
      </c>
      <c r="X267" s="35">
        <f t="shared" si="292"/>
        <v>6</v>
      </c>
      <c r="Y267" s="52">
        <f t="shared" si="315"/>
        <v>149.68220199999982</v>
      </c>
      <c r="Z267" s="52">
        <f t="shared" si="274"/>
        <v>148.18537999999981</v>
      </c>
      <c r="AA267" s="52">
        <f t="shared" si="293"/>
        <v>1.4968220000000001</v>
      </c>
      <c r="AF267" s="35">
        <f>AG267+AK267+Tabelle212682010252630[[#This Row],[w]]/2+Tabelle212682010252630[[#This Row],[poweradd]]</f>
        <v>111.87146800000004</v>
      </c>
      <c r="AG267" s="52">
        <f t="shared" si="328"/>
        <v>106.90552400000004</v>
      </c>
      <c r="AH267" s="35">
        <f t="shared" si="294"/>
        <v>6</v>
      </c>
      <c r="AI267" s="52">
        <f t="shared" si="316"/>
        <v>196.59447599999982</v>
      </c>
      <c r="AJ267" s="52">
        <f t="shared" si="275"/>
        <v>194.62853199999981</v>
      </c>
      <c r="AK267" s="52">
        <f t="shared" si="295"/>
        <v>1.9659439999999999</v>
      </c>
      <c r="AP267" s="35">
        <f>AQ267+AU267+Tabelle212682010252627[[#This Row],[w]]/2+Tabelle212682010252627[[#This Row],[poweradd]]</f>
        <v>112.05141399999998</v>
      </c>
      <c r="AQ267" s="52">
        <f t="shared" si="329"/>
        <v>107.27415599999998</v>
      </c>
      <c r="AR267" s="35">
        <f t="shared" si="296"/>
        <v>7</v>
      </c>
      <c r="AS267" s="52">
        <f t="shared" si="317"/>
        <v>127.72584399999984</v>
      </c>
      <c r="AT267" s="52">
        <f t="shared" si="276"/>
        <v>126.44858599999984</v>
      </c>
      <c r="AU267" s="52">
        <f t="shared" si="297"/>
        <v>1.277258</v>
      </c>
      <c r="AZ267" s="35">
        <f>BA267+BE267+Tabelle2126820102526272933[[#This Row],[w]]/2+Tabelle2126820102526272933[[#This Row],[poweradd]]</f>
        <v>99.608264999999989</v>
      </c>
      <c r="BA267" s="52">
        <f t="shared" si="330"/>
        <v>94.361883999999989</v>
      </c>
      <c r="BB267" s="35">
        <f t="shared" si="298"/>
        <v>7</v>
      </c>
      <c r="BC267" s="52">
        <f t="shared" si="318"/>
        <v>174.63811599999994</v>
      </c>
      <c r="BD267" s="52">
        <f t="shared" si="277"/>
        <v>172.89173499999993</v>
      </c>
      <c r="BE267" s="52">
        <f t="shared" si="299"/>
        <v>1.746381</v>
      </c>
      <c r="BJ267" s="35">
        <f>BK267+BO267+Tabelle21268201025262728[[#This Row],[w]]/2+Tabelle21268201025262728[[#This Row],[poweradd]]</f>
        <v>62.946913999999978</v>
      </c>
      <c r="BK267" s="52">
        <f t="shared" si="331"/>
        <v>57.724155999999979</v>
      </c>
      <c r="BL267" s="35">
        <f t="shared" si="300"/>
        <v>7</v>
      </c>
      <c r="BM267" s="52">
        <f t="shared" si="319"/>
        <v>172.27584399999984</v>
      </c>
      <c r="BN267" s="52">
        <f t="shared" si="278"/>
        <v>170.55308599999984</v>
      </c>
      <c r="BO267" s="52">
        <f t="shared" si="301"/>
        <v>1.722758</v>
      </c>
      <c r="BT267" s="35">
        <f>BU267+BY267+Tabelle21268201025262729[[#This Row],[w]]/2+Tabelle21268201025262729[[#This Row],[poweradd]]</f>
        <v>50.503764999999987</v>
      </c>
      <c r="BU267" s="52">
        <f t="shared" si="332"/>
        <v>44.811883999999985</v>
      </c>
      <c r="BV267" s="35">
        <f t="shared" si="302"/>
        <v>7</v>
      </c>
      <c r="BW267" s="52">
        <f t="shared" si="320"/>
        <v>219.18811599999995</v>
      </c>
      <c r="BX267" s="52">
        <f t="shared" si="279"/>
        <v>216.99623499999996</v>
      </c>
      <c r="BY267" s="52">
        <f t="shared" si="303"/>
        <v>2.191881</v>
      </c>
      <c r="CD267" s="35">
        <f>CE267+CI267+Tabelle2126820102526272934[[#This Row],[w]]/2+Tabelle2126820102526272934[[#This Row],[poweradd]]</f>
        <v>171.041</v>
      </c>
      <c r="CE267" s="52">
        <f t="shared" si="333"/>
        <v>166.65252599999999</v>
      </c>
      <c r="CF267" s="35">
        <f t="shared" si="304"/>
        <v>6</v>
      </c>
      <c r="CG267" s="52">
        <f t="shared" si="321"/>
        <v>138.84747399999992</v>
      </c>
      <c r="CH267" s="52">
        <f t="shared" si="280"/>
        <v>137.45899999999992</v>
      </c>
      <c r="CI267" s="52">
        <f t="shared" si="305"/>
        <v>1.388474</v>
      </c>
      <c r="CN267" s="35">
        <f>CO267+CS267+Tabelle21268201025262729341135[[#This Row],[w]]/2+Tabelle21268201025262729341135[[#This Row],[poweradd]]</f>
        <v>171.92187899999999</v>
      </c>
      <c r="CO267" s="52">
        <f t="shared" si="334"/>
        <v>167.542303</v>
      </c>
      <c r="CP267" s="35">
        <f t="shared" si="306"/>
        <v>6</v>
      </c>
      <c r="CQ267" s="52">
        <f t="shared" si="322"/>
        <v>137.957697</v>
      </c>
      <c r="CR267" s="52">
        <f t="shared" si="281"/>
        <v>136.57812100000001</v>
      </c>
      <c r="CS267" s="52">
        <f t="shared" si="307"/>
        <v>1.3795759999999999</v>
      </c>
      <c r="CX267" s="35">
        <f>CY267+DC267+Tabelle2126820102526272934113536[[#This Row],[w]]/2+Tabelle2126820102526272934113536[[#This Row],[poweradd]]</f>
        <v>121.75490799999999</v>
      </c>
      <c r="CY267" s="52">
        <f t="shared" si="335"/>
        <v>116.92920099999999</v>
      </c>
      <c r="CZ267" s="35">
        <f t="shared" si="308"/>
        <v>6</v>
      </c>
      <c r="DA267" s="52">
        <f t="shared" si="323"/>
        <v>182.57079899999999</v>
      </c>
      <c r="DB267" s="52">
        <f t="shared" si="282"/>
        <v>180.745092</v>
      </c>
      <c r="DC267" s="52">
        <f t="shared" si="309"/>
        <v>1.825707</v>
      </c>
      <c r="DH267" s="35">
        <f>DI267+DM267+Tabelle21268201025262729341135363731[[#This Row],[w]]/2+Tabelle21268201025262729341135363731[[#This Row],[poweradd]]</f>
        <v>142.35264099999998</v>
      </c>
      <c r="DI267" s="52">
        <f t="shared" si="336"/>
        <v>137.69458699999998</v>
      </c>
      <c r="DJ267" s="35">
        <f t="shared" si="310"/>
        <v>6</v>
      </c>
      <c r="DK267" s="52">
        <f t="shared" si="324"/>
        <v>165.80541299999985</v>
      </c>
      <c r="DL267" s="52">
        <f t="shared" si="283"/>
        <v>164.14735899999985</v>
      </c>
      <c r="DM267" s="52">
        <f t="shared" si="311"/>
        <v>1.6580539999999999</v>
      </c>
      <c r="DR267" s="35">
        <f>DS267+DW267+Tabelle212682010252627293411353637[[#This Row],[w]]/2+Tabelle212682010252627293411353637[[#This Row],[poweradd]]</f>
        <v>148.64293999999995</v>
      </c>
      <c r="DS267" s="52">
        <f t="shared" si="337"/>
        <v>144.06862699999996</v>
      </c>
      <c r="DT267" s="35">
        <f t="shared" si="312"/>
        <v>6</v>
      </c>
      <c r="DU267" s="52">
        <f t="shared" si="325"/>
        <v>157.43137299999995</v>
      </c>
      <c r="DV267" s="52">
        <f t="shared" si="284"/>
        <v>155.85705999999996</v>
      </c>
      <c r="DW267" s="52">
        <f t="shared" si="313"/>
        <v>1.5743130000000001</v>
      </c>
    </row>
    <row r="268" spans="1:133" x14ac:dyDescent="0.25">
      <c r="A268" s="55">
        <v>265</v>
      </c>
      <c r="B268" s="35">
        <f>C268+G268+Tabelle21268201025[[#This Row],[w]]/2+Tabelle21268201025[[#This Row],[poweradd]]</f>
        <v>169.86985000000004</v>
      </c>
      <c r="C268" s="150">
        <f t="shared" si="285"/>
        <v>165.75237400000003</v>
      </c>
      <c r="D268" s="35">
        <f t="shared" si="289"/>
        <v>6</v>
      </c>
      <c r="E268" s="52">
        <f t="shared" si="286"/>
        <v>111.7476259999998</v>
      </c>
      <c r="F268" s="52">
        <f t="shared" si="287"/>
        <v>110.6301499999998</v>
      </c>
      <c r="G268" s="52">
        <f t="shared" si="288"/>
        <v>1.1174759999999999</v>
      </c>
      <c r="L268" s="35">
        <f>M268+Q268+Tabelle212682010252632[[#This Row],[w]]/2+Tabelle212682010252632[[#This Row],[poweradd]]</f>
        <v>165.112402</v>
      </c>
      <c r="M268" s="150">
        <f t="shared" si="326"/>
        <v>160.60343700000001</v>
      </c>
      <c r="N268" s="35">
        <f t="shared" si="290"/>
        <v>6</v>
      </c>
      <c r="O268" s="52">
        <f t="shared" si="314"/>
        <v>150.89656299999993</v>
      </c>
      <c r="P268" s="52">
        <f t="shared" si="273"/>
        <v>149.38759799999994</v>
      </c>
      <c r="Q268" s="52">
        <f t="shared" si="291"/>
        <v>1.5089649999999999</v>
      </c>
      <c r="V268" s="35">
        <f>W268+AA268+Tabelle2126820102526[[#This Row],[w]]/2+Tabelle2126820102526[[#This Row],[poweradd]]</f>
        <v>128.79647300000005</v>
      </c>
      <c r="W268" s="150">
        <f t="shared" si="327"/>
        <v>124.31462000000005</v>
      </c>
      <c r="X268" s="35">
        <f t="shared" si="292"/>
        <v>6</v>
      </c>
      <c r="Y268" s="52">
        <f t="shared" si="315"/>
        <v>148.18537999999981</v>
      </c>
      <c r="Z268" s="52">
        <f t="shared" si="274"/>
        <v>146.70352699999981</v>
      </c>
      <c r="AA268" s="52">
        <f t="shared" si="293"/>
        <v>1.4818530000000001</v>
      </c>
      <c r="AF268" s="35">
        <f>AG268+AK268+Tabelle212682010252630[[#This Row],[w]]/2+Tabelle212682010252630[[#This Row],[poweradd]]</f>
        <v>116.81775300000004</v>
      </c>
      <c r="AG268" s="150">
        <f t="shared" si="328"/>
        <v>111.87146800000004</v>
      </c>
      <c r="AH268" s="35">
        <f t="shared" si="294"/>
        <v>6</v>
      </c>
      <c r="AI268" s="52">
        <f t="shared" si="316"/>
        <v>194.62853199999981</v>
      </c>
      <c r="AJ268" s="52">
        <f t="shared" si="275"/>
        <v>192.68224699999982</v>
      </c>
      <c r="AK268" s="52">
        <f t="shared" si="295"/>
        <v>1.946285</v>
      </c>
      <c r="AP268" s="35">
        <f>AQ268+AU268+Tabelle212682010252627[[#This Row],[w]]/2+Tabelle212682010252627[[#This Row],[poweradd]]</f>
        <v>116.81589899999997</v>
      </c>
      <c r="AQ268" s="150">
        <f t="shared" si="329"/>
        <v>112.05141399999998</v>
      </c>
      <c r="AR268" s="35">
        <f t="shared" si="296"/>
        <v>7</v>
      </c>
      <c r="AS268" s="52">
        <f t="shared" si="317"/>
        <v>126.44858599999984</v>
      </c>
      <c r="AT268" s="52">
        <f t="shared" si="276"/>
        <v>125.18410099999984</v>
      </c>
      <c r="AU268" s="52">
        <f t="shared" si="297"/>
        <v>1.2644850000000001</v>
      </c>
      <c r="AZ268" s="35">
        <f>BA268+BE268+Tabelle2126820102526272933[[#This Row],[w]]/2+Tabelle2126820102526272933[[#This Row],[poweradd]]</f>
        <v>104.83718199999998</v>
      </c>
      <c r="BA268" s="150">
        <f t="shared" si="330"/>
        <v>99.608264999999989</v>
      </c>
      <c r="BB268" s="35">
        <f t="shared" si="298"/>
        <v>7</v>
      </c>
      <c r="BC268" s="52">
        <f t="shared" si="318"/>
        <v>172.89173499999993</v>
      </c>
      <c r="BD268" s="52">
        <f t="shared" si="277"/>
        <v>171.16281799999993</v>
      </c>
      <c r="BE268" s="52">
        <f t="shared" si="299"/>
        <v>1.728917</v>
      </c>
      <c r="BJ268" s="35">
        <f>BK268+BO268+Tabelle21268201025262728[[#This Row],[w]]/2+Tabelle21268201025262728[[#This Row],[poweradd]]</f>
        <v>68.152443999999974</v>
      </c>
      <c r="BK268" s="150">
        <f t="shared" si="331"/>
        <v>62.946913999999978</v>
      </c>
      <c r="BL268" s="35">
        <f t="shared" si="300"/>
        <v>7</v>
      </c>
      <c r="BM268" s="52">
        <f t="shared" si="319"/>
        <v>170.55308599999984</v>
      </c>
      <c r="BN268" s="52">
        <f t="shared" si="278"/>
        <v>168.84755599999983</v>
      </c>
      <c r="BO268" s="52">
        <f t="shared" si="301"/>
        <v>1.70553</v>
      </c>
      <c r="BT268" s="35">
        <f>BU268+BY268+Tabelle21268201025262729[[#This Row],[w]]/2+Tabelle21268201025262729[[#This Row],[poweradd]]</f>
        <v>56.173726999999985</v>
      </c>
      <c r="BU268" s="150">
        <f t="shared" si="332"/>
        <v>50.503764999999987</v>
      </c>
      <c r="BV268" s="35">
        <f t="shared" si="302"/>
        <v>7</v>
      </c>
      <c r="BW268" s="52">
        <f t="shared" si="320"/>
        <v>216.99623499999996</v>
      </c>
      <c r="BX268" s="52">
        <f t="shared" si="279"/>
        <v>214.82627299999996</v>
      </c>
      <c r="BY268" s="52">
        <f t="shared" si="303"/>
        <v>2.1699619999999999</v>
      </c>
      <c r="CD268" s="35">
        <f>CE268+CI268+Tabelle2126820102526272934[[#This Row],[w]]/2+Tabelle2126820102526272934[[#This Row],[poweradd]]</f>
        <v>175.41559000000001</v>
      </c>
      <c r="CE268" s="150">
        <f t="shared" si="333"/>
        <v>171.041</v>
      </c>
      <c r="CF268" s="35">
        <f t="shared" si="304"/>
        <v>6</v>
      </c>
      <c r="CG268" s="52">
        <f t="shared" si="321"/>
        <v>137.45899999999992</v>
      </c>
      <c r="CH268" s="52">
        <f t="shared" si="280"/>
        <v>136.08440999999991</v>
      </c>
      <c r="CI268" s="52">
        <f t="shared" si="305"/>
        <v>1.37459</v>
      </c>
      <c r="CN268" s="35">
        <f>CO268+CS268+Tabelle21268201025262729341135[[#This Row],[w]]/2+Tabelle21268201025262729341135[[#This Row],[poweradd]]</f>
        <v>176.28765999999999</v>
      </c>
      <c r="CO268" s="150">
        <f t="shared" si="334"/>
        <v>171.92187899999999</v>
      </c>
      <c r="CP268" s="35">
        <f t="shared" si="306"/>
        <v>6</v>
      </c>
      <c r="CQ268" s="52">
        <f t="shared" si="322"/>
        <v>136.57812100000001</v>
      </c>
      <c r="CR268" s="52">
        <f t="shared" si="281"/>
        <v>135.21234000000001</v>
      </c>
      <c r="CS268" s="52">
        <f t="shared" si="307"/>
        <v>1.3657809999999999</v>
      </c>
      <c r="CX268" s="35">
        <f>CY268+DC268+Tabelle2126820102526272934113536[[#This Row],[w]]/2+Tabelle2126820102526272934113536[[#This Row],[poweradd]]</f>
        <v>126.56235799999999</v>
      </c>
      <c r="CY268" s="150">
        <f t="shared" si="335"/>
        <v>121.75490799999999</v>
      </c>
      <c r="CZ268" s="35">
        <f t="shared" si="308"/>
        <v>6</v>
      </c>
      <c r="DA268" s="52">
        <f t="shared" si="323"/>
        <v>180.745092</v>
      </c>
      <c r="DB268" s="52">
        <f t="shared" si="282"/>
        <v>178.93764200000001</v>
      </c>
      <c r="DC268" s="52">
        <f t="shared" si="309"/>
        <v>1.80745</v>
      </c>
      <c r="DH268" s="35">
        <f>DI268+DM268+Tabelle21268201025262729341135363731[[#This Row],[w]]/2+Tabelle21268201025262729341135363731[[#This Row],[poweradd]]</f>
        <v>146.99411399999997</v>
      </c>
      <c r="DI268" s="150">
        <f t="shared" si="336"/>
        <v>142.35264099999998</v>
      </c>
      <c r="DJ268" s="35">
        <f t="shared" si="310"/>
        <v>6</v>
      </c>
      <c r="DK268" s="52">
        <f t="shared" si="324"/>
        <v>164.14735899999985</v>
      </c>
      <c r="DL268" s="52">
        <f t="shared" si="283"/>
        <v>162.50588599999986</v>
      </c>
      <c r="DM268" s="52">
        <f t="shared" si="311"/>
        <v>1.641473</v>
      </c>
      <c r="DR268" s="35">
        <f>DS268+DW268+Tabelle212682010252627293411353637[[#This Row],[w]]/2+Tabelle212682010252627293411353637[[#This Row],[poweradd]]</f>
        <v>153.20150999999996</v>
      </c>
      <c r="DS268" s="150">
        <f t="shared" si="337"/>
        <v>148.64293999999995</v>
      </c>
      <c r="DT268" s="35">
        <f t="shared" si="312"/>
        <v>6</v>
      </c>
      <c r="DU268" s="52">
        <f t="shared" si="325"/>
        <v>155.85705999999996</v>
      </c>
      <c r="DV268" s="52">
        <f t="shared" si="284"/>
        <v>154.29848999999996</v>
      </c>
      <c r="DW268" s="52">
        <f t="shared" si="313"/>
        <v>1.55857</v>
      </c>
    </row>
    <row r="269" spans="1:133" x14ac:dyDescent="0.25">
      <c r="A269" s="55">
        <v>266</v>
      </c>
      <c r="B269" s="35">
        <f>C269+G269+Tabelle21268201025[[#This Row],[w]]/2+Tabelle21268201025[[#This Row],[poweradd]]</f>
        <v>173.97615100000004</v>
      </c>
      <c r="C269" s="150">
        <f t="shared" si="285"/>
        <v>169.86985000000004</v>
      </c>
      <c r="D269" s="35">
        <f t="shared" si="289"/>
        <v>6</v>
      </c>
      <c r="E269" s="52">
        <f t="shared" si="286"/>
        <v>110.6301499999998</v>
      </c>
      <c r="F269" s="52">
        <f t="shared" si="287"/>
        <v>109.5238489999998</v>
      </c>
      <c r="G269" s="52">
        <f t="shared" si="288"/>
        <v>1.106301</v>
      </c>
      <c r="L269" s="35">
        <f>M269+Q269+Tabelle212682010252632[[#This Row],[w]]/2+Tabelle212682010252632[[#This Row],[poweradd]]</f>
        <v>169.60627700000001</v>
      </c>
      <c r="M269" s="150">
        <f t="shared" si="326"/>
        <v>165.112402</v>
      </c>
      <c r="N269" s="35">
        <f t="shared" si="290"/>
        <v>6</v>
      </c>
      <c r="O269" s="52">
        <f t="shared" si="314"/>
        <v>149.38759799999994</v>
      </c>
      <c r="P269" s="52">
        <f t="shared" si="273"/>
        <v>147.89372299999994</v>
      </c>
      <c r="Q269" s="52">
        <f t="shared" si="291"/>
        <v>1.4938750000000001</v>
      </c>
      <c r="V269" s="35">
        <f>W269+AA269+Tabelle2126820102526[[#This Row],[w]]/2+Tabelle2126820102526[[#This Row],[poweradd]]</f>
        <v>133.26350800000006</v>
      </c>
      <c r="W269" s="150">
        <f t="shared" si="327"/>
        <v>128.79647300000005</v>
      </c>
      <c r="X269" s="35">
        <f t="shared" si="292"/>
        <v>6</v>
      </c>
      <c r="Y269" s="52">
        <f t="shared" si="315"/>
        <v>146.70352699999981</v>
      </c>
      <c r="Z269" s="52">
        <f t="shared" si="274"/>
        <v>145.2364919999998</v>
      </c>
      <c r="AA269" s="52">
        <f t="shared" si="293"/>
        <v>1.4670350000000001</v>
      </c>
      <c r="AF269" s="35">
        <f>AG269+AK269+Tabelle212682010252630[[#This Row],[w]]/2+Tabelle212682010252630[[#This Row],[poweradd]]</f>
        <v>121.74457500000004</v>
      </c>
      <c r="AG269" s="150">
        <f t="shared" si="328"/>
        <v>116.81775300000004</v>
      </c>
      <c r="AH269" s="35">
        <f t="shared" si="294"/>
        <v>6</v>
      </c>
      <c r="AI269" s="52">
        <f t="shared" si="316"/>
        <v>192.68224699999982</v>
      </c>
      <c r="AJ269" s="52">
        <f t="shared" si="275"/>
        <v>190.75542499999983</v>
      </c>
      <c r="AK269" s="52">
        <f t="shared" si="295"/>
        <v>1.926822</v>
      </c>
      <c r="AP269" s="35">
        <f>AQ269+AU269+Tabelle212682010252627[[#This Row],[w]]/2+Tabelle212682010252627[[#This Row],[poweradd]]</f>
        <v>121.56773999999997</v>
      </c>
      <c r="AQ269" s="150">
        <f t="shared" si="329"/>
        <v>116.81589899999997</v>
      </c>
      <c r="AR269" s="35">
        <f t="shared" si="296"/>
        <v>7</v>
      </c>
      <c r="AS269" s="52">
        <f t="shared" si="317"/>
        <v>125.18410099999984</v>
      </c>
      <c r="AT269" s="52">
        <f t="shared" si="276"/>
        <v>123.93225999999984</v>
      </c>
      <c r="AU269" s="52">
        <f t="shared" si="297"/>
        <v>1.251841</v>
      </c>
      <c r="AZ269" s="35">
        <f>BA269+BE269+Tabelle2126820102526272933[[#This Row],[w]]/2+Tabelle2126820102526272933[[#This Row],[poweradd]]</f>
        <v>110.04880999999999</v>
      </c>
      <c r="BA269" s="150">
        <f t="shared" si="330"/>
        <v>104.83718199999998</v>
      </c>
      <c r="BB269" s="35">
        <f t="shared" si="298"/>
        <v>7</v>
      </c>
      <c r="BC269" s="52">
        <f t="shared" si="318"/>
        <v>171.16281799999993</v>
      </c>
      <c r="BD269" s="52">
        <f t="shared" si="277"/>
        <v>169.45118999999994</v>
      </c>
      <c r="BE269" s="52">
        <f t="shared" si="299"/>
        <v>1.7116279999999999</v>
      </c>
      <c r="BJ269" s="35">
        <f>BK269+BO269+Tabelle21268201025262728[[#This Row],[w]]/2+Tabelle21268201025262728[[#This Row],[poweradd]]</f>
        <v>73.340918999999971</v>
      </c>
      <c r="BK269" s="150">
        <f t="shared" si="331"/>
        <v>68.152443999999974</v>
      </c>
      <c r="BL269" s="35">
        <f t="shared" si="300"/>
        <v>7</v>
      </c>
      <c r="BM269" s="52">
        <f t="shared" si="319"/>
        <v>168.84755599999983</v>
      </c>
      <c r="BN269" s="52">
        <f t="shared" si="278"/>
        <v>167.15908099999982</v>
      </c>
      <c r="BO269" s="52">
        <f t="shared" si="301"/>
        <v>1.6884749999999999</v>
      </c>
      <c r="BT269" s="35">
        <f>BU269+BY269+Tabelle21268201025262729[[#This Row],[w]]/2+Tabelle21268201025262729[[#This Row],[poweradd]]</f>
        <v>61.821988999999988</v>
      </c>
      <c r="BU269" s="150">
        <f t="shared" si="332"/>
        <v>56.173726999999985</v>
      </c>
      <c r="BV269" s="35">
        <f t="shared" si="302"/>
        <v>7</v>
      </c>
      <c r="BW269" s="52">
        <f t="shared" si="320"/>
        <v>214.82627299999996</v>
      </c>
      <c r="BX269" s="52">
        <f t="shared" si="279"/>
        <v>212.67801099999997</v>
      </c>
      <c r="BY269" s="52">
        <f t="shared" si="303"/>
        <v>2.1482619999999999</v>
      </c>
      <c r="CD269" s="35">
        <f>CE269+CI269+Tabelle2126820102526272934[[#This Row],[w]]/2+Tabelle2126820102526272934[[#This Row],[poweradd]]</f>
        <v>179.77643399999999</v>
      </c>
      <c r="CE269" s="150">
        <f t="shared" si="333"/>
        <v>175.41559000000001</v>
      </c>
      <c r="CF269" s="35">
        <f t="shared" si="304"/>
        <v>6</v>
      </c>
      <c r="CG269" s="52">
        <f t="shared" si="321"/>
        <v>136.08440999999991</v>
      </c>
      <c r="CH269" s="52">
        <f t="shared" si="280"/>
        <v>134.72356599999992</v>
      </c>
      <c r="CI269" s="52">
        <f t="shared" si="305"/>
        <v>1.3608439999999999</v>
      </c>
      <c r="CN269" s="35">
        <f>CO269+CS269+Tabelle21268201025262729341135[[#This Row],[w]]/2+Tabelle21268201025262729341135[[#This Row],[poweradd]]</f>
        <v>180.63978299999999</v>
      </c>
      <c r="CO269" s="150">
        <f t="shared" si="334"/>
        <v>176.28765999999999</v>
      </c>
      <c r="CP269" s="35">
        <f t="shared" si="306"/>
        <v>6</v>
      </c>
      <c r="CQ269" s="52">
        <f t="shared" si="322"/>
        <v>135.21234000000001</v>
      </c>
      <c r="CR269" s="52">
        <f t="shared" si="281"/>
        <v>133.86021700000001</v>
      </c>
      <c r="CS269" s="52">
        <f t="shared" si="307"/>
        <v>1.352123</v>
      </c>
      <c r="CX269" s="35">
        <f>CY269+DC269+Tabelle2126820102526272934113536[[#This Row],[w]]/2+Tabelle2126820102526272934113536[[#This Row],[poweradd]]</f>
        <v>131.35173399999999</v>
      </c>
      <c r="CY269" s="150">
        <f t="shared" si="335"/>
        <v>126.56235799999999</v>
      </c>
      <c r="CZ269" s="35">
        <f t="shared" si="308"/>
        <v>6</v>
      </c>
      <c r="DA269" s="52">
        <f t="shared" si="323"/>
        <v>178.93764200000001</v>
      </c>
      <c r="DB269" s="52">
        <f t="shared" si="282"/>
        <v>177.14826600000001</v>
      </c>
      <c r="DC269" s="52">
        <f t="shared" si="309"/>
        <v>1.7893760000000001</v>
      </c>
      <c r="DH269" s="35">
        <f>DI269+DM269+Tabelle21268201025262729341135363731[[#This Row],[w]]/2+Tabelle21268201025262729341135363731[[#This Row],[poweradd]]</f>
        <v>151.61917199999996</v>
      </c>
      <c r="DI269" s="150">
        <f t="shared" si="336"/>
        <v>146.99411399999997</v>
      </c>
      <c r="DJ269" s="35">
        <f t="shared" si="310"/>
        <v>6</v>
      </c>
      <c r="DK269" s="52">
        <f t="shared" si="324"/>
        <v>162.50588599999986</v>
      </c>
      <c r="DL269" s="52">
        <f t="shared" si="283"/>
        <v>160.88082799999987</v>
      </c>
      <c r="DM269" s="52">
        <f t="shared" si="311"/>
        <v>1.6250579999999999</v>
      </c>
      <c r="DR269" s="35">
        <f>DS269+DW269+Tabelle212682010252627293411353637[[#This Row],[w]]/2+Tabelle212682010252627293411353637[[#This Row],[poweradd]]</f>
        <v>157.74449399999995</v>
      </c>
      <c r="DS269" s="150">
        <f t="shared" si="337"/>
        <v>153.20150999999996</v>
      </c>
      <c r="DT269" s="35">
        <f t="shared" si="312"/>
        <v>6</v>
      </c>
      <c r="DU269" s="52">
        <f t="shared" si="325"/>
        <v>154.29848999999996</v>
      </c>
      <c r="DV269" s="52">
        <f t="shared" si="284"/>
        <v>152.75550599999997</v>
      </c>
      <c r="DW269" s="52">
        <f t="shared" si="313"/>
        <v>1.5429839999999999</v>
      </c>
    </row>
    <row r="270" spans="1:133" x14ac:dyDescent="0.25">
      <c r="A270" s="55">
        <v>267</v>
      </c>
      <c r="B270" s="35">
        <f>C270+G270+Tabelle21268201025[[#This Row],[w]]/2+Tabelle21268201025[[#This Row],[poweradd]]</f>
        <v>178.07138900000004</v>
      </c>
      <c r="C270" s="150">
        <f t="shared" si="285"/>
        <v>173.97615100000004</v>
      </c>
      <c r="D270" s="35">
        <f t="shared" si="289"/>
        <v>6</v>
      </c>
      <c r="E270" s="52">
        <f t="shared" si="286"/>
        <v>109.5238489999998</v>
      </c>
      <c r="F270" s="52">
        <f t="shared" si="287"/>
        <v>108.4286109999998</v>
      </c>
      <c r="G270" s="52">
        <f t="shared" si="288"/>
        <v>1.0952379999999999</v>
      </c>
      <c r="L270" s="35">
        <f>M270+Q270+Tabelle212682010252632[[#This Row],[w]]/2+Tabelle212682010252632[[#This Row],[poweradd]]</f>
        <v>174.08521400000001</v>
      </c>
      <c r="M270" s="150">
        <f t="shared" si="326"/>
        <v>169.60627700000001</v>
      </c>
      <c r="N270" s="35">
        <f t="shared" si="290"/>
        <v>6</v>
      </c>
      <c r="O270" s="52">
        <f t="shared" si="314"/>
        <v>147.89372299999994</v>
      </c>
      <c r="P270" s="52">
        <f t="shared" ref="P270:P333" si="338">O270-Q270</f>
        <v>146.41478599999994</v>
      </c>
      <c r="Q270" s="52">
        <f t="shared" si="291"/>
        <v>1.4789369999999999</v>
      </c>
      <c r="V270" s="35">
        <f>W270+AA270+Tabelle2126820102526[[#This Row],[w]]/2+Tabelle2126820102526[[#This Row],[poweradd]]</f>
        <v>137.71587200000005</v>
      </c>
      <c r="W270" s="150">
        <f t="shared" si="327"/>
        <v>133.26350800000006</v>
      </c>
      <c r="X270" s="35">
        <f t="shared" si="292"/>
        <v>6</v>
      </c>
      <c r="Y270" s="52">
        <f t="shared" si="315"/>
        <v>145.2364919999998</v>
      </c>
      <c r="Z270" s="52">
        <f t="shared" ref="Z270:Z333" si="339">Y270-AA270</f>
        <v>143.78412799999981</v>
      </c>
      <c r="AA270" s="52">
        <f t="shared" si="293"/>
        <v>1.452364</v>
      </c>
      <c r="AF270" s="35">
        <f>AG270+AK270+Tabelle212682010252630[[#This Row],[w]]/2+Tabelle212682010252630[[#This Row],[poweradd]]</f>
        <v>126.65212900000004</v>
      </c>
      <c r="AG270" s="150">
        <f t="shared" si="328"/>
        <v>121.74457500000004</v>
      </c>
      <c r="AH270" s="35">
        <f t="shared" si="294"/>
        <v>6</v>
      </c>
      <c r="AI270" s="52">
        <f t="shared" si="316"/>
        <v>190.75542499999983</v>
      </c>
      <c r="AJ270" s="52">
        <f t="shared" ref="AJ270:AJ333" si="340">AI270-AK270</f>
        <v>188.84787099999983</v>
      </c>
      <c r="AK270" s="52">
        <f t="shared" si="295"/>
        <v>1.907554</v>
      </c>
      <c r="AP270" s="35">
        <f>AQ270+AU270+Tabelle212682010252627[[#This Row],[w]]/2+Tabelle212682010252627[[#This Row],[poweradd]]</f>
        <v>126.30706199999997</v>
      </c>
      <c r="AQ270" s="150">
        <f t="shared" si="329"/>
        <v>121.56773999999997</v>
      </c>
      <c r="AR270" s="35">
        <f t="shared" si="296"/>
        <v>7</v>
      </c>
      <c r="AS270" s="52">
        <f t="shared" si="317"/>
        <v>123.93225999999984</v>
      </c>
      <c r="AT270" s="52">
        <f t="shared" ref="AT270:AT333" si="341">AS270-AU270</f>
        <v>122.69293799999984</v>
      </c>
      <c r="AU270" s="52">
        <f t="shared" si="297"/>
        <v>1.239322</v>
      </c>
      <c r="AZ270" s="35">
        <f>BA270+BE270+Tabelle2126820102526272933[[#This Row],[w]]/2+Tabelle2126820102526272933[[#This Row],[poweradd]]</f>
        <v>115.24332099999999</v>
      </c>
      <c r="BA270" s="150">
        <f t="shared" si="330"/>
        <v>110.04880999999999</v>
      </c>
      <c r="BB270" s="35">
        <f t="shared" si="298"/>
        <v>7</v>
      </c>
      <c r="BC270" s="52">
        <f t="shared" si="318"/>
        <v>169.45118999999994</v>
      </c>
      <c r="BD270" s="52">
        <f t="shared" ref="BD270:BD333" si="342">BC270-BE270</f>
        <v>167.75667899999993</v>
      </c>
      <c r="BE270" s="52">
        <f t="shared" si="299"/>
        <v>1.6945110000000001</v>
      </c>
      <c r="BJ270" s="35">
        <f>BK270+BO270+Tabelle21268201025262728[[#This Row],[w]]/2+Tabelle21268201025262728[[#This Row],[poweradd]]</f>
        <v>78.512508999999966</v>
      </c>
      <c r="BK270" s="150">
        <f t="shared" si="331"/>
        <v>73.340918999999971</v>
      </c>
      <c r="BL270" s="35">
        <f t="shared" si="300"/>
        <v>7</v>
      </c>
      <c r="BM270" s="52">
        <f t="shared" si="319"/>
        <v>167.15908099999982</v>
      </c>
      <c r="BN270" s="52">
        <f t="shared" ref="BN270:BN333" si="343">BM270-BO270</f>
        <v>165.48749099999981</v>
      </c>
      <c r="BO270" s="52">
        <f t="shared" si="301"/>
        <v>1.6715899999999999</v>
      </c>
      <c r="BT270" s="35">
        <f>BU270+BY270+Tabelle21268201025262729[[#This Row],[w]]/2+Tabelle21268201025262729[[#This Row],[poweradd]]</f>
        <v>67.448768999999984</v>
      </c>
      <c r="BU270" s="150">
        <f t="shared" si="332"/>
        <v>61.821988999999988</v>
      </c>
      <c r="BV270" s="35">
        <f t="shared" si="302"/>
        <v>7</v>
      </c>
      <c r="BW270" s="52">
        <f t="shared" si="320"/>
        <v>212.67801099999997</v>
      </c>
      <c r="BX270" s="52">
        <f t="shared" ref="BX270:BX333" si="344">BW270-BY270</f>
        <v>210.55123099999997</v>
      </c>
      <c r="BY270" s="52">
        <f t="shared" si="303"/>
        <v>2.1267800000000001</v>
      </c>
      <c r="CD270" s="35">
        <f>CE270+CI270+Tabelle2126820102526272934[[#This Row],[w]]/2+Tabelle2126820102526272934[[#This Row],[poweradd]]</f>
        <v>184.12366900000001</v>
      </c>
      <c r="CE270" s="150">
        <f t="shared" si="333"/>
        <v>179.77643399999999</v>
      </c>
      <c r="CF270" s="35">
        <f t="shared" si="304"/>
        <v>6</v>
      </c>
      <c r="CG270" s="52">
        <f t="shared" si="321"/>
        <v>134.72356599999992</v>
      </c>
      <c r="CH270" s="52">
        <f t="shared" ref="CH270:CH333" si="345">CG270-CI270</f>
        <v>133.37633099999991</v>
      </c>
      <c r="CI270" s="52">
        <f t="shared" si="305"/>
        <v>1.347235</v>
      </c>
      <c r="CN270" s="35">
        <f>CO270+CS270+Tabelle21268201025262729341135[[#This Row],[w]]/2+Tabelle21268201025262729341135[[#This Row],[poweradd]]</f>
        <v>184.978385</v>
      </c>
      <c r="CO270" s="150">
        <f t="shared" si="334"/>
        <v>180.63978299999999</v>
      </c>
      <c r="CP270" s="35">
        <f t="shared" si="306"/>
        <v>6</v>
      </c>
      <c r="CQ270" s="52">
        <f t="shared" si="322"/>
        <v>133.86021700000001</v>
      </c>
      <c r="CR270" s="52">
        <f t="shared" ref="CR270:CR333" si="346">CQ270-CS270</f>
        <v>132.521615</v>
      </c>
      <c r="CS270" s="52">
        <f t="shared" si="307"/>
        <v>1.3386020000000001</v>
      </c>
      <c r="CX270" s="35">
        <f>CY270+DC270+Tabelle2126820102526272934113536[[#This Row],[w]]/2+Tabelle2126820102526272934113536[[#This Row],[poweradd]]</f>
        <v>136.12321599999999</v>
      </c>
      <c r="CY270" s="150">
        <f t="shared" si="335"/>
        <v>131.35173399999999</v>
      </c>
      <c r="CZ270" s="35">
        <f t="shared" si="308"/>
        <v>6</v>
      </c>
      <c r="DA270" s="52">
        <f t="shared" si="323"/>
        <v>177.14826600000001</v>
      </c>
      <c r="DB270" s="52">
        <f t="shared" ref="DB270:DB333" si="347">DA270-DC270</f>
        <v>175.37678400000001</v>
      </c>
      <c r="DC270" s="52">
        <f t="shared" si="309"/>
        <v>1.771482</v>
      </c>
      <c r="DH270" s="35">
        <f>DI270+DM270+Tabelle21268201025262729341135363731[[#This Row],[w]]/2+Tabelle21268201025262729341135363731[[#This Row],[poweradd]]</f>
        <v>156.22797999999997</v>
      </c>
      <c r="DI270" s="150">
        <f t="shared" si="336"/>
        <v>151.61917199999996</v>
      </c>
      <c r="DJ270" s="35">
        <f t="shared" si="310"/>
        <v>6</v>
      </c>
      <c r="DK270" s="52">
        <f t="shared" si="324"/>
        <v>160.88082799999987</v>
      </c>
      <c r="DL270" s="52">
        <f t="shared" ref="DL270:DL333" si="348">DK270-DM270</f>
        <v>159.27201999999986</v>
      </c>
      <c r="DM270" s="52">
        <f t="shared" si="311"/>
        <v>1.608808</v>
      </c>
      <c r="DR270" s="35">
        <f>DS270+DW270+Tabelle212682010252627293411353637[[#This Row],[w]]/2+Tabelle212682010252627293411353637[[#This Row],[poweradd]]</f>
        <v>162.27204899999995</v>
      </c>
      <c r="DS270" s="150">
        <f t="shared" si="337"/>
        <v>157.74449399999995</v>
      </c>
      <c r="DT270" s="35">
        <f t="shared" si="312"/>
        <v>6</v>
      </c>
      <c r="DU270" s="52">
        <f t="shared" si="325"/>
        <v>152.75550599999997</v>
      </c>
      <c r="DV270" s="52">
        <f t="shared" ref="DV270:DV333" si="349">DU270-DW270</f>
        <v>151.22795099999996</v>
      </c>
      <c r="DW270" s="52">
        <f t="shared" si="313"/>
        <v>1.527555</v>
      </c>
    </row>
    <row r="271" spans="1:133" x14ac:dyDescent="0.25">
      <c r="A271" s="55">
        <v>268</v>
      </c>
      <c r="B271" s="35">
        <f>C271+G271+Tabelle21268201025[[#This Row],[w]]/2+Tabelle21268201025[[#This Row],[poweradd]]</f>
        <v>182.15567500000003</v>
      </c>
      <c r="C271" s="150">
        <f t="shared" si="285"/>
        <v>178.07138900000004</v>
      </c>
      <c r="D271" s="35">
        <f t="shared" si="289"/>
        <v>6</v>
      </c>
      <c r="E271" s="52">
        <f t="shared" si="286"/>
        <v>108.4286109999998</v>
      </c>
      <c r="F271" s="52">
        <f t="shared" si="287"/>
        <v>107.3443249999998</v>
      </c>
      <c r="G271" s="52">
        <f t="shared" si="288"/>
        <v>1.0842860000000001</v>
      </c>
      <c r="H271" s="94"/>
      <c r="I271" s="94"/>
      <c r="J271" s="94"/>
      <c r="L271" s="35">
        <f>M271+Q271+Tabelle212682010252632[[#This Row],[w]]/2+Tabelle212682010252632[[#This Row],[poweradd]]</f>
        <v>178.549361</v>
      </c>
      <c r="M271" s="150">
        <f t="shared" si="326"/>
        <v>174.08521400000001</v>
      </c>
      <c r="N271" s="35">
        <f t="shared" si="290"/>
        <v>6</v>
      </c>
      <c r="O271" s="52">
        <f t="shared" si="314"/>
        <v>146.41478599999994</v>
      </c>
      <c r="P271" s="52">
        <f t="shared" si="338"/>
        <v>144.95063899999994</v>
      </c>
      <c r="Q271" s="52">
        <f t="shared" si="291"/>
        <v>1.4641470000000001</v>
      </c>
      <c r="R271" s="94"/>
      <c r="S271" s="94"/>
      <c r="T271" s="94"/>
      <c r="V271" s="35">
        <f>W271+AA271+Tabelle2126820102526[[#This Row],[w]]/2+Tabelle2126820102526[[#This Row],[poweradd]]</f>
        <v>142.15371300000004</v>
      </c>
      <c r="W271" s="150">
        <f t="shared" si="327"/>
        <v>137.71587200000005</v>
      </c>
      <c r="X271" s="35">
        <f t="shared" si="292"/>
        <v>6</v>
      </c>
      <c r="Y271" s="52">
        <f t="shared" si="315"/>
        <v>143.78412799999981</v>
      </c>
      <c r="Z271" s="52">
        <f t="shared" si="339"/>
        <v>142.34628699999982</v>
      </c>
      <c r="AA271" s="52">
        <f t="shared" si="293"/>
        <v>1.4378409999999999</v>
      </c>
      <c r="AB271" s="94"/>
      <c r="AC271" s="94"/>
      <c r="AD271" s="94"/>
      <c r="AF271" s="35">
        <f>AG271+AK271+Tabelle212682010252630[[#This Row],[w]]/2+Tabelle212682010252630[[#This Row],[poweradd]]</f>
        <v>131.54060700000005</v>
      </c>
      <c r="AG271" s="150">
        <f t="shared" si="328"/>
        <v>126.65212900000004</v>
      </c>
      <c r="AH271" s="35">
        <f t="shared" si="294"/>
        <v>6</v>
      </c>
      <c r="AI271" s="52">
        <f t="shared" si="316"/>
        <v>188.84787099999983</v>
      </c>
      <c r="AJ271" s="52">
        <f t="shared" si="340"/>
        <v>186.95939299999984</v>
      </c>
      <c r="AK271" s="52">
        <f t="shared" si="295"/>
        <v>1.8884780000000001</v>
      </c>
      <c r="AL271" s="94"/>
      <c r="AM271" s="94"/>
      <c r="AN271" s="94"/>
      <c r="AP271" s="35">
        <f>AQ271+AU271+Tabelle212682010252627[[#This Row],[w]]/2+Tabelle212682010252627[[#This Row],[poweradd]]</f>
        <v>131.03399099999996</v>
      </c>
      <c r="AQ271" s="150">
        <f t="shared" si="329"/>
        <v>126.30706199999997</v>
      </c>
      <c r="AR271" s="35">
        <f t="shared" si="296"/>
        <v>7</v>
      </c>
      <c r="AS271" s="52">
        <f t="shared" si="317"/>
        <v>122.69293799999984</v>
      </c>
      <c r="AT271" s="52">
        <f t="shared" si="341"/>
        <v>121.46600899999984</v>
      </c>
      <c r="AU271" s="52">
        <f t="shared" si="297"/>
        <v>1.2269289999999999</v>
      </c>
      <c r="AV271" s="94"/>
      <c r="AW271" s="94"/>
      <c r="AX271" s="94"/>
      <c r="AZ271" s="35">
        <f>BA271+BE271+Tabelle2126820102526272933[[#This Row],[w]]/2+Tabelle2126820102526272933[[#This Row],[poweradd]]</f>
        <v>120.42088699999999</v>
      </c>
      <c r="BA271" s="150">
        <f t="shared" si="330"/>
        <v>115.24332099999999</v>
      </c>
      <c r="BB271" s="35">
        <f t="shared" si="298"/>
        <v>7</v>
      </c>
      <c r="BC271" s="52">
        <f t="shared" si="318"/>
        <v>167.75667899999993</v>
      </c>
      <c r="BD271" s="52">
        <f t="shared" si="342"/>
        <v>166.07911299999992</v>
      </c>
      <c r="BE271" s="52">
        <f t="shared" si="299"/>
        <v>1.6775659999999999</v>
      </c>
      <c r="BF271" s="94"/>
      <c r="BG271" s="94"/>
      <c r="BH271" s="94"/>
      <c r="BJ271" s="35">
        <f>BK271+BO271+Tabelle21268201025262728[[#This Row],[w]]/2+Tabelle21268201025262728[[#This Row],[poweradd]]</f>
        <v>83.667382999999973</v>
      </c>
      <c r="BK271" s="150">
        <f t="shared" si="331"/>
        <v>78.512508999999966</v>
      </c>
      <c r="BL271" s="35">
        <f t="shared" si="300"/>
        <v>7</v>
      </c>
      <c r="BM271" s="52">
        <f t="shared" si="319"/>
        <v>165.48749099999981</v>
      </c>
      <c r="BN271" s="52">
        <f t="shared" si="343"/>
        <v>163.8326169999998</v>
      </c>
      <c r="BO271" s="52">
        <f t="shared" si="301"/>
        <v>1.654874</v>
      </c>
      <c r="BP271" s="94"/>
      <c r="BQ271" s="94"/>
      <c r="BR271" s="94"/>
      <c r="BT271" s="35">
        <f>BU271+BY271+Tabelle21268201025262729[[#This Row],[w]]/2+Tabelle21268201025262729[[#This Row],[poweradd]]</f>
        <v>73.054280999999989</v>
      </c>
      <c r="BU271" s="150">
        <f t="shared" si="332"/>
        <v>67.448768999999984</v>
      </c>
      <c r="BV271" s="35">
        <f t="shared" si="302"/>
        <v>7</v>
      </c>
      <c r="BW271" s="52">
        <f t="shared" si="320"/>
        <v>210.55123099999997</v>
      </c>
      <c r="BX271" s="52">
        <f t="shared" si="344"/>
        <v>208.44571899999997</v>
      </c>
      <c r="BY271" s="52">
        <f t="shared" si="303"/>
        <v>2.1055120000000001</v>
      </c>
      <c r="BZ271" s="94"/>
      <c r="CA271" s="94"/>
      <c r="CB271" s="94"/>
      <c r="CD271" s="35">
        <f>CE271+CI271+Tabelle2126820102526272934[[#This Row],[w]]/2+Tabelle2126820102526272934[[#This Row],[poweradd]]</f>
        <v>188.45743200000001</v>
      </c>
      <c r="CE271" s="150">
        <f t="shared" si="333"/>
        <v>184.12366900000001</v>
      </c>
      <c r="CF271" s="35">
        <f t="shared" si="304"/>
        <v>6</v>
      </c>
      <c r="CG271" s="52">
        <f t="shared" si="321"/>
        <v>133.37633099999991</v>
      </c>
      <c r="CH271" s="52">
        <f t="shared" si="345"/>
        <v>132.0425679999999</v>
      </c>
      <c r="CI271" s="52">
        <f t="shared" si="305"/>
        <v>1.333763</v>
      </c>
      <c r="CJ271" s="94"/>
      <c r="CK271" s="94"/>
      <c r="CL271" s="94"/>
      <c r="CN271" s="35">
        <f>CO271+CS271+Tabelle21268201025262729341135[[#This Row],[w]]/2+Tabelle21268201025262729341135[[#This Row],[poweradd]]</f>
        <v>189.30360100000001</v>
      </c>
      <c r="CO271" s="150">
        <f t="shared" si="334"/>
        <v>184.978385</v>
      </c>
      <c r="CP271" s="35">
        <f t="shared" si="306"/>
        <v>6</v>
      </c>
      <c r="CQ271" s="52">
        <f t="shared" si="322"/>
        <v>132.521615</v>
      </c>
      <c r="CR271" s="52">
        <f t="shared" si="346"/>
        <v>131.19639899999999</v>
      </c>
      <c r="CS271" s="52">
        <f t="shared" si="307"/>
        <v>1.3252159999999999</v>
      </c>
      <c r="CT271" s="94"/>
      <c r="CU271" s="94"/>
      <c r="CV271" s="94"/>
      <c r="CX271" s="35">
        <f>CY271+DC271+Tabelle2126820102526272934113536[[#This Row],[w]]/2+Tabelle2126820102526272934113536[[#This Row],[poweradd]]</f>
        <v>140.876983</v>
      </c>
      <c r="CY271" s="150">
        <f t="shared" si="335"/>
        <v>136.12321599999999</v>
      </c>
      <c r="CZ271" s="35">
        <f t="shared" si="308"/>
        <v>6</v>
      </c>
      <c r="DA271" s="52">
        <f t="shared" si="323"/>
        <v>175.37678400000001</v>
      </c>
      <c r="DB271" s="52">
        <f t="shared" si="347"/>
        <v>173.623017</v>
      </c>
      <c r="DC271" s="52">
        <f t="shared" si="309"/>
        <v>1.7537670000000001</v>
      </c>
      <c r="DD271" s="94"/>
      <c r="DE271" s="94"/>
      <c r="DF271" s="94"/>
      <c r="DH271" s="35">
        <f>DI271+DM271+Tabelle21268201025262729341135363731[[#This Row],[w]]/2+Tabelle21268201025262729341135363731[[#This Row],[poweradd]]</f>
        <v>160.82069999999999</v>
      </c>
      <c r="DI271" s="150">
        <f t="shared" si="336"/>
        <v>156.22797999999997</v>
      </c>
      <c r="DJ271" s="35">
        <f t="shared" si="310"/>
        <v>6</v>
      </c>
      <c r="DK271" s="52">
        <f t="shared" si="324"/>
        <v>159.27201999999986</v>
      </c>
      <c r="DL271" s="52">
        <f t="shared" si="348"/>
        <v>157.67929999999984</v>
      </c>
      <c r="DM271" s="52">
        <f t="shared" si="311"/>
        <v>1.5927199999999999</v>
      </c>
      <c r="DN271" s="94"/>
      <c r="DO271" s="94"/>
      <c r="DP271" s="94"/>
      <c r="DR271" s="35">
        <f>DS271+DW271+Tabelle212682010252627293411353637[[#This Row],[w]]/2+Tabelle212682010252627293411353637[[#This Row],[poweradd]]</f>
        <v>166.78432799999996</v>
      </c>
      <c r="DS271" s="150">
        <f t="shared" si="337"/>
        <v>162.27204899999995</v>
      </c>
      <c r="DT271" s="35">
        <f t="shared" si="312"/>
        <v>6</v>
      </c>
      <c r="DU271" s="52">
        <f t="shared" si="325"/>
        <v>151.22795099999996</v>
      </c>
      <c r="DV271" s="52">
        <f t="shared" si="349"/>
        <v>149.71567199999996</v>
      </c>
      <c r="DW271" s="52">
        <f t="shared" si="313"/>
        <v>1.5122789999999999</v>
      </c>
      <c r="DX271" s="94"/>
      <c r="DY271" s="94"/>
      <c r="DZ271" s="94"/>
    </row>
    <row r="272" spans="1:133" x14ac:dyDescent="0.25">
      <c r="A272" s="55">
        <v>269</v>
      </c>
      <c r="B272" s="35">
        <f>C272+G272+Tabelle21268201025[[#This Row],[w]]/2+Tabelle21268201025[[#This Row],[poweradd]]</f>
        <v>186.22911800000003</v>
      </c>
      <c r="C272" s="150">
        <f t="shared" si="285"/>
        <v>182.15567500000003</v>
      </c>
      <c r="D272" s="35">
        <f t="shared" si="289"/>
        <v>6</v>
      </c>
      <c r="E272" s="52">
        <f t="shared" si="286"/>
        <v>107.3443249999998</v>
      </c>
      <c r="F272" s="52">
        <f t="shared" si="287"/>
        <v>106.2708819999998</v>
      </c>
      <c r="G272" s="52">
        <f t="shared" si="288"/>
        <v>1.0734429999999999</v>
      </c>
      <c r="L272" s="35">
        <f>M272+Q272+Tabelle212682010252632[[#This Row],[w]]/2+Tabelle212682010252632[[#This Row],[poweradd]]</f>
        <v>182.99886700000002</v>
      </c>
      <c r="M272" s="150">
        <f t="shared" si="326"/>
        <v>178.549361</v>
      </c>
      <c r="N272" s="35">
        <f t="shared" si="290"/>
        <v>6</v>
      </c>
      <c r="O272" s="52">
        <f t="shared" si="314"/>
        <v>144.95063899999994</v>
      </c>
      <c r="P272" s="52">
        <f t="shared" si="338"/>
        <v>143.50113299999992</v>
      </c>
      <c r="Q272" s="52">
        <f t="shared" si="291"/>
        <v>1.449506</v>
      </c>
      <c r="V272" s="35">
        <f>W272+AA272+Tabelle2126820102526[[#This Row],[w]]/2+Tabelle2126820102526[[#This Row],[poweradd]]</f>
        <v>146.57717500000004</v>
      </c>
      <c r="W272" s="150">
        <f t="shared" si="327"/>
        <v>142.15371300000004</v>
      </c>
      <c r="X272" s="35">
        <f t="shared" si="292"/>
        <v>6</v>
      </c>
      <c r="Y272" s="52">
        <f t="shared" si="315"/>
        <v>142.34628699999982</v>
      </c>
      <c r="Z272" s="52">
        <f t="shared" si="339"/>
        <v>140.92282499999982</v>
      </c>
      <c r="AA272" s="52">
        <f t="shared" si="293"/>
        <v>1.423462</v>
      </c>
      <c r="AF272" s="35">
        <f>AG272+AK272+Tabelle212682010252630[[#This Row],[w]]/2+Tabelle212682010252630[[#This Row],[poweradd]]</f>
        <v>136.41020000000006</v>
      </c>
      <c r="AG272" s="150">
        <f t="shared" si="328"/>
        <v>131.54060700000005</v>
      </c>
      <c r="AH272" s="35">
        <f t="shared" si="294"/>
        <v>6</v>
      </c>
      <c r="AI272" s="52">
        <f t="shared" si="316"/>
        <v>186.95939299999984</v>
      </c>
      <c r="AJ272" s="52">
        <f t="shared" si="340"/>
        <v>185.08979999999983</v>
      </c>
      <c r="AK272" s="52">
        <f t="shared" si="295"/>
        <v>1.8695930000000001</v>
      </c>
      <c r="AP272" s="35">
        <f>AQ272+AU272+Tabelle212682010252627[[#This Row],[w]]/2+Tabelle212682010252627[[#This Row],[poweradd]]</f>
        <v>135.74865099999997</v>
      </c>
      <c r="AQ272" s="150">
        <f t="shared" si="329"/>
        <v>131.03399099999996</v>
      </c>
      <c r="AR272" s="35">
        <f t="shared" si="296"/>
        <v>7</v>
      </c>
      <c r="AS272" s="52">
        <f t="shared" si="317"/>
        <v>121.46600899999984</v>
      </c>
      <c r="AT272" s="52">
        <f t="shared" si="341"/>
        <v>120.25134899999985</v>
      </c>
      <c r="AU272" s="52">
        <f t="shared" si="297"/>
        <v>1.2146600000000001</v>
      </c>
      <c r="AZ272" s="35">
        <f>BA272+BE272+Tabelle2126820102526272933[[#This Row],[w]]/2+Tabelle2126820102526272933[[#This Row],[poweradd]]</f>
        <v>125.581678</v>
      </c>
      <c r="BA272" s="150">
        <f t="shared" si="330"/>
        <v>120.42088699999999</v>
      </c>
      <c r="BB272" s="35">
        <f t="shared" si="298"/>
        <v>7</v>
      </c>
      <c r="BC272" s="52">
        <f t="shared" si="318"/>
        <v>166.07911299999992</v>
      </c>
      <c r="BD272" s="52">
        <f t="shared" si="342"/>
        <v>164.41832199999993</v>
      </c>
      <c r="BE272" s="52">
        <f t="shared" si="299"/>
        <v>1.6607909999999999</v>
      </c>
      <c r="BJ272" s="35">
        <f>BK272+BO272+Tabelle21268201025262728[[#This Row],[w]]/2+Tabelle21268201025262728[[#This Row],[poweradd]]</f>
        <v>88.805708999999979</v>
      </c>
      <c r="BK272" s="150">
        <f t="shared" si="331"/>
        <v>83.667382999999973</v>
      </c>
      <c r="BL272" s="35">
        <f t="shared" si="300"/>
        <v>7</v>
      </c>
      <c r="BM272" s="52">
        <f t="shared" si="319"/>
        <v>163.8326169999998</v>
      </c>
      <c r="BN272" s="52">
        <f t="shared" si="343"/>
        <v>162.19429099999979</v>
      </c>
      <c r="BO272" s="52">
        <f t="shared" si="301"/>
        <v>1.6383259999999999</v>
      </c>
      <c r="BT272" s="35">
        <f>BU272+BY272+Tabelle21268201025262729[[#This Row],[w]]/2+Tabelle21268201025262729[[#This Row],[poweradd]]</f>
        <v>78.638737999999989</v>
      </c>
      <c r="BU272" s="150">
        <f t="shared" si="332"/>
        <v>73.054280999999989</v>
      </c>
      <c r="BV272" s="35">
        <f t="shared" si="302"/>
        <v>7</v>
      </c>
      <c r="BW272" s="52">
        <f t="shared" si="320"/>
        <v>208.44571899999997</v>
      </c>
      <c r="BX272" s="52">
        <f t="shared" si="344"/>
        <v>206.36126199999998</v>
      </c>
      <c r="BY272" s="52">
        <f t="shared" si="303"/>
        <v>2.084457</v>
      </c>
      <c r="CD272" s="35">
        <f>CE272+CI272+Tabelle2126820102526272934[[#This Row],[w]]/2+Tabelle2126820102526272934[[#This Row],[poweradd]]</f>
        <v>192.77785700000001</v>
      </c>
      <c r="CE272" s="150">
        <f t="shared" si="333"/>
        <v>188.45743200000001</v>
      </c>
      <c r="CF272" s="35">
        <f t="shared" si="304"/>
        <v>6</v>
      </c>
      <c r="CG272" s="52">
        <f t="shared" si="321"/>
        <v>132.0425679999999</v>
      </c>
      <c r="CH272" s="52">
        <f t="shared" si="345"/>
        <v>130.7221429999999</v>
      </c>
      <c r="CI272" s="52">
        <f t="shared" si="305"/>
        <v>1.320425</v>
      </c>
      <c r="CN272" s="35">
        <f>CO272+CS272+Tabelle21268201025262729341135[[#This Row],[w]]/2+Tabelle21268201025262729341135[[#This Row],[poweradd]]</f>
        <v>193.61556400000001</v>
      </c>
      <c r="CO272" s="150">
        <f t="shared" si="334"/>
        <v>189.30360100000001</v>
      </c>
      <c r="CP272" s="35">
        <f t="shared" si="306"/>
        <v>6</v>
      </c>
      <c r="CQ272" s="52">
        <f t="shared" si="322"/>
        <v>131.19639899999999</v>
      </c>
      <c r="CR272" s="52">
        <f t="shared" si="346"/>
        <v>129.88443599999999</v>
      </c>
      <c r="CS272" s="52">
        <f t="shared" si="307"/>
        <v>1.311963</v>
      </c>
      <c r="CX272" s="35">
        <f>CY272+DC272+Tabelle2126820102526272934113536[[#This Row],[w]]/2+Tabelle2126820102526272934113536[[#This Row],[poweradd]]</f>
        <v>145.613213</v>
      </c>
      <c r="CY272" s="150">
        <f t="shared" si="335"/>
        <v>140.876983</v>
      </c>
      <c r="CZ272" s="35">
        <f t="shared" si="308"/>
        <v>6</v>
      </c>
      <c r="DA272" s="52">
        <f t="shared" si="323"/>
        <v>173.623017</v>
      </c>
      <c r="DB272" s="52">
        <f t="shared" si="347"/>
        <v>171.886787</v>
      </c>
      <c r="DC272" s="52">
        <f t="shared" si="309"/>
        <v>1.7362299999999999</v>
      </c>
      <c r="DH272" s="35">
        <f>DI272+DM272+Tabelle21268201025262729341135363731[[#This Row],[w]]/2+Tabelle21268201025262729341135363731[[#This Row],[poweradd]]</f>
        <v>165.397493</v>
      </c>
      <c r="DI272" s="150">
        <f t="shared" si="336"/>
        <v>160.82069999999999</v>
      </c>
      <c r="DJ272" s="35">
        <f t="shared" si="310"/>
        <v>6</v>
      </c>
      <c r="DK272" s="52">
        <f t="shared" si="324"/>
        <v>157.67929999999984</v>
      </c>
      <c r="DL272" s="52">
        <f t="shared" si="348"/>
        <v>156.10250699999983</v>
      </c>
      <c r="DM272" s="52">
        <f t="shared" si="311"/>
        <v>1.5767929999999999</v>
      </c>
      <c r="DR272" s="35">
        <f>DS272+DW272+Tabelle212682010252627293411353637[[#This Row],[w]]/2+Tabelle212682010252627293411353637[[#This Row],[poweradd]]</f>
        <v>171.28148399999995</v>
      </c>
      <c r="DS272" s="150">
        <f t="shared" si="337"/>
        <v>166.78432799999996</v>
      </c>
      <c r="DT272" s="35">
        <f t="shared" si="312"/>
        <v>6</v>
      </c>
      <c r="DU272" s="52">
        <f t="shared" si="325"/>
        <v>149.71567199999996</v>
      </c>
      <c r="DV272" s="52">
        <f t="shared" si="349"/>
        <v>148.21851599999997</v>
      </c>
      <c r="DW272" s="52">
        <f t="shared" si="313"/>
        <v>1.4971559999999999</v>
      </c>
    </row>
    <row r="273" spans="1:130" x14ac:dyDescent="0.25">
      <c r="A273" s="55">
        <v>270</v>
      </c>
      <c r="B273" s="35">
        <f>C273+G273+Tabelle21268201025[[#This Row],[w]]/2+Tabelle21268201025[[#This Row],[poweradd]]</f>
        <v>190.29182600000001</v>
      </c>
      <c r="C273" s="52">
        <f t="shared" si="285"/>
        <v>186.22911800000003</v>
      </c>
      <c r="D273" s="35">
        <f t="shared" si="289"/>
        <v>6</v>
      </c>
      <c r="E273" s="52">
        <f t="shared" si="286"/>
        <v>106.2708819999998</v>
      </c>
      <c r="F273" s="52">
        <f t="shared" si="287"/>
        <v>105.2081739999998</v>
      </c>
      <c r="G273" s="52">
        <f t="shared" si="288"/>
        <v>1.062708</v>
      </c>
      <c r="L273" s="35">
        <f>M273+Q273+Tabelle212682010252632[[#This Row],[w]]/2+Tabelle212682010252632[[#This Row],[poweradd]]</f>
        <v>187.43387800000002</v>
      </c>
      <c r="M273" s="52">
        <f t="shared" si="326"/>
        <v>182.99886700000002</v>
      </c>
      <c r="N273" s="35">
        <f t="shared" si="290"/>
        <v>6</v>
      </c>
      <c r="O273" s="52">
        <f t="shared" si="314"/>
        <v>143.50113299999992</v>
      </c>
      <c r="P273" s="52">
        <f t="shared" si="338"/>
        <v>142.06612199999992</v>
      </c>
      <c r="Q273" s="52">
        <f t="shared" si="291"/>
        <v>1.435011</v>
      </c>
      <c r="V273" s="35">
        <f>W273+AA273+Tabelle2126820102526[[#This Row],[w]]/2+Tabelle2126820102526[[#This Row],[poweradd]]</f>
        <v>150.98640300000005</v>
      </c>
      <c r="W273" s="52">
        <f t="shared" si="327"/>
        <v>146.57717500000004</v>
      </c>
      <c r="X273" s="35">
        <f t="shared" si="292"/>
        <v>6</v>
      </c>
      <c r="Y273" s="52">
        <f t="shared" si="315"/>
        <v>140.92282499999982</v>
      </c>
      <c r="Z273" s="52">
        <f t="shared" si="339"/>
        <v>139.51359699999981</v>
      </c>
      <c r="AA273" s="52">
        <f t="shared" si="293"/>
        <v>1.4092279999999999</v>
      </c>
      <c r="AF273" s="35">
        <f>AG273+AK273+Tabelle212682010252630[[#This Row],[w]]/2+Tabelle212682010252630[[#This Row],[poweradd]]</f>
        <v>141.26109800000006</v>
      </c>
      <c r="AG273" s="52">
        <f t="shared" si="328"/>
        <v>136.41020000000006</v>
      </c>
      <c r="AH273" s="35">
        <f t="shared" si="294"/>
        <v>6</v>
      </c>
      <c r="AI273" s="52">
        <f t="shared" si="316"/>
        <v>185.08979999999983</v>
      </c>
      <c r="AJ273" s="52">
        <f t="shared" si="340"/>
        <v>183.23890199999983</v>
      </c>
      <c r="AK273" s="52">
        <f t="shared" si="295"/>
        <v>1.8508979999999999</v>
      </c>
      <c r="AP273" s="35">
        <f>AQ273+AU273+Tabelle212682010252627[[#This Row],[w]]/2+Tabelle212682010252627[[#This Row],[poweradd]]</f>
        <v>140.45116399999998</v>
      </c>
      <c r="AQ273" s="52">
        <f t="shared" si="329"/>
        <v>135.74865099999997</v>
      </c>
      <c r="AR273" s="35">
        <f t="shared" si="296"/>
        <v>7</v>
      </c>
      <c r="AS273" s="52">
        <f t="shared" si="317"/>
        <v>120.25134899999985</v>
      </c>
      <c r="AT273" s="52">
        <f t="shared" si="341"/>
        <v>119.04883599999985</v>
      </c>
      <c r="AU273" s="52">
        <f t="shared" si="297"/>
        <v>1.2025129999999999</v>
      </c>
      <c r="AZ273" s="35">
        <f>BA273+BE273+Tabelle2126820102526272933[[#This Row],[w]]/2+Tabelle2126820102526272933[[#This Row],[poweradd]]</f>
        <v>130.72586100000001</v>
      </c>
      <c r="BA273" s="52">
        <f t="shared" si="330"/>
        <v>125.581678</v>
      </c>
      <c r="BB273" s="35">
        <f t="shared" si="298"/>
        <v>7</v>
      </c>
      <c r="BC273" s="52">
        <f t="shared" si="318"/>
        <v>164.41832199999993</v>
      </c>
      <c r="BD273" s="52">
        <f t="shared" si="342"/>
        <v>162.77413899999993</v>
      </c>
      <c r="BE273" s="52">
        <f t="shared" si="299"/>
        <v>1.644183</v>
      </c>
      <c r="BJ273" s="35">
        <f>BK273+BO273+Tabelle21268201025262728[[#This Row],[w]]/2+Tabelle21268201025262728[[#This Row],[poweradd]]</f>
        <v>93.927650999999983</v>
      </c>
      <c r="BK273" s="52">
        <f t="shared" si="331"/>
        <v>88.805708999999979</v>
      </c>
      <c r="BL273" s="35">
        <f t="shared" si="300"/>
        <v>7</v>
      </c>
      <c r="BM273" s="52">
        <f t="shared" si="319"/>
        <v>162.19429099999979</v>
      </c>
      <c r="BN273" s="52">
        <f t="shared" si="343"/>
        <v>160.5723489999998</v>
      </c>
      <c r="BO273" s="52">
        <f t="shared" si="301"/>
        <v>1.621942</v>
      </c>
      <c r="BT273" s="35">
        <f>BU273+BY273+Tabelle21268201025262729[[#This Row],[w]]/2+Tabelle21268201025262729[[#This Row],[poweradd]]</f>
        <v>84.202349999999996</v>
      </c>
      <c r="BU273" s="52">
        <f t="shared" si="332"/>
        <v>78.638737999999989</v>
      </c>
      <c r="BV273" s="35">
        <f t="shared" si="302"/>
        <v>7</v>
      </c>
      <c r="BW273" s="52">
        <f t="shared" si="320"/>
        <v>206.36126199999998</v>
      </c>
      <c r="BX273" s="52">
        <f t="shared" si="344"/>
        <v>204.29764999999998</v>
      </c>
      <c r="BY273" s="52">
        <f t="shared" si="303"/>
        <v>2.063612</v>
      </c>
      <c r="CD273" s="35">
        <f>CE273+CI273+Tabelle2126820102526272934[[#This Row],[w]]/2+Tabelle2126820102526272934[[#This Row],[poweradd]]</f>
        <v>197.08507800000001</v>
      </c>
      <c r="CE273" s="52">
        <f t="shared" si="333"/>
        <v>192.77785700000001</v>
      </c>
      <c r="CF273" s="35">
        <f t="shared" si="304"/>
        <v>6</v>
      </c>
      <c r="CG273" s="52">
        <f t="shared" si="321"/>
        <v>130.7221429999999</v>
      </c>
      <c r="CH273" s="52">
        <f t="shared" si="345"/>
        <v>129.4149219999999</v>
      </c>
      <c r="CI273" s="52">
        <f t="shared" si="305"/>
        <v>1.307221</v>
      </c>
      <c r="CN273" s="35">
        <f>CO273+CS273+Tabelle21268201025262729341135[[#This Row],[w]]/2+Tabelle21268201025262729341135[[#This Row],[poweradd]]</f>
        <v>197.91440800000001</v>
      </c>
      <c r="CO273" s="52">
        <f t="shared" si="334"/>
        <v>193.61556400000001</v>
      </c>
      <c r="CP273" s="35">
        <f t="shared" si="306"/>
        <v>6</v>
      </c>
      <c r="CQ273" s="52">
        <f t="shared" si="322"/>
        <v>129.88443599999999</v>
      </c>
      <c r="CR273" s="52">
        <f t="shared" si="346"/>
        <v>128.58559199999999</v>
      </c>
      <c r="CS273" s="52">
        <f t="shared" si="307"/>
        <v>1.2988440000000001</v>
      </c>
      <c r="CX273" s="35">
        <f>CY273+DC273+Tabelle2126820102526272934113536[[#This Row],[w]]/2+Tabelle2126820102526272934113536[[#This Row],[poweradd]]</f>
        <v>150.33207999999999</v>
      </c>
      <c r="CY273" s="52">
        <f t="shared" si="335"/>
        <v>145.613213</v>
      </c>
      <c r="CZ273" s="35">
        <f t="shared" si="308"/>
        <v>6</v>
      </c>
      <c r="DA273" s="52">
        <f t="shared" si="323"/>
        <v>171.886787</v>
      </c>
      <c r="DB273" s="52">
        <f t="shared" si="347"/>
        <v>170.16792000000001</v>
      </c>
      <c r="DC273" s="52">
        <f t="shared" si="309"/>
        <v>1.7188669999999999</v>
      </c>
      <c r="DH273" s="35">
        <f>DI273+DM273+Tabelle21268201025262729341135363731[[#This Row],[w]]/2+Tabelle21268201025262729341135363731[[#This Row],[poweradd]]</f>
        <v>169.958518</v>
      </c>
      <c r="DI273" s="52">
        <f t="shared" si="336"/>
        <v>165.397493</v>
      </c>
      <c r="DJ273" s="35">
        <f t="shared" si="310"/>
        <v>6</v>
      </c>
      <c r="DK273" s="52">
        <f t="shared" si="324"/>
        <v>156.10250699999983</v>
      </c>
      <c r="DL273" s="52">
        <f t="shared" si="348"/>
        <v>154.54148199999983</v>
      </c>
      <c r="DM273" s="52">
        <f t="shared" si="311"/>
        <v>1.5610250000000001</v>
      </c>
      <c r="DR273" s="35">
        <f>DS273+DW273+Tabelle212682010252627293411353637[[#This Row],[w]]/2+Tabelle212682010252627293411353637[[#This Row],[poweradd]]</f>
        <v>175.76366899999994</v>
      </c>
      <c r="DS273" s="52">
        <f t="shared" si="337"/>
        <v>171.28148399999995</v>
      </c>
      <c r="DT273" s="35">
        <f t="shared" si="312"/>
        <v>6</v>
      </c>
      <c r="DU273" s="52">
        <f t="shared" si="325"/>
        <v>148.21851599999997</v>
      </c>
      <c r="DV273" s="52">
        <f t="shared" si="349"/>
        <v>146.73633099999998</v>
      </c>
      <c r="DW273" s="52">
        <f t="shared" si="313"/>
        <v>1.4821850000000001</v>
      </c>
    </row>
    <row r="274" spans="1:130" x14ac:dyDescent="0.25">
      <c r="A274" s="55">
        <v>271</v>
      </c>
      <c r="B274" s="35">
        <f>C274+G274+Tabelle21268201025[[#This Row],[w]]/2+Tabelle21268201025[[#This Row],[poweradd]]</f>
        <v>194.343907</v>
      </c>
      <c r="C274" s="52">
        <f t="shared" si="285"/>
        <v>190.29182600000001</v>
      </c>
      <c r="D274" s="35">
        <f t="shared" si="289"/>
        <v>6</v>
      </c>
      <c r="E274" s="52">
        <f t="shared" si="286"/>
        <v>105.2081739999998</v>
      </c>
      <c r="F274" s="52">
        <f t="shared" si="287"/>
        <v>104.1560929999998</v>
      </c>
      <c r="G274" s="52">
        <f t="shared" si="288"/>
        <v>1.052081</v>
      </c>
      <c r="L274" s="35">
        <f>M274+Q274+Tabelle212682010252632[[#This Row],[w]]/2+Tabelle212682010252632[[#This Row],[poweradd]]</f>
        <v>191.85453900000002</v>
      </c>
      <c r="M274" s="52">
        <f t="shared" si="326"/>
        <v>187.43387800000002</v>
      </c>
      <c r="N274" s="35">
        <f t="shared" si="290"/>
        <v>6</v>
      </c>
      <c r="O274" s="52">
        <f t="shared" si="314"/>
        <v>142.06612199999992</v>
      </c>
      <c r="P274" s="52">
        <f t="shared" si="338"/>
        <v>140.64546099999993</v>
      </c>
      <c r="Q274" s="52">
        <f t="shared" si="291"/>
        <v>1.420661</v>
      </c>
      <c r="V274" s="35">
        <f>W274+AA274+Tabelle2126820102526[[#This Row],[w]]/2+Tabelle2126820102526[[#This Row],[poweradd]]</f>
        <v>155.38153800000006</v>
      </c>
      <c r="W274" s="52">
        <f t="shared" si="327"/>
        <v>150.98640300000005</v>
      </c>
      <c r="X274" s="35">
        <f t="shared" si="292"/>
        <v>6</v>
      </c>
      <c r="Y274" s="52">
        <f t="shared" si="315"/>
        <v>139.51359699999981</v>
      </c>
      <c r="Z274" s="52">
        <f t="shared" si="339"/>
        <v>138.11846199999979</v>
      </c>
      <c r="AA274" s="52">
        <f t="shared" si="293"/>
        <v>1.395135</v>
      </c>
      <c r="AF274" s="35">
        <f>AG274+AK274+Tabelle212682010252630[[#This Row],[w]]/2+Tabelle212682010252630[[#This Row],[poweradd]]</f>
        <v>146.09348700000007</v>
      </c>
      <c r="AG274" s="52">
        <f t="shared" si="328"/>
        <v>141.26109800000006</v>
      </c>
      <c r="AH274" s="35">
        <f t="shared" si="294"/>
        <v>6</v>
      </c>
      <c r="AI274" s="52">
        <f t="shared" si="316"/>
        <v>183.23890199999983</v>
      </c>
      <c r="AJ274" s="52">
        <f t="shared" si="340"/>
        <v>181.40651299999982</v>
      </c>
      <c r="AK274" s="52">
        <f t="shared" si="295"/>
        <v>1.832389</v>
      </c>
      <c r="AP274" s="35">
        <f>AQ274+AU274+Tabelle212682010252627[[#This Row],[w]]/2+Tabelle212682010252627[[#This Row],[poweradd]]</f>
        <v>145.14165199999997</v>
      </c>
      <c r="AQ274" s="52">
        <f t="shared" si="329"/>
        <v>140.45116399999998</v>
      </c>
      <c r="AR274" s="35">
        <f t="shared" si="296"/>
        <v>7</v>
      </c>
      <c r="AS274" s="52">
        <f t="shared" si="317"/>
        <v>119.04883599999985</v>
      </c>
      <c r="AT274" s="52">
        <f t="shared" si="341"/>
        <v>117.85834799999985</v>
      </c>
      <c r="AU274" s="52">
        <f t="shared" si="297"/>
        <v>1.190488</v>
      </c>
      <c r="AZ274" s="35">
        <f>BA274+BE274+Tabelle2126820102526272933[[#This Row],[w]]/2+Tabelle2126820102526272933[[#This Row],[poweradd]]</f>
        <v>135.853602</v>
      </c>
      <c r="BA274" s="52">
        <f t="shared" si="330"/>
        <v>130.72586100000001</v>
      </c>
      <c r="BB274" s="35">
        <f t="shared" si="298"/>
        <v>7</v>
      </c>
      <c r="BC274" s="52">
        <f t="shared" si="318"/>
        <v>162.77413899999993</v>
      </c>
      <c r="BD274" s="52">
        <f t="shared" si="342"/>
        <v>161.14639799999995</v>
      </c>
      <c r="BE274" s="52">
        <f t="shared" si="299"/>
        <v>1.6277410000000001</v>
      </c>
      <c r="BJ274" s="35">
        <f>BK274+BO274+Tabelle21268201025262728[[#This Row],[w]]/2+Tabelle21268201025262728[[#This Row],[poweradd]]</f>
        <v>99.033373999999981</v>
      </c>
      <c r="BK274" s="52">
        <f t="shared" si="331"/>
        <v>93.927650999999983</v>
      </c>
      <c r="BL274" s="35">
        <f t="shared" si="300"/>
        <v>7</v>
      </c>
      <c r="BM274" s="52">
        <f t="shared" si="319"/>
        <v>160.5723489999998</v>
      </c>
      <c r="BN274" s="52">
        <f t="shared" si="343"/>
        <v>158.96662599999979</v>
      </c>
      <c r="BO274" s="52">
        <f t="shared" si="301"/>
        <v>1.605723</v>
      </c>
      <c r="BT274" s="35">
        <f>BU274+BY274+Tabelle21268201025262729[[#This Row],[w]]/2+Tabelle21268201025262729[[#This Row],[poweradd]]</f>
        <v>89.745325999999991</v>
      </c>
      <c r="BU274" s="52">
        <f t="shared" si="332"/>
        <v>84.202349999999996</v>
      </c>
      <c r="BV274" s="35">
        <f t="shared" si="302"/>
        <v>7</v>
      </c>
      <c r="BW274" s="52">
        <f t="shared" si="320"/>
        <v>204.29764999999998</v>
      </c>
      <c r="BX274" s="52">
        <f t="shared" si="344"/>
        <v>202.25467399999997</v>
      </c>
      <c r="BY274" s="52">
        <f t="shared" si="303"/>
        <v>2.0429759999999999</v>
      </c>
      <c r="CD274" s="35">
        <f>CE274+CI274+Tabelle2126820102526272934[[#This Row],[w]]/2+Tabelle2126820102526272934[[#This Row],[poweradd]]</f>
        <v>201.37922700000001</v>
      </c>
      <c r="CE274" s="52">
        <f t="shared" si="333"/>
        <v>197.08507800000001</v>
      </c>
      <c r="CF274" s="35">
        <f t="shared" si="304"/>
        <v>6</v>
      </c>
      <c r="CG274" s="52">
        <f t="shared" si="321"/>
        <v>129.4149219999999</v>
      </c>
      <c r="CH274" s="52">
        <f t="shared" si="345"/>
        <v>128.1207729999999</v>
      </c>
      <c r="CI274" s="52">
        <f t="shared" si="305"/>
        <v>1.294149</v>
      </c>
      <c r="CN274" s="35">
        <f>CO274+CS274+Tabelle21268201025262729341135[[#This Row],[w]]/2+Tabelle21268201025262729341135[[#This Row],[poweradd]]</f>
        <v>202.20026300000001</v>
      </c>
      <c r="CO274" s="52">
        <f t="shared" si="334"/>
        <v>197.91440800000001</v>
      </c>
      <c r="CP274" s="35">
        <f t="shared" si="306"/>
        <v>6</v>
      </c>
      <c r="CQ274" s="52">
        <f t="shared" si="322"/>
        <v>128.58559199999999</v>
      </c>
      <c r="CR274" s="52">
        <f t="shared" si="346"/>
        <v>127.29973699999999</v>
      </c>
      <c r="CS274" s="52">
        <f t="shared" si="307"/>
        <v>1.285855</v>
      </c>
      <c r="CX274" s="35">
        <f>CY274+DC274+Tabelle2126820102526272934113536[[#This Row],[w]]/2+Tabelle2126820102526272934113536[[#This Row],[poweradd]]</f>
        <v>155.033759</v>
      </c>
      <c r="CY274" s="52">
        <f t="shared" si="335"/>
        <v>150.33207999999999</v>
      </c>
      <c r="CZ274" s="35">
        <f t="shared" si="308"/>
        <v>6</v>
      </c>
      <c r="DA274" s="52">
        <f t="shared" si="323"/>
        <v>170.16792000000001</v>
      </c>
      <c r="DB274" s="52">
        <f t="shared" si="347"/>
        <v>168.466241</v>
      </c>
      <c r="DC274" s="52">
        <f t="shared" si="309"/>
        <v>1.7016789999999999</v>
      </c>
      <c r="DH274" s="35">
        <f>DI274+DM274+Tabelle21268201025262729341135363731[[#This Row],[w]]/2+Tabelle21268201025262729341135363731[[#This Row],[poweradd]]</f>
        <v>174.50393199999999</v>
      </c>
      <c r="DI274" s="52">
        <f t="shared" si="336"/>
        <v>169.958518</v>
      </c>
      <c r="DJ274" s="35">
        <f t="shared" si="310"/>
        <v>6</v>
      </c>
      <c r="DK274" s="52">
        <f t="shared" si="324"/>
        <v>154.54148199999983</v>
      </c>
      <c r="DL274" s="52">
        <f t="shared" si="348"/>
        <v>152.99606799999984</v>
      </c>
      <c r="DM274" s="52">
        <f t="shared" si="311"/>
        <v>1.5454140000000001</v>
      </c>
      <c r="DR274" s="35">
        <f>DS274+DW274+Tabelle212682010252627293411353637[[#This Row],[w]]/2+Tabelle212682010252627293411353637[[#This Row],[poweradd]]</f>
        <v>180.23103199999994</v>
      </c>
      <c r="DS274" s="52">
        <f t="shared" si="337"/>
        <v>175.76366899999994</v>
      </c>
      <c r="DT274" s="35">
        <f t="shared" si="312"/>
        <v>6</v>
      </c>
      <c r="DU274" s="52">
        <f t="shared" si="325"/>
        <v>146.73633099999998</v>
      </c>
      <c r="DV274" s="52">
        <f t="shared" si="349"/>
        <v>145.26896799999997</v>
      </c>
      <c r="DW274" s="52">
        <f t="shared" si="313"/>
        <v>1.467363</v>
      </c>
    </row>
    <row r="275" spans="1:130" x14ac:dyDescent="0.25">
      <c r="A275" s="55">
        <v>272</v>
      </c>
      <c r="B275" s="35">
        <f>C275+G275+Tabelle21268201025[[#This Row],[w]]/2+Tabelle21268201025[[#This Row],[poweradd]]</f>
        <v>198.38546700000001</v>
      </c>
      <c r="C275" s="150">
        <f t="shared" ref="C275:C338" si="350">B274</f>
        <v>194.343907</v>
      </c>
      <c r="D275" s="35">
        <f t="shared" si="289"/>
        <v>6</v>
      </c>
      <c r="E275" s="52">
        <f t="shared" ref="E275:E338" si="351">IF(F274+I274&lt;0,0,F274+I274)</f>
        <v>104.1560929999998</v>
      </c>
      <c r="F275" s="52">
        <f t="shared" ref="F275:F338" si="352">E275-G275</f>
        <v>103.1145329999998</v>
      </c>
      <c r="G275" s="52">
        <f t="shared" ref="G275:G338" si="353">IF(E275/100&gt;10,10,ROUNDDOWN(E275/100,6))</f>
        <v>1.04156</v>
      </c>
      <c r="L275" s="35">
        <f>M275+Q275+Tabelle212682010252632[[#This Row],[w]]/2+Tabelle212682010252632[[#This Row],[poweradd]]</f>
        <v>196.26099300000001</v>
      </c>
      <c r="M275" s="150">
        <f t="shared" si="326"/>
        <v>191.85453900000002</v>
      </c>
      <c r="N275" s="35">
        <f t="shared" si="290"/>
        <v>6</v>
      </c>
      <c r="O275" s="52">
        <f t="shared" si="314"/>
        <v>140.64546099999993</v>
      </c>
      <c r="P275" s="52">
        <f t="shared" si="338"/>
        <v>139.23900699999993</v>
      </c>
      <c r="Q275" s="52">
        <f t="shared" si="291"/>
        <v>1.4064540000000001</v>
      </c>
      <c r="V275" s="35">
        <f>W275+AA275+Tabelle2126820102526[[#This Row],[w]]/2+Tabelle2126820102526[[#This Row],[poweradd]]</f>
        <v>159.76272200000005</v>
      </c>
      <c r="W275" s="150">
        <f t="shared" si="327"/>
        <v>155.38153800000006</v>
      </c>
      <c r="X275" s="35">
        <f t="shared" si="292"/>
        <v>6</v>
      </c>
      <c r="Y275" s="52">
        <f t="shared" si="315"/>
        <v>138.11846199999979</v>
      </c>
      <c r="Z275" s="52">
        <f t="shared" si="339"/>
        <v>136.7372779999998</v>
      </c>
      <c r="AA275" s="52">
        <f t="shared" si="293"/>
        <v>1.381184</v>
      </c>
      <c r="AF275" s="35">
        <f>AG275+AK275+Tabelle212682010252630[[#This Row],[w]]/2+Tabelle212682010252630[[#This Row],[poweradd]]</f>
        <v>150.90755200000007</v>
      </c>
      <c r="AG275" s="150">
        <f t="shared" si="328"/>
        <v>146.09348700000007</v>
      </c>
      <c r="AH275" s="35">
        <f t="shared" si="294"/>
        <v>6</v>
      </c>
      <c r="AI275" s="52">
        <f t="shared" si="316"/>
        <v>181.40651299999982</v>
      </c>
      <c r="AJ275" s="52">
        <f t="shared" si="340"/>
        <v>179.59244799999982</v>
      </c>
      <c r="AK275" s="52">
        <f t="shared" si="295"/>
        <v>1.814065</v>
      </c>
      <c r="AP275" s="35">
        <f>AQ275+AU275+Tabelle212682010252627[[#This Row],[w]]/2+Tabelle212682010252627[[#This Row],[poweradd]]</f>
        <v>149.82023499999997</v>
      </c>
      <c r="AQ275" s="150">
        <f t="shared" si="329"/>
        <v>145.14165199999997</v>
      </c>
      <c r="AR275" s="35">
        <f t="shared" si="296"/>
        <v>7</v>
      </c>
      <c r="AS275" s="52">
        <f t="shared" si="317"/>
        <v>117.85834799999985</v>
      </c>
      <c r="AT275" s="52">
        <f t="shared" si="341"/>
        <v>116.67976499999985</v>
      </c>
      <c r="AU275" s="52">
        <f t="shared" si="297"/>
        <v>1.1785829999999999</v>
      </c>
      <c r="AZ275" s="35">
        <f>BA275+BE275+Tabelle2126820102526272933[[#This Row],[w]]/2+Tabelle2126820102526272933[[#This Row],[poweradd]]</f>
        <v>140.96506499999998</v>
      </c>
      <c r="BA275" s="150">
        <f t="shared" si="330"/>
        <v>135.853602</v>
      </c>
      <c r="BB275" s="35">
        <f t="shared" si="298"/>
        <v>7</v>
      </c>
      <c r="BC275" s="52">
        <f t="shared" si="318"/>
        <v>161.14639799999995</v>
      </c>
      <c r="BD275" s="52">
        <f t="shared" si="342"/>
        <v>159.53493499999996</v>
      </c>
      <c r="BE275" s="52">
        <f t="shared" si="299"/>
        <v>1.6114630000000001</v>
      </c>
      <c r="BJ275" s="35">
        <f>BK275+BO275+Tabelle21268201025262728[[#This Row],[w]]/2+Tabelle21268201025262728[[#This Row],[poweradd]]</f>
        <v>104.12303999999997</v>
      </c>
      <c r="BK275" s="150">
        <f t="shared" si="331"/>
        <v>99.033373999999981</v>
      </c>
      <c r="BL275" s="35">
        <f t="shared" si="300"/>
        <v>7</v>
      </c>
      <c r="BM275" s="52">
        <f t="shared" si="319"/>
        <v>158.96662599999979</v>
      </c>
      <c r="BN275" s="52">
        <f t="shared" si="343"/>
        <v>157.3769599999998</v>
      </c>
      <c r="BO275" s="52">
        <f t="shared" si="301"/>
        <v>1.589666</v>
      </c>
      <c r="BT275" s="35">
        <f>BU275+BY275+Tabelle21268201025262729[[#This Row],[w]]/2+Tabelle21268201025262729[[#This Row],[poweradd]]</f>
        <v>95.267871999999997</v>
      </c>
      <c r="BU275" s="150">
        <f t="shared" si="332"/>
        <v>89.745325999999991</v>
      </c>
      <c r="BV275" s="35">
        <f t="shared" si="302"/>
        <v>7</v>
      </c>
      <c r="BW275" s="52">
        <f t="shared" si="320"/>
        <v>202.25467399999997</v>
      </c>
      <c r="BX275" s="52">
        <f t="shared" si="344"/>
        <v>200.23212799999996</v>
      </c>
      <c r="BY275" s="52">
        <f t="shared" si="303"/>
        <v>2.0225460000000002</v>
      </c>
      <c r="CD275" s="35">
        <f>CE275+CI275+Tabelle2126820102526272934[[#This Row],[w]]/2+Tabelle2126820102526272934[[#This Row],[poweradd]]</f>
        <v>205.66043400000001</v>
      </c>
      <c r="CE275" s="150">
        <f t="shared" si="333"/>
        <v>201.37922700000001</v>
      </c>
      <c r="CF275" s="35">
        <f t="shared" si="304"/>
        <v>6</v>
      </c>
      <c r="CG275" s="52">
        <f t="shared" si="321"/>
        <v>128.1207729999999</v>
      </c>
      <c r="CH275" s="52">
        <f t="shared" si="345"/>
        <v>126.83956599999991</v>
      </c>
      <c r="CI275" s="52">
        <f t="shared" si="305"/>
        <v>1.281207</v>
      </c>
      <c r="CN275" s="35">
        <f>CO275+CS275+Tabelle21268201025262729341135[[#This Row],[w]]/2+Tabelle21268201025262729341135[[#This Row],[poweradd]]</f>
        <v>206.47326000000001</v>
      </c>
      <c r="CO275" s="150">
        <f t="shared" si="334"/>
        <v>202.20026300000001</v>
      </c>
      <c r="CP275" s="35">
        <f t="shared" si="306"/>
        <v>6</v>
      </c>
      <c r="CQ275" s="52">
        <f t="shared" si="322"/>
        <v>127.29973699999999</v>
      </c>
      <c r="CR275" s="52">
        <f t="shared" si="346"/>
        <v>126.02673999999999</v>
      </c>
      <c r="CS275" s="52">
        <f t="shared" si="307"/>
        <v>1.2729969999999999</v>
      </c>
      <c r="CX275" s="35">
        <f>CY275+DC275+Tabelle2126820102526272934113536[[#This Row],[w]]/2+Tabelle2126820102526272934113536[[#This Row],[poweradd]]</f>
        <v>159.71842100000001</v>
      </c>
      <c r="CY275" s="150">
        <f t="shared" si="335"/>
        <v>155.033759</v>
      </c>
      <c r="CZ275" s="35">
        <f t="shared" si="308"/>
        <v>6</v>
      </c>
      <c r="DA275" s="52">
        <f t="shared" si="323"/>
        <v>168.466241</v>
      </c>
      <c r="DB275" s="52">
        <f t="shared" si="347"/>
        <v>166.78157899999999</v>
      </c>
      <c r="DC275" s="52">
        <f t="shared" si="309"/>
        <v>1.6846620000000001</v>
      </c>
      <c r="DH275" s="35">
        <f>DI275+DM275+Tabelle21268201025262729341135363731[[#This Row],[w]]/2+Tabelle21268201025262729341135363731[[#This Row],[poweradd]]</f>
        <v>179.03389199999998</v>
      </c>
      <c r="DI275" s="150">
        <f t="shared" si="336"/>
        <v>174.50393199999999</v>
      </c>
      <c r="DJ275" s="35">
        <f t="shared" si="310"/>
        <v>6</v>
      </c>
      <c r="DK275" s="52">
        <f t="shared" si="324"/>
        <v>152.99606799999984</v>
      </c>
      <c r="DL275" s="52">
        <f t="shared" si="348"/>
        <v>151.46610799999985</v>
      </c>
      <c r="DM275" s="52">
        <f t="shared" si="311"/>
        <v>1.52996</v>
      </c>
      <c r="DR275" s="35">
        <f>DS275+DW275+Tabelle212682010252627293411353637[[#This Row],[w]]/2+Tabelle212682010252627293411353637[[#This Row],[poweradd]]</f>
        <v>184.68372099999993</v>
      </c>
      <c r="DS275" s="150">
        <f t="shared" si="337"/>
        <v>180.23103199999994</v>
      </c>
      <c r="DT275" s="35">
        <f t="shared" si="312"/>
        <v>6</v>
      </c>
      <c r="DU275" s="52">
        <f t="shared" si="325"/>
        <v>145.26896799999997</v>
      </c>
      <c r="DV275" s="52">
        <f t="shared" si="349"/>
        <v>143.81627899999998</v>
      </c>
      <c r="DW275" s="52">
        <f t="shared" si="313"/>
        <v>1.4526889999999999</v>
      </c>
    </row>
    <row r="276" spans="1:130" x14ac:dyDescent="0.25">
      <c r="A276" s="55">
        <v>273</v>
      </c>
      <c r="B276" s="35">
        <f>C276+G276+Tabelle21268201025[[#This Row],[w]]/2+Tabelle21268201025[[#This Row],[poweradd]]</f>
        <v>202.41661200000001</v>
      </c>
      <c r="C276" s="150">
        <f t="shared" si="350"/>
        <v>198.38546700000001</v>
      </c>
      <c r="D276" s="35">
        <f t="shared" si="289"/>
        <v>6</v>
      </c>
      <c r="E276" s="52">
        <f t="shared" si="351"/>
        <v>103.1145329999998</v>
      </c>
      <c r="F276" s="52">
        <f t="shared" si="352"/>
        <v>102.0833879999998</v>
      </c>
      <c r="G276" s="52">
        <f t="shared" si="353"/>
        <v>1.031145</v>
      </c>
      <c r="L276" s="35">
        <f>M276+Q276+Tabelle212682010252632[[#This Row],[w]]/2+Tabelle212682010252632[[#This Row],[poweradd]]</f>
        <v>200.65338300000002</v>
      </c>
      <c r="M276" s="150">
        <f t="shared" si="326"/>
        <v>196.26099300000001</v>
      </c>
      <c r="N276" s="35">
        <f t="shared" si="290"/>
        <v>6</v>
      </c>
      <c r="O276" s="52">
        <f t="shared" si="314"/>
        <v>139.23900699999993</v>
      </c>
      <c r="P276" s="52">
        <f t="shared" si="338"/>
        <v>137.84661699999992</v>
      </c>
      <c r="Q276" s="52">
        <f t="shared" si="291"/>
        <v>1.39239</v>
      </c>
      <c r="V276" s="35">
        <f>W276+AA276+Tabelle2126820102526[[#This Row],[w]]/2+Tabelle2126820102526[[#This Row],[poweradd]]</f>
        <v>164.13009400000004</v>
      </c>
      <c r="W276" s="150">
        <f t="shared" si="327"/>
        <v>159.76272200000005</v>
      </c>
      <c r="X276" s="35">
        <f t="shared" si="292"/>
        <v>6</v>
      </c>
      <c r="Y276" s="52">
        <f t="shared" si="315"/>
        <v>136.7372779999998</v>
      </c>
      <c r="Z276" s="52">
        <f t="shared" si="339"/>
        <v>135.36990599999982</v>
      </c>
      <c r="AA276" s="52">
        <f t="shared" si="293"/>
        <v>1.367372</v>
      </c>
      <c r="AF276" s="35">
        <f>AG276+AK276+Tabelle212682010252630[[#This Row],[w]]/2+Tabelle212682010252630[[#This Row],[poweradd]]</f>
        <v>155.70347600000008</v>
      </c>
      <c r="AG276" s="150">
        <f t="shared" si="328"/>
        <v>150.90755200000007</v>
      </c>
      <c r="AH276" s="35">
        <f t="shared" si="294"/>
        <v>6</v>
      </c>
      <c r="AI276" s="52">
        <f t="shared" si="316"/>
        <v>179.59244799999982</v>
      </c>
      <c r="AJ276" s="52">
        <f t="shared" si="340"/>
        <v>177.79652399999981</v>
      </c>
      <c r="AK276" s="52">
        <f t="shared" si="295"/>
        <v>1.7959240000000001</v>
      </c>
      <c r="AP276" s="35">
        <f>AQ276+AU276+Tabelle212682010252627[[#This Row],[w]]/2+Tabelle212682010252627[[#This Row],[poweradd]]</f>
        <v>154.48703199999997</v>
      </c>
      <c r="AQ276" s="150">
        <f t="shared" si="329"/>
        <v>149.82023499999997</v>
      </c>
      <c r="AR276" s="35">
        <f t="shared" si="296"/>
        <v>7</v>
      </c>
      <c r="AS276" s="52">
        <f t="shared" si="317"/>
        <v>116.67976499999985</v>
      </c>
      <c r="AT276" s="52">
        <f t="shared" si="341"/>
        <v>115.51296799999984</v>
      </c>
      <c r="AU276" s="52">
        <f t="shared" si="297"/>
        <v>1.1667970000000001</v>
      </c>
      <c r="AZ276" s="35">
        <f>BA276+BE276+Tabelle2126820102526272933[[#This Row],[w]]/2+Tabelle2126820102526272933[[#This Row],[poweradd]]</f>
        <v>146.06041399999998</v>
      </c>
      <c r="BA276" s="150">
        <f t="shared" si="330"/>
        <v>140.96506499999998</v>
      </c>
      <c r="BB276" s="35">
        <f t="shared" si="298"/>
        <v>7</v>
      </c>
      <c r="BC276" s="52">
        <f t="shared" si="318"/>
        <v>159.53493499999996</v>
      </c>
      <c r="BD276" s="52">
        <f t="shared" si="342"/>
        <v>157.93958599999996</v>
      </c>
      <c r="BE276" s="52">
        <f t="shared" si="299"/>
        <v>1.5953489999999999</v>
      </c>
      <c r="BJ276" s="35">
        <f>BK276+BO276+Tabelle21268201025262728[[#This Row],[w]]/2+Tabelle21268201025262728[[#This Row],[poweradd]]</f>
        <v>109.19680899999997</v>
      </c>
      <c r="BK276" s="150">
        <f t="shared" si="331"/>
        <v>104.12303999999997</v>
      </c>
      <c r="BL276" s="35">
        <f t="shared" si="300"/>
        <v>7</v>
      </c>
      <c r="BM276" s="52">
        <f t="shared" si="319"/>
        <v>157.3769599999998</v>
      </c>
      <c r="BN276" s="52">
        <f t="shared" si="343"/>
        <v>155.8031909999998</v>
      </c>
      <c r="BO276" s="52">
        <f t="shared" si="301"/>
        <v>1.573769</v>
      </c>
      <c r="BT276" s="35">
        <f>BU276+BY276+Tabelle21268201025262729[[#This Row],[w]]/2+Tabelle21268201025262729[[#This Row],[poweradd]]</f>
        <v>100.77019299999999</v>
      </c>
      <c r="BU276" s="150">
        <f t="shared" si="332"/>
        <v>95.267871999999997</v>
      </c>
      <c r="BV276" s="35">
        <f t="shared" si="302"/>
        <v>7</v>
      </c>
      <c r="BW276" s="52">
        <f t="shared" si="320"/>
        <v>200.23212799999996</v>
      </c>
      <c r="BX276" s="52">
        <f t="shared" si="344"/>
        <v>198.22980699999997</v>
      </c>
      <c r="BY276" s="52">
        <f t="shared" si="303"/>
        <v>2.0023209999999998</v>
      </c>
      <c r="CD276" s="35">
        <f>CE276+CI276+Tabelle2126820102526272934[[#This Row],[w]]/2+Tabelle2126820102526272934[[#This Row],[poweradd]]</f>
        <v>209.92882900000001</v>
      </c>
      <c r="CE276" s="150">
        <f t="shared" si="333"/>
        <v>205.66043400000001</v>
      </c>
      <c r="CF276" s="35">
        <f t="shared" si="304"/>
        <v>6</v>
      </c>
      <c r="CG276" s="52">
        <f t="shared" si="321"/>
        <v>126.83956599999991</v>
      </c>
      <c r="CH276" s="52">
        <f t="shared" si="345"/>
        <v>125.57117099999991</v>
      </c>
      <c r="CI276" s="52">
        <f t="shared" si="305"/>
        <v>1.2683949999999999</v>
      </c>
      <c r="CN276" s="35">
        <f>CO276+CS276+Tabelle21268201025262729341135[[#This Row],[w]]/2+Tabelle21268201025262729341135[[#This Row],[poweradd]]</f>
        <v>210.73352700000001</v>
      </c>
      <c r="CO276" s="150">
        <f t="shared" si="334"/>
        <v>206.47326000000001</v>
      </c>
      <c r="CP276" s="35">
        <f t="shared" si="306"/>
        <v>6</v>
      </c>
      <c r="CQ276" s="52">
        <f t="shared" si="322"/>
        <v>126.02673999999999</v>
      </c>
      <c r="CR276" s="52">
        <f t="shared" si="346"/>
        <v>124.76647299999999</v>
      </c>
      <c r="CS276" s="52">
        <f t="shared" si="307"/>
        <v>1.260267</v>
      </c>
      <c r="CX276" s="35">
        <f>CY276+DC276+Tabelle2126820102526272934113536[[#This Row],[w]]/2+Tabelle2126820102526272934113536[[#This Row],[poweradd]]</f>
        <v>164.386236</v>
      </c>
      <c r="CY276" s="150">
        <f t="shared" si="335"/>
        <v>159.71842100000001</v>
      </c>
      <c r="CZ276" s="35">
        <f t="shared" si="308"/>
        <v>6</v>
      </c>
      <c r="DA276" s="52">
        <f t="shared" si="323"/>
        <v>166.78157899999999</v>
      </c>
      <c r="DB276" s="52">
        <f t="shared" si="347"/>
        <v>165.113764</v>
      </c>
      <c r="DC276" s="52">
        <f t="shared" si="309"/>
        <v>1.667815</v>
      </c>
      <c r="DH276" s="35">
        <f>DI276+DM276+Tabelle21268201025262729341135363731[[#This Row],[w]]/2+Tabelle21268201025262729341135363731[[#This Row],[poweradd]]</f>
        <v>183.54855299999997</v>
      </c>
      <c r="DI276" s="150">
        <f t="shared" si="336"/>
        <v>179.03389199999998</v>
      </c>
      <c r="DJ276" s="35">
        <f t="shared" si="310"/>
        <v>6</v>
      </c>
      <c r="DK276" s="52">
        <f t="shared" si="324"/>
        <v>151.46610799999985</v>
      </c>
      <c r="DL276" s="52">
        <f t="shared" si="348"/>
        <v>149.95144699999986</v>
      </c>
      <c r="DM276" s="52">
        <f t="shared" si="311"/>
        <v>1.514661</v>
      </c>
      <c r="DR276" s="35">
        <f>DS276+DW276+Tabelle212682010252627293411353637[[#This Row],[w]]/2+Tabelle212682010252627293411353637[[#This Row],[poweradd]]</f>
        <v>189.12188299999994</v>
      </c>
      <c r="DS276" s="150">
        <f t="shared" si="337"/>
        <v>184.68372099999993</v>
      </c>
      <c r="DT276" s="35">
        <f t="shared" si="312"/>
        <v>6</v>
      </c>
      <c r="DU276" s="52">
        <f t="shared" si="325"/>
        <v>143.81627899999998</v>
      </c>
      <c r="DV276" s="52">
        <f t="shared" si="349"/>
        <v>142.37811699999997</v>
      </c>
      <c r="DW276" s="52">
        <f t="shared" si="313"/>
        <v>1.4381619999999999</v>
      </c>
    </row>
    <row r="277" spans="1:130" x14ac:dyDescent="0.25">
      <c r="A277" s="55">
        <v>274</v>
      </c>
      <c r="B277" s="35">
        <f>C277+G277+Tabelle21268201025[[#This Row],[w]]/2+Tabelle21268201025[[#This Row],[poweradd]]</f>
        <v>206.43744500000003</v>
      </c>
      <c r="C277" s="150">
        <f t="shared" si="350"/>
        <v>202.41661200000001</v>
      </c>
      <c r="D277" s="35">
        <f t="shared" si="289"/>
        <v>6</v>
      </c>
      <c r="E277" s="52">
        <f t="shared" si="351"/>
        <v>102.0833879999998</v>
      </c>
      <c r="F277" s="52">
        <f t="shared" si="352"/>
        <v>101.0625549999998</v>
      </c>
      <c r="G277" s="52">
        <f t="shared" si="353"/>
        <v>1.0208330000000001</v>
      </c>
      <c r="L277" s="35">
        <f>M277+Q277+Tabelle212682010252632[[#This Row],[w]]/2+Tabelle212682010252632[[#This Row],[poweradd]]</f>
        <v>205.03184900000002</v>
      </c>
      <c r="M277" s="150">
        <f t="shared" si="326"/>
        <v>200.65338300000002</v>
      </c>
      <c r="N277" s="35">
        <f t="shared" si="290"/>
        <v>6</v>
      </c>
      <c r="O277" s="52">
        <f t="shared" si="314"/>
        <v>137.84661699999992</v>
      </c>
      <c r="P277" s="52">
        <f t="shared" si="338"/>
        <v>136.46815099999992</v>
      </c>
      <c r="Q277" s="52">
        <f t="shared" si="291"/>
        <v>1.378466</v>
      </c>
      <c r="V277" s="35">
        <f>W277+AA277+Tabelle2126820102526[[#This Row],[w]]/2+Tabelle2126820102526[[#This Row],[poweradd]]</f>
        <v>168.48379300000005</v>
      </c>
      <c r="W277" s="150">
        <f t="shared" si="327"/>
        <v>164.13009400000004</v>
      </c>
      <c r="X277" s="35">
        <f t="shared" si="292"/>
        <v>6</v>
      </c>
      <c r="Y277" s="52">
        <f t="shared" si="315"/>
        <v>135.36990599999982</v>
      </c>
      <c r="Z277" s="52">
        <f t="shared" si="339"/>
        <v>134.01620699999981</v>
      </c>
      <c r="AA277" s="52">
        <f t="shared" si="293"/>
        <v>1.353699</v>
      </c>
      <c r="AF277" s="35">
        <f>AG277+AK277+Tabelle212682010252630[[#This Row],[w]]/2+Tabelle212682010252630[[#This Row],[poweradd]]</f>
        <v>160.48144100000007</v>
      </c>
      <c r="AG277" s="150">
        <f t="shared" si="328"/>
        <v>155.70347600000008</v>
      </c>
      <c r="AH277" s="35">
        <f t="shared" si="294"/>
        <v>6</v>
      </c>
      <c r="AI277" s="52">
        <f t="shared" si="316"/>
        <v>177.79652399999981</v>
      </c>
      <c r="AJ277" s="52">
        <f t="shared" si="340"/>
        <v>176.01855899999981</v>
      </c>
      <c r="AK277" s="52">
        <f t="shared" si="295"/>
        <v>1.777965</v>
      </c>
      <c r="AP277" s="35">
        <f>AQ277+AU277+Tabelle212682010252627[[#This Row],[w]]/2+Tabelle212682010252627[[#This Row],[poweradd]]</f>
        <v>159.14216099999996</v>
      </c>
      <c r="AQ277" s="150">
        <f t="shared" si="329"/>
        <v>154.48703199999997</v>
      </c>
      <c r="AR277" s="35">
        <f t="shared" si="296"/>
        <v>7</v>
      </c>
      <c r="AS277" s="52">
        <f t="shared" si="317"/>
        <v>115.51296799999984</v>
      </c>
      <c r="AT277" s="52">
        <f t="shared" si="341"/>
        <v>114.35783899999984</v>
      </c>
      <c r="AU277" s="52">
        <f t="shared" si="297"/>
        <v>1.1551290000000001</v>
      </c>
      <c r="AZ277" s="35">
        <f>BA277+BE277+Tabelle2126820102526272933[[#This Row],[w]]/2+Tabelle2126820102526272933[[#This Row],[poweradd]]</f>
        <v>151.13980899999999</v>
      </c>
      <c r="BA277" s="150">
        <f t="shared" si="330"/>
        <v>146.06041399999998</v>
      </c>
      <c r="BB277" s="35">
        <f t="shared" si="298"/>
        <v>7</v>
      </c>
      <c r="BC277" s="52">
        <f t="shared" si="318"/>
        <v>157.93958599999996</v>
      </c>
      <c r="BD277" s="52">
        <f t="shared" si="342"/>
        <v>156.36019099999996</v>
      </c>
      <c r="BE277" s="52">
        <f t="shared" si="299"/>
        <v>1.5793950000000001</v>
      </c>
      <c r="BJ277" s="35">
        <f>BK277+BO277+Tabelle21268201025262728[[#This Row],[w]]/2+Tabelle21268201025262728[[#This Row],[poweradd]]</f>
        <v>114.25483999999997</v>
      </c>
      <c r="BK277" s="150">
        <f t="shared" si="331"/>
        <v>109.19680899999997</v>
      </c>
      <c r="BL277" s="35">
        <f t="shared" si="300"/>
        <v>7</v>
      </c>
      <c r="BM277" s="52">
        <f t="shared" si="319"/>
        <v>155.8031909999998</v>
      </c>
      <c r="BN277" s="52">
        <f t="shared" si="343"/>
        <v>154.2451599999998</v>
      </c>
      <c r="BO277" s="52">
        <f t="shared" si="301"/>
        <v>1.5580309999999999</v>
      </c>
      <c r="BT277" s="35">
        <f>BU277+BY277+Tabelle21268201025262729[[#This Row],[w]]/2+Tabelle21268201025262729[[#This Row],[poweradd]]</f>
        <v>106.25249099999999</v>
      </c>
      <c r="BU277" s="150">
        <f t="shared" si="332"/>
        <v>100.77019299999999</v>
      </c>
      <c r="BV277" s="35">
        <f t="shared" si="302"/>
        <v>7</v>
      </c>
      <c r="BW277" s="52">
        <f t="shared" si="320"/>
        <v>198.22980699999997</v>
      </c>
      <c r="BX277" s="52">
        <f t="shared" si="344"/>
        <v>196.24750899999998</v>
      </c>
      <c r="BY277" s="52">
        <f t="shared" si="303"/>
        <v>1.9822979999999999</v>
      </c>
      <c r="CD277" s="35">
        <f>CE277+CI277+Tabelle2126820102526272934[[#This Row],[w]]/2+Tabelle2126820102526272934[[#This Row],[poweradd]]</f>
        <v>214.18454</v>
      </c>
      <c r="CE277" s="150">
        <f t="shared" si="333"/>
        <v>209.92882900000001</v>
      </c>
      <c r="CF277" s="35">
        <f t="shared" si="304"/>
        <v>6</v>
      </c>
      <c r="CG277" s="52">
        <f t="shared" si="321"/>
        <v>125.57117099999991</v>
      </c>
      <c r="CH277" s="52">
        <f t="shared" si="345"/>
        <v>124.3154599999999</v>
      </c>
      <c r="CI277" s="52">
        <f t="shared" si="305"/>
        <v>1.255711</v>
      </c>
      <c r="CN277" s="35">
        <f>CO277+CS277+Tabelle21268201025262729341135[[#This Row],[w]]/2+Tabelle21268201025262729341135[[#This Row],[poweradd]]</f>
        <v>214.981191</v>
      </c>
      <c r="CO277" s="150">
        <f t="shared" si="334"/>
        <v>210.73352700000001</v>
      </c>
      <c r="CP277" s="35">
        <f t="shared" si="306"/>
        <v>6</v>
      </c>
      <c r="CQ277" s="52">
        <f t="shared" si="322"/>
        <v>124.76647299999999</v>
      </c>
      <c r="CR277" s="52">
        <f t="shared" si="346"/>
        <v>123.51880899999999</v>
      </c>
      <c r="CS277" s="52">
        <f t="shared" si="307"/>
        <v>1.2476640000000001</v>
      </c>
      <c r="CX277" s="35">
        <f>CY277+DC277+Tabelle2126820102526272934113536[[#This Row],[w]]/2+Tabelle2126820102526272934113536[[#This Row],[poweradd]]</f>
        <v>169.037373</v>
      </c>
      <c r="CY277" s="150">
        <f t="shared" si="335"/>
        <v>164.386236</v>
      </c>
      <c r="CZ277" s="35">
        <f t="shared" si="308"/>
        <v>6</v>
      </c>
      <c r="DA277" s="52">
        <f t="shared" si="323"/>
        <v>165.113764</v>
      </c>
      <c r="DB277" s="52">
        <f t="shared" si="347"/>
        <v>163.462627</v>
      </c>
      <c r="DC277" s="52">
        <f t="shared" si="309"/>
        <v>1.6511370000000001</v>
      </c>
      <c r="DH277" s="35">
        <f>DI277+DM277+Tabelle21268201025262729341135363731[[#This Row],[w]]/2+Tabelle21268201025262729341135363731[[#This Row],[poweradd]]</f>
        <v>188.04806699999997</v>
      </c>
      <c r="DI277" s="150">
        <f t="shared" si="336"/>
        <v>183.54855299999997</v>
      </c>
      <c r="DJ277" s="35">
        <f t="shared" si="310"/>
        <v>6</v>
      </c>
      <c r="DK277" s="52">
        <f t="shared" si="324"/>
        <v>149.95144699999986</v>
      </c>
      <c r="DL277" s="52">
        <f t="shared" si="348"/>
        <v>148.45193299999985</v>
      </c>
      <c r="DM277" s="52">
        <f t="shared" si="311"/>
        <v>1.499514</v>
      </c>
      <c r="DR277" s="35">
        <f>DS277+DW277+Tabelle212682010252627293411353637[[#This Row],[w]]/2+Tabelle212682010252627293411353637[[#This Row],[poweradd]]</f>
        <v>193.54566399999993</v>
      </c>
      <c r="DS277" s="150">
        <f t="shared" si="337"/>
        <v>189.12188299999994</v>
      </c>
      <c r="DT277" s="35">
        <f t="shared" si="312"/>
        <v>6</v>
      </c>
      <c r="DU277" s="52">
        <f t="shared" si="325"/>
        <v>142.37811699999997</v>
      </c>
      <c r="DV277" s="52">
        <f t="shared" si="349"/>
        <v>140.95433599999998</v>
      </c>
      <c r="DW277" s="52">
        <f t="shared" si="313"/>
        <v>1.423781</v>
      </c>
    </row>
    <row r="278" spans="1:130" x14ac:dyDescent="0.25">
      <c r="A278" s="55">
        <v>275</v>
      </c>
      <c r="B278" s="35">
        <f>C278+G278+Tabelle21268201025[[#This Row],[w]]/2+Tabelle21268201025[[#This Row],[poweradd]]</f>
        <v>210.44807000000003</v>
      </c>
      <c r="C278" s="150">
        <f t="shared" si="350"/>
        <v>206.43744500000003</v>
      </c>
      <c r="D278" s="35">
        <f t="shared" si="289"/>
        <v>6</v>
      </c>
      <c r="E278" s="52">
        <f t="shared" si="351"/>
        <v>101.0625549999998</v>
      </c>
      <c r="F278" s="52">
        <f t="shared" si="352"/>
        <v>100.0519299999998</v>
      </c>
      <c r="G278" s="52">
        <f t="shared" si="353"/>
        <v>1.0106250000000001</v>
      </c>
      <c r="H278" s="94"/>
      <c r="I278" s="94"/>
      <c r="J278" s="94"/>
      <c r="L278" s="35">
        <f>M278+Q278+Tabelle212682010252632[[#This Row],[w]]/2+Tabelle212682010252632[[#This Row],[poweradd]]</f>
        <v>209.39653000000001</v>
      </c>
      <c r="M278" s="150">
        <f t="shared" si="326"/>
        <v>205.03184900000002</v>
      </c>
      <c r="N278" s="35">
        <f t="shared" si="290"/>
        <v>6</v>
      </c>
      <c r="O278" s="52">
        <f t="shared" si="314"/>
        <v>136.46815099999992</v>
      </c>
      <c r="P278" s="52">
        <f t="shared" si="338"/>
        <v>135.10346999999993</v>
      </c>
      <c r="Q278" s="52">
        <f t="shared" si="291"/>
        <v>1.364681</v>
      </c>
      <c r="R278" s="94"/>
      <c r="S278" s="94"/>
      <c r="T278" s="94"/>
      <c r="V278" s="35">
        <f>W278+AA278+Tabelle2126820102526[[#This Row],[w]]/2+Tabelle2126820102526[[#This Row],[poweradd]]</f>
        <v>172.82395500000004</v>
      </c>
      <c r="W278" s="150">
        <f t="shared" si="327"/>
        <v>168.48379300000005</v>
      </c>
      <c r="X278" s="35">
        <f t="shared" si="292"/>
        <v>6</v>
      </c>
      <c r="Y278" s="52">
        <f t="shared" si="315"/>
        <v>134.01620699999981</v>
      </c>
      <c r="Z278" s="52">
        <f t="shared" si="339"/>
        <v>132.67604499999982</v>
      </c>
      <c r="AA278" s="52">
        <f t="shared" si="293"/>
        <v>1.3401620000000001</v>
      </c>
      <c r="AB278" s="94"/>
      <c r="AC278" s="94"/>
      <c r="AD278" s="94"/>
      <c r="AF278" s="35">
        <f>AG278+AK278+Tabelle212682010252630[[#This Row],[w]]/2+Tabelle212682010252630[[#This Row],[poweradd]]</f>
        <v>165.24162600000008</v>
      </c>
      <c r="AG278" s="150">
        <f t="shared" si="328"/>
        <v>160.48144100000007</v>
      </c>
      <c r="AH278" s="35">
        <f t="shared" si="294"/>
        <v>6</v>
      </c>
      <c r="AI278" s="52">
        <f t="shared" si="316"/>
        <v>176.01855899999981</v>
      </c>
      <c r="AJ278" s="52">
        <f t="shared" si="340"/>
        <v>174.2583739999998</v>
      </c>
      <c r="AK278" s="52">
        <f t="shared" si="295"/>
        <v>1.7601850000000001</v>
      </c>
      <c r="AL278" s="94"/>
      <c r="AM278" s="94"/>
      <c r="AN278" s="94"/>
      <c r="AP278" s="35">
        <f>AQ278+AU278+Tabelle212682010252627[[#This Row],[w]]/2+Tabelle212682010252627[[#This Row],[poweradd]]</f>
        <v>163.78573899999995</v>
      </c>
      <c r="AQ278" s="150">
        <f t="shared" si="329"/>
        <v>159.14216099999996</v>
      </c>
      <c r="AR278" s="35">
        <f t="shared" si="296"/>
        <v>7</v>
      </c>
      <c r="AS278" s="52">
        <f t="shared" si="317"/>
        <v>114.35783899999984</v>
      </c>
      <c r="AT278" s="52">
        <f t="shared" si="341"/>
        <v>113.21426099999984</v>
      </c>
      <c r="AU278" s="52">
        <f t="shared" si="297"/>
        <v>1.143578</v>
      </c>
      <c r="AV278" s="94"/>
      <c r="AW278" s="94"/>
      <c r="AX278" s="94"/>
      <c r="AZ278" s="35">
        <f>BA278+BE278+Tabelle2126820102526272933[[#This Row],[w]]/2+Tabelle2126820102526272933[[#This Row],[poweradd]]</f>
        <v>156.20340999999999</v>
      </c>
      <c r="BA278" s="150">
        <f t="shared" si="330"/>
        <v>151.13980899999999</v>
      </c>
      <c r="BB278" s="35">
        <f t="shared" si="298"/>
        <v>7</v>
      </c>
      <c r="BC278" s="52">
        <f t="shared" si="318"/>
        <v>156.36019099999996</v>
      </c>
      <c r="BD278" s="52">
        <f t="shared" si="342"/>
        <v>154.79658999999995</v>
      </c>
      <c r="BE278" s="52">
        <f t="shared" si="299"/>
        <v>1.563601</v>
      </c>
      <c r="BF278" s="94"/>
      <c r="BG278" s="94"/>
      <c r="BH278" s="94"/>
      <c r="BJ278" s="35">
        <f>BK278+BO278+Tabelle21268201025262728[[#This Row],[w]]/2+Tabelle21268201025262728[[#This Row],[poweradd]]</f>
        <v>119.29729099999997</v>
      </c>
      <c r="BK278" s="150">
        <f t="shared" si="331"/>
        <v>114.25483999999997</v>
      </c>
      <c r="BL278" s="35">
        <f t="shared" si="300"/>
        <v>7</v>
      </c>
      <c r="BM278" s="52">
        <f t="shared" si="319"/>
        <v>154.2451599999998</v>
      </c>
      <c r="BN278" s="52">
        <f t="shared" si="343"/>
        <v>152.7027089999998</v>
      </c>
      <c r="BO278" s="52">
        <f t="shared" si="301"/>
        <v>1.542451</v>
      </c>
      <c r="BP278" s="94"/>
      <c r="BQ278" s="94"/>
      <c r="BR278" s="94"/>
      <c r="BT278" s="35">
        <f>BU278+BY278+Tabelle21268201025262729[[#This Row],[w]]/2+Tabelle21268201025262729[[#This Row],[poweradd]]</f>
        <v>111.71496599999999</v>
      </c>
      <c r="BU278" s="150">
        <f t="shared" si="332"/>
        <v>106.25249099999999</v>
      </c>
      <c r="BV278" s="35">
        <f t="shared" si="302"/>
        <v>7</v>
      </c>
      <c r="BW278" s="52">
        <f t="shared" si="320"/>
        <v>196.24750899999998</v>
      </c>
      <c r="BX278" s="52">
        <f t="shared" si="344"/>
        <v>194.28503399999997</v>
      </c>
      <c r="BY278" s="52">
        <f t="shared" si="303"/>
        <v>1.962475</v>
      </c>
      <c r="BZ278" s="94"/>
      <c r="CA278" s="94"/>
      <c r="CB278" s="94"/>
      <c r="CD278" s="35">
        <f>CE278+CI278+Tabelle2126820102526272934[[#This Row],[w]]/2+Tabelle2126820102526272934[[#This Row],[poweradd]]</f>
        <v>218.427694</v>
      </c>
      <c r="CE278" s="150">
        <f t="shared" si="333"/>
        <v>214.18454</v>
      </c>
      <c r="CF278" s="35">
        <f t="shared" si="304"/>
        <v>6</v>
      </c>
      <c r="CG278" s="52">
        <f t="shared" si="321"/>
        <v>124.3154599999999</v>
      </c>
      <c r="CH278" s="52">
        <f t="shared" si="345"/>
        <v>123.0723059999999</v>
      </c>
      <c r="CI278" s="52">
        <f t="shared" si="305"/>
        <v>1.2431540000000001</v>
      </c>
      <c r="CJ278" s="94"/>
      <c r="CK278" s="94"/>
      <c r="CL278" s="94"/>
      <c r="CN278" s="35">
        <f>CO278+CS278+Tabelle21268201025262729341135[[#This Row],[w]]/2+Tabelle21268201025262729341135[[#This Row],[poweradd]]</f>
        <v>219.21637899999999</v>
      </c>
      <c r="CO278" s="150">
        <f t="shared" si="334"/>
        <v>214.981191</v>
      </c>
      <c r="CP278" s="35">
        <f t="shared" si="306"/>
        <v>6</v>
      </c>
      <c r="CQ278" s="52">
        <f t="shared" si="322"/>
        <v>123.51880899999999</v>
      </c>
      <c r="CR278" s="52">
        <f t="shared" si="346"/>
        <v>122.283621</v>
      </c>
      <c r="CS278" s="52">
        <f t="shared" si="307"/>
        <v>1.235188</v>
      </c>
      <c r="CT278" s="94"/>
      <c r="CU278" s="94"/>
      <c r="CV278" s="94"/>
      <c r="CX278" s="35">
        <f>CY278+DC278+Tabelle2126820102526272934113536[[#This Row],[w]]/2+Tabelle2126820102526272934113536[[#This Row],[poweradd]]</f>
        <v>173.671999</v>
      </c>
      <c r="CY278" s="150">
        <f t="shared" si="335"/>
        <v>169.037373</v>
      </c>
      <c r="CZ278" s="35">
        <f t="shared" si="308"/>
        <v>6</v>
      </c>
      <c r="DA278" s="52">
        <f t="shared" si="323"/>
        <v>163.462627</v>
      </c>
      <c r="DB278" s="52">
        <f t="shared" si="347"/>
        <v>161.828001</v>
      </c>
      <c r="DC278" s="52">
        <f t="shared" si="309"/>
        <v>1.6346259999999999</v>
      </c>
      <c r="DD278" s="94"/>
      <c r="DE278" s="94"/>
      <c r="DF278" s="94"/>
      <c r="DH278" s="35">
        <f>DI278+DM278+Tabelle21268201025262729341135363731[[#This Row],[w]]/2+Tabelle21268201025262729341135363731[[#This Row],[poweradd]]</f>
        <v>192.53258599999998</v>
      </c>
      <c r="DI278" s="150">
        <f t="shared" si="336"/>
        <v>188.04806699999997</v>
      </c>
      <c r="DJ278" s="35">
        <f t="shared" si="310"/>
        <v>6</v>
      </c>
      <c r="DK278" s="52">
        <f t="shared" si="324"/>
        <v>148.45193299999985</v>
      </c>
      <c r="DL278" s="52">
        <f t="shared" si="348"/>
        <v>146.96741399999985</v>
      </c>
      <c r="DM278" s="52">
        <f t="shared" si="311"/>
        <v>1.4845189999999999</v>
      </c>
      <c r="DN278" s="94"/>
      <c r="DO278" s="94"/>
      <c r="DP278" s="94"/>
      <c r="DR278" s="35">
        <f>DS278+DW278+Tabelle212682010252627293411353637[[#This Row],[w]]/2+Tabelle212682010252627293411353637[[#This Row],[poweradd]]</f>
        <v>197.95520699999994</v>
      </c>
      <c r="DS278" s="150">
        <f t="shared" si="337"/>
        <v>193.54566399999993</v>
      </c>
      <c r="DT278" s="35">
        <f t="shared" si="312"/>
        <v>6</v>
      </c>
      <c r="DU278" s="52">
        <f t="shared" si="325"/>
        <v>140.95433599999998</v>
      </c>
      <c r="DV278" s="52">
        <f t="shared" si="349"/>
        <v>139.54479299999997</v>
      </c>
      <c r="DW278" s="52">
        <f t="shared" si="313"/>
        <v>1.409543</v>
      </c>
      <c r="DX278" s="94"/>
      <c r="DY278" s="94"/>
      <c r="DZ278" s="94"/>
    </row>
    <row r="279" spans="1:130" x14ac:dyDescent="0.25">
      <c r="A279" s="55">
        <v>276</v>
      </c>
      <c r="B279" s="35">
        <f>C279+G279+Tabelle21268201025[[#This Row],[w]]/2+Tabelle21268201025[[#This Row],[poweradd]]</f>
        <v>214.44858900000003</v>
      </c>
      <c r="C279" s="150">
        <f t="shared" si="350"/>
        <v>210.44807000000003</v>
      </c>
      <c r="D279" s="35">
        <f t="shared" si="289"/>
        <v>6</v>
      </c>
      <c r="E279" s="52">
        <f t="shared" si="351"/>
        <v>100.0519299999998</v>
      </c>
      <c r="F279" s="52">
        <f t="shared" si="352"/>
        <v>99.051410999999803</v>
      </c>
      <c r="G279" s="52">
        <f t="shared" si="353"/>
        <v>1.0005189999999999</v>
      </c>
      <c r="L279" s="35">
        <f>M279+Q279+Tabelle212682010252632[[#This Row],[w]]/2+Tabelle212682010252632[[#This Row],[poweradd]]</f>
        <v>213.74756400000001</v>
      </c>
      <c r="M279" s="150">
        <f t="shared" si="326"/>
        <v>209.39653000000001</v>
      </c>
      <c r="N279" s="35">
        <f t="shared" si="290"/>
        <v>6</v>
      </c>
      <c r="O279" s="52">
        <f t="shared" si="314"/>
        <v>135.10346999999993</v>
      </c>
      <c r="P279" s="52">
        <f t="shared" si="338"/>
        <v>133.75243599999993</v>
      </c>
      <c r="Q279" s="52">
        <f t="shared" si="291"/>
        <v>1.3510340000000001</v>
      </c>
      <c r="V279" s="35">
        <f>W279+AA279+Tabelle2126820102526[[#This Row],[w]]/2+Tabelle2126820102526[[#This Row],[poweradd]]</f>
        <v>177.15071500000005</v>
      </c>
      <c r="W279" s="150">
        <f t="shared" si="327"/>
        <v>172.82395500000004</v>
      </c>
      <c r="X279" s="35">
        <f t="shared" si="292"/>
        <v>6</v>
      </c>
      <c r="Y279" s="52">
        <f t="shared" si="315"/>
        <v>132.67604499999982</v>
      </c>
      <c r="Z279" s="52">
        <f t="shared" si="339"/>
        <v>131.34928499999981</v>
      </c>
      <c r="AA279" s="52">
        <f t="shared" si="293"/>
        <v>1.3267599999999999</v>
      </c>
      <c r="AF279" s="35">
        <f>AG279+AK279+Tabelle212682010252630[[#This Row],[w]]/2+Tabelle212682010252630[[#This Row],[poweradd]]</f>
        <v>169.98420900000008</v>
      </c>
      <c r="AG279" s="150">
        <f t="shared" si="328"/>
        <v>165.24162600000008</v>
      </c>
      <c r="AH279" s="35">
        <f t="shared" si="294"/>
        <v>6</v>
      </c>
      <c r="AI279" s="52">
        <f t="shared" si="316"/>
        <v>174.2583739999998</v>
      </c>
      <c r="AJ279" s="52">
        <f t="shared" si="340"/>
        <v>172.51579099999981</v>
      </c>
      <c r="AK279" s="52">
        <f t="shared" si="295"/>
        <v>1.742583</v>
      </c>
      <c r="AP279" s="35">
        <f>AQ279+AU279+Tabelle212682010252627[[#This Row],[w]]/2+Tabelle212682010252627[[#This Row],[poweradd]]</f>
        <v>168.41788099999994</v>
      </c>
      <c r="AQ279" s="150">
        <f t="shared" si="329"/>
        <v>163.78573899999995</v>
      </c>
      <c r="AR279" s="35">
        <f t="shared" si="296"/>
        <v>7</v>
      </c>
      <c r="AS279" s="52">
        <f t="shared" si="317"/>
        <v>113.21426099999984</v>
      </c>
      <c r="AT279" s="52">
        <f t="shared" si="341"/>
        <v>112.08211899999984</v>
      </c>
      <c r="AU279" s="52">
        <f t="shared" si="297"/>
        <v>1.132142</v>
      </c>
      <c r="AZ279" s="35">
        <f>BA279+BE279+Tabelle2126820102526272933[[#This Row],[w]]/2+Tabelle2126820102526272933[[#This Row],[poweradd]]</f>
        <v>161.251375</v>
      </c>
      <c r="BA279" s="150">
        <f t="shared" si="330"/>
        <v>156.20340999999999</v>
      </c>
      <c r="BB279" s="35">
        <f t="shared" si="298"/>
        <v>7</v>
      </c>
      <c r="BC279" s="52">
        <f t="shared" si="318"/>
        <v>154.79658999999995</v>
      </c>
      <c r="BD279" s="52">
        <f t="shared" si="342"/>
        <v>153.24862499999995</v>
      </c>
      <c r="BE279" s="52">
        <f t="shared" si="299"/>
        <v>1.547965</v>
      </c>
      <c r="BJ279" s="35">
        <f>BK279+BO279+Tabelle21268201025262728[[#This Row],[w]]/2+Tabelle21268201025262728[[#This Row],[poweradd]]</f>
        <v>124.32431799999998</v>
      </c>
      <c r="BK279" s="150">
        <f t="shared" si="331"/>
        <v>119.29729099999997</v>
      </c>
      <c r="BL279" s="35">
        <f t="shared" si="300"/>
        <v>7</v>
      </c>
      <c r="BM279" s="52">
        <f t="shared" si="319"/>
        <v>152.7027089999998</v>
      </c>
      <c r="BN279" s="52">
        <f t="shared" si="343"/>
        <v>151.1756819999998</v>
      </c>
      <c r="BO279" s="52">
        <f t="shared" si="301"/>
        <v>1.5270269999999999</v>
      </c>
      <c r="BT279" s="35">
        <f>BU279+BY279+Tabelle21268201025262729[[#This Row],[w]]/2+Tabelle21268201025262729[[#This Row],[poweradd]]</f>
        <v>117.157816</v>
      </c>
      <c r="BU279" s="150">
        <f t="shared" si="332"/>
        <v>111.71496599999999</v>
      </c>
      <c r="BV279" s="35">
        <f t="shared" si="302"/>
        <v>7</v>
      </c>
      <c r="BW279" s="52">
        <f t="shared" si="320"/>
        <v>194.28503399999997</v>
      </c>
      <c r="BX279" s="52">
        <f t="shared" si="344"/>
        <v>192.34218399999997</v>
      </c>
      <c r="BY279" s="52">
        <f t="shared" si="303"/>
        <v>1.94285</v>
      </c>
      <c r="CD279" s="35">
        <f>CE279+CI279+Tabelle2126820102526272934[[#This Row],[w]]/2+Tabelle2126820102526272934[[#This Row],[poweradd]]</f>
        <v>222.65841700000001</v>
      </c>
      <c r="CE279" s="150">
        <f t="shared" si="333"/>
        <v>218.427694</v>
      </c>
      <c r="CF279" s="35">
        <f t="shared" si="304"/>
        <v>6</v>
      </c>
      <c r="CG279" s="52">
        <f t="shared" si="321"/>
        <v>123.0723059999999</v>
      </c>
      <c r="CH279" s="52">
        <f t="shared" si="345"/>
        <v>121.8415829999999</v>
      </c>
      <c r="CI279" s="52">
        <f t="shared" si="305"/>
        <v>1.230723</v>
      </c>
      <c r="CN279" s="35">
        <f>CO279+CS279+Tabelle21268201025262729341135[[#This Row],[w]]/2+Tabelle21268201025262729341135[[#This Row],[poweradd]]</f>
        <v>223.43921499999999</v>
      </c>
      <c r="CO279" s="150">
        <f t="shared" si="334"/>
        <v>219.21637899999999</v>
      </c>
      <c r="CP279" s="35">
        <f t="shared" si="306"/>
        <v>6</v>
      </c>
      <c r="CQ279" s="52">
        <f t="shared" si="322"/>
        <v>122.283621</v>
      </c>
      <c r="CR279" s="52">
        <f t="shared" si="346"/>
        <v>121.060785</v>
      </c>
      <c r="CS279" s="52">
        <f t="shared" si="307"/>
        <v>1.222836</v>
      </c>
      <c r="CX279" s="35">
        <f>CY279+DC279+Tabelle2126820102526272934113536[[#This Row],[w]]/2+Tabelle2126820102526272934113536[[#This Row],[poweradd]]</f>
        <v>178.290279</v>
      </c>
      <c r="CY279" s="150">
        <f t="shared" si="335"/>
        <v>173.671999</v>
      </c>
      <c r="CZ279" s="35">
        <f t="shared" si="308"/>
        <v>6</v>
      </c>
      <c r="DA279" s="52">
        <f t="shared" si="323"/>
        <v>161.828001</v>
      </c>
      <c r="DB279" s="52">
        <f t="shared" si="347"/>
        <v>160.209721</v>
      </c>
      <c r="DC279" s="52">
        <f t="shared" si="309"/>
        <v>1.6182799999999999</v>
      </c>
      <c r="DH279" s="35">
        <f>DI279+DM279+Tabelle21268201025262729341135363731[[#This Row],[w]]/2+Tabelle21268201025262729341135363731[[#This Row],[poweradd]]</f>
        <v>197.00225999999998</v>
      </c>
      <c r="DI279" s="150">
        <f t="shared" si="336"/>
        <v>192.53258599999998</v>
      </c>
      <c r="DJ279" s="35">
        <f t="shared" si="310"/>
        <v>6</v>
      </c>
      <c r="DK279" s="52">
        <f t="shared" si="324"/>
        <v>146.96741399999985</v>
      </c>
      <c r="DL279" s="52">
        <f t="shared" si="348"/>
        <v>145.49773999999985</v>
      </c>
      <c r="DM279" s="52">
        <f t="shared" si="311"/>
        <v>1.4696739999999999</v>
      </c>
      <c r="DR279" s="35">
        <f>DS279+DW279+Tabelle212682010252627293411353637[[#This Row],[w]]/2+Tabelle212682010252627293411353637[[#This Row],[poweradd]]</f>
        <v>202.35065399999993</v>
      </c>
      <c r="DS279" s="150">
        <f t="shared" si="337"/>
        <v>197.95520699999994</v>
      </c>
      <c r="DT279" s="35">
        <f t="shared" si="312"/>
        <v>6</v>
      </c>
      <c r="DU279" s="52">
        <f t="shared" si="325"/>
        <v>139.54479299999997</v>
      </c>
      <c r="DV279" s="52">
        <f t="shared" si="349"/>
        <v>138.14934599999998</v>
      </c>
      <c r="DW279" s="52">
        <f t="shared" si="313"/>
        <v>1.3954470000000001</v>
      </c>
    </row>
    <row r="280" spans="1:130" x14ac:dyDescent="0.25">
      <c r="A280" s="55">
        <v>277</v>
      </c>
      <c r="B280" s="35">
        <f>C280+G280+Tabelle21268201025[[#This Row],[w]]/2+Tabelle21268201025[[#This Row],[poweradd]]</f>
        <v>218.43910300000002</v>
      </c>
      <c r="C280" s="52">
        <f t="shared" si="350"/>
        <v>214.44858900000003</v>
      </c>
      <c r="D280" s="35">
        <f t="shared" si="289"/>
        <v>6</v>
      </c>
      <c r="E280" s="52">
        <f t="shared" si="351"/>
        <v>99.051410999999803</v>
      </c>
      <c r="F280" s="52">
        <f t="shared" si="352"/>
        <v>98.060896999999798</v>
      </c>
      <c r="G280" s="52">
        <f t="shared" si="353"/>
        <v>0.99051400000000001</v>
      </c>
      <c r="H280" s="45"/>
      <c r="I280" s="45"/>
      <c r="J280" s="47"/>
      <c r="L280" s="35">
        <f>M280+Q280+Tabelle212682010252632[[#This Row],[w]]/2+Tabelle212682010252632[[#This Row],[poweradd]]</f>
        <v>218.08508800000001</v>
      </c>
      <c r="M280" s="52">
        <f t="shared" si="326"/>
        <v>213.74756400000001</v>
      </c>
      <c r="N280" s="35">
        <f t="shared" si="290"/>
        <v>6</v>
      </c>
      <c r="O280" s="52">
        <f t="shared" si="314"/>
        <v>133.75243599999993</v>
      </c>
      <c r="P280" s="52">
        <f t="shared" si="338"/>
        <v>132.41491199999993</v>
      </c>
      <c r="Q280" s="52">
        <f t="shared" si="291"/>
        <v>1.3375239999999999</v>
      </c>
      <c r="R280" s="45"/>
      <c r="S280" s="45"/>
      <c r="T280" s="47"/>
      <c r="V280" s="35">
        <f>W280+AA280+Tabelle2126820102526[[#This Row],[w]]/2+Tabelle2126820102526[[#This Row],[poweradd]]</f>
        <v>181.46420700000004</v>
      </c>
      <c r="W280" s="52">
        <f t="shared" si="327"/>
        <v>177.15071500000005</v>
      </c>
      <c r="X280" s="35">
        <f t="shared" si="292"/>
        <v>6</v>
      </c>
      <c r="Y280" s="52">
        <f t="shared" si="315"/>
        <v>131.34928499999981</v>
      </c>
      <c r="Z280" s="52">
        <f t="shared" si="339"/>
        <v>130.03579299999981</v>
      </c>
      <c r="AA280" s="52">
        <f t="shared" si="293"/>
        <v>1.3134920000000001</v>
      </c>
      <c r="AB280" s="45"/>
      <c r="AC280" s="45"/>
      <c r="AD280" s="47"/>
      <c r="AF280" s="35">
        <f>AG280+AK280+Tabelle212682010252630[[#This Row],[w]]/2+Tabelle212682010252630[[#This Row],[poweradd]]</f>
        <v>174.70936600000007</v>
      </c>
      <c r="AG280" s="52">
        <f t="shared" si="328"/>
        <v>169.98420900000008</v>
      </c>
      <c r="AH280" s="35">
        <f t="shared" si="294"/>
        <v>6</v>
      </c>
      <c r="AI280" s="52">
        <f t="shared" si="316"/>
        <v>172.51579099999981</v>
      </c>
      <c r="AJ280" s="52">
        <f t="shared" si="340"/>
        <v>170.79063399999981</v>
      </c>
      <c r="AK280" s="52">
        <f t="shared" si="295"/>
        <v>1.7251570000000001</v>
      </c>
      <c r="AL280" s="45"/>
      <c r="AM280" s="45"/>
      <c r="AN280" s="47"/>
      <c r="AP280" s="35">
        <f>AQ280+AU280+Tabelle212682010252627[[#This Row],[w]]/2+Tabelle212682010252627[[#This Row],[poweradd]]</f>
        <v>173.03870199999994</v>
      </c>
      <c r="AQ280" s="52">
        <f t="shared" si="329"/>
        <v>168.41788099999994</v>
      </c>
      <c r="AR280" s="35">
        <f t="shared" si="296"/>
        <v>7</v>
      </c>
      <c r="AS280" s="52">
        <f t="shared" si="317"/>
        <v>112.08211899999984</v>
      </c>
      <c r="AT280" s="52">
        <f t="shared" si="341"/>
        <v>110.96129799999983</v>
      </c>
      <c r="AU280" s="52">
        <f t="shared" si="297"/>
        <v>1.1208210000000001</v>
      </c>
      <c r="AV280" s="45"/>
      <c r="AW280" s="45"/>
      <c r="AX280" s="47"/>
      <c r="AZ280" s="35">
        <f>BA280+BE280+Tabelle2126820102526272933[[#This Row],[w]]/2+Tabelle2126820102526272933[[#This Row],[poweradd]]</f>
        <v>166.283861</v>
      </c>
      <c r="BA280" s="52">
        <f t="shared" si="330"/>
        <v>161.251375</v>
      </c>
      <c r="BB280" s="35">
        <f t="shared" si="298"/>
        <v>7</v>
      </c>
      <c r="BC280" s="52">
        <f t="shared" si="318"/>
        <v>153.24862499999995</v>
      </c>
      <c r="BD280" s="52">
        <f t="shared" si="342"/>
        <v>151.71613899999994</v>
      </c>
      <c r="BE280" s="52">
        <f t="shared" si="299"/>
        <v>1.532486</v>
      </c>
      <c r="BF280" s="45"/>
      <c r="BG280" s="45"/>
      <c r="BH280" s="47"/>
      <c r="BJ280" s="35">
        <f>BK280+BO280+Tabelle21268201025262728[[#This Row],[w]]/2+Tabelle21268201025262728[[#This Row],[poweradd]]</f>
        <v>129.336074</v>
      </c>
      <c r="BK280" s="52">
        <f t="shared" si="331"/>
        <v>124.32431799999998</v>
      </c>
      <c r="BL280" s="35">
        <f t="shared" si="300"/>
        <v>7</v>
      </c>
      <c r="BM280" s="52">
        <f t="shared" si="319"/>
        <v>151.1756819999998</v>
      </c>
      <c r="BN280" s="52">
        <f t="shared" si="343"/>
        <v>149.6639259999998</v>
      </c>
      <c r="BO280" s="52">
        <f t="shared" si="301"/>
        <v>1.5117560000000001</v>
      </c>
      <c r="BP280" s="45"/>
      <c r="BQ280" s="45"/>
      <c r="BR280" s="47"/>
      <c r="BT280" s="35">
        <f>BU280+BY280+Tabelle21268201025262729[[#This Row],[w]]/2+Tabelle21268201025262729[[#This Row],[poweradd]]</f>
        <v>122.581237</v>
      </c>
      <c r="BU280" s="52">
        <f t="shared" si="332"/>
        <v>117.157816</v>
      </c>
      <c r="BV280" s="35">
        <f t="shared" si="302"/>
        <v>7</v>
      </c>
      <c r="BW280" s="52">
        <f t="shared" si="320"/>
        <v>192.34218399999997</v>
      </c>
      <c r="BX280" s="52">
        <f t="shared" si="344"/>
        <v>190.41876299999998</v>
      </c>
      <c r="BY280" s="52">
        <f t="shared" si="303"/>
        <v>1.923421</v>
      </c>
      <c r="BZ280" s="45"/>
      <c r="CA280" s="45"/>
      <c r="CB280" s="47"/>
      <c r="CD280" s="35">
        <f>CE280+CI280+Tabelle2126820102526272934[[#This Row],[w]]/2+Tabelle2126820102526272934[[#This Row],[poweradd]]</f>
        <v>226.87683200000001</v>
      </c>
      <c r="CE280" s="52">
        <f t="shared" si="333"/>
        <v>222.65841700000001</v>
      </c>
      <c r="CF280" s="35">
        <f t="shared" si="304"/>
        <v>6</v>
      </c>
      <c r="CG280" s="52">
        <f t="shared" si="321"/>
        <v>121.8415829999999</v>
      </c>
      <c r="CH280" s="52">
        <f t="shared" si="345"/>
        <v>120.62316799999991</v>
      </c>
      <c r="CI280" s="52">
        <f t="shared" si="305"/>
        <v>1.218415</v>
      </c>
      <c r="CJ280" s="45"/>
      <c r="CK280" s="45"/>
      <c r="CL280" s="47"/>
      <c r="CN280" s="35">
        <f>CO280+CS280+Tabelle21268201025262729341135[[#This Row],[w]]/2+Tabelle21268201025262729341135[[#This Row],[poweradd]]</f>
        <v>227.649822</v>
      </c>
      <c r="CO280" s="52">
        <f t="shared" si="334"/>
        <v>223.43921499999999</v>
      </c>
      <c r="CP280" s="35">
        <f t="shared" si="306"/>
        <v>6</v>
      </c>
      <c r="CQ280" s="52">
        <f t="shared" si="322"/>
        <v>121.060785</v>
      </c>
      <c r="CR280" s="52">
        <f t="shared" si="346"/>
        <v>119.850178</v>
      </c>
      <c r="CS280" s="52">
        <f t="shared" si="307"/>
        <v>1.210607</v>
      </c>
      <c r="CT280" s="45"/>
      <c r="CU280" s="45"/>
      <c r="CV280" s="47"/>
      <c r="CX280" s="35">
        <f>CY280+DC280+Tabelle2126820102526272934113536[[#This Row],[w]]/2+Tabelle2126820102526272934113536[[#This Row],[poweradd]]</f>
        <v>182.89237599999998</v>
      </c>
      <c r="CY280" s="52">
        <f t="shared" si="335"/>
        <v>178.290279</v>
      </c>
      <c r="CZ280" s="35">
        <f t="shared" si="308"/>
        <v>6</v>
      </c>
      <c r="DA280" s="52">
        <f t="shared" si="323"/>
        <v>160.209721</v>
      </c>
      <c r="DB280" s="52">
        <f t="shared" si="347"/>
        <v>158.60762400000002</v>
      </c>
      <c r="DC280" s="52">
        <f t="shared" si="309"/>
        <v>1.6020970000000001</v>
      </c>
      <c r="DD280" s="45"/>
      <c r="DE280" s="45"/>
      <c r="DF280" s="47"/>
      <c r="DH280" s="35">
        <f>DI280+DM280+Tabelle21268201025262729341135363731[[#This Row],[w]]/2+Tabelle21268201025262729341135363731[[#This Row],[poweradd]]</f>
        <v>201.45723699999999</v>
      </c>
      <c r="DI280" s="52">
        <f t="shared" si="336"/>
        <v>197.00225999999998</v>
      </c>
      <c r="DJ280" s="35">
        <f t="shared" si="310"/>
        <v>6</v>
      </c>
      <c r="DK280" s="52">
        <f t="shared" si="324"/>
        <v>145.49773999999985</v>
      </c>
      <c r="DL280" s="52">
        <f t="shared" si="348"/>
        <v>144.04276299999984</v>
      </c>
      <c r="DM280" s="52">
        <f t="shared" si="311"/>
        <v>1.454977</v>
      </c>
      <c r="DN280" s="45"/>
      <c r="DO280" s="45"/>
      <c r="DP280" s="47"/>
      <c r="DR280" s="35">
        <f>DS280+DW280+Tabelle212682010252627293411353637[[#This Row],[w]]/2+Tabelle212682010252627293411353637[[#This Row],[poweradd]]</f>
        <v>206.73214699999994</v>
      </c>
      <c r="DS280" s="52">
        <f t="shared" si="337"/>
        <v>202.35065399999993</v>
      </c>
      <c r="DT280" s="35">
        <f t="shared" si="312"/>
        <v>6</v>
      </c>
      <c r="DU280" s="52">
        <f t="shared" si="325"/>
        <v>138.14934599999998</v>
      </c>
      <c r="DV280" s="52">
        <f t="shared" si="349"/>
        <v>136.76785299999997</v>
      </c>
      <c r="DW280" s="52">
        <f t="shared" si="313"/>
        <v>1.3814930000000001</v>
      </c>
      <c r="DX280" s="45"/>
      <c r="DY280" s="45"/>
      <c r="DZ280" s="47"/>
    </row>
    <row r="281" spans="1:130" x14ac:dyDescent="0.25">
      <c r="A281" s="55">
        <v>278</v>
      </c>
      <c r="B281" s="35">
        <f>C281+G281+Tabelle21268201025[[#This Row],[w]]/2+Tabelle21268201025[[#This Row],[poweradd]]</f>
        <v>222.41971100000001</v>
      </c>
      <c r="C281" s="52">
        <f t="shared" si="350"/>
        <v>218.43910300000002</v>
      </c>
      <c r="D281" s="35">
        <f t="shared" si="289"/>
        <v>6</v>
      </c>
      <c r="E281" s="52">
        <f t="shared" si="351"/>
        <v>98.060896999999798</v>
      </c>
      <c r="F281" s="52">
        <f t="shared" si="352"/>
        <v>97.080288999999794</v>
      </c>
      <c r="G281" s="52">
        <f t="shared" si="353"/>
        <v>0.98060800000000004</v>
      </c>
      <c r="L281" s="35">
        <f>M281+Q281+Tabelle212682010252632[[#This Row],[w]]/2+Tabelle212682010252632[[#This Row],[poweradd]]</f>
        <v>222.40923700000002</v>
      </c>
      <c r="M281" s="52">
        <f t="shared" si="326"/>
        <v>218.08508800000001</v>
      </c>
      <c r="N281" s="35">
        <f t="shared" si="290"/>
        <v>6</v>
      </c>
      <c r="O281" s="52">
        <f t="shared" si="314"/>
        <v>132.41491199999993</v>
      </c>
      <c r="P281" s="52">
        <f t="shared" si="338"/>
        <v>131.09076299999992</v>
      </c>
      <c r="Q281" s="52">
        <f t="shared" si="291"/>
        <v>1.324149</v>
      </c>
      <c r="V281" s="35">
        <f>W281+AA281+Tabelle2126820102526[[#This Row],[w]]/2+Tabelle2126820102526[[#This Row],[poweradd]]</f>
        <v>185.76456400000004</v>
      </c>
      <c r="W281" s="52">
        <f t="shared" si="327"/>
        <v>181.46420700000004</v>
      </c>
      <c r="X281" s="35">
        <f t="shared" si="292"/>
        <v>6</v>
      </c>
      <c r="Y281" s="52">
        <f t="shared" si="315"/>
        <v>130.03579299999981</v>
      </c>
      <c r="Z281" s="52">
        <f t="shared" si="339"/>
        <v>128.73543599999982</v>
      </c>
      <c r="AA281" s="52">
        <f t="shared" si="293"/>
        <v>1.300357</v>
      </c>
      <c r="AF281" s="35">
        <f>AG281+AK281+Tabelle212682010252630[[#This Row],[w]]/2+Tabelle212682010252630[[#This Row],[poweradd]]</f>
        <v>179.41727200000008</v>
      </c>
      <c r="AG281" s="52">
        <f t="shared" si="328"/>
        <v>174.70936600000007</v>
      </c>
      <c r="AH281" s="35">
        <f t="shared" si="294"/>
        <v>6</v>
      </c>
      <c r="AI281" s="52">
        <f t="shared" si="316"/>
        <v>170.79063399999981</v>
      </c>
      <c r="AJ281" s="52">
        <f t="shared" si="340"/>
        <v>169.0827279999998</v>
      </c>
      <c r="AK281" s="52">
        <f t="shared" si="295"/>
        <v>1.7079059999999999</v>
      </c>
      <c r="AP281" s="35">
        <f>AQ281+AU281+Tabelle212682010252627[[#This Row],[w]]/2+Tabelle212682010252627[[#This Row],[poweradd]]</f>
        <v>177.64831399999994</v>
      </c>
      <c r="AQ281" s="52">
        <f t="shared" si="329"/>
        <v>173.03870199999994</v>
      </c>
      <c r="AR281" s="35">
        <f t="shared" si="296"/>
        <v>7</v>
      </c>
      <c r="AS281" s="52">
        <f t="shared" si="317"/>
        <v>110.96129799999983</v>
      </c>
      <c r="AT281" s="52">
        <f t="shared" si="341"/>
        <v>109.85168599999983</v>
      </c>
      <c r="AU281" s="52">
        <f t="shared" si="297"/>
        <v>1.109612</v>
      </c>
      <c r="AZ281" s="35">
        <f>BA281+BE281+Tabelle2126820102526272933[[#This Row],[w]]/2+Tabelle2126820102526272933[[#This Row],[poweradd]]</f>
        <v>171.30102199999999</v>
      </c>
      <c r="BA281" s="52">
        <f t="shared" si="330"/>
        <v>166.283861</v>
      </c>
      <c r="BB281" s="35">
        <f t="shared" si="298"/>
        <v>7</v>
      </c>
      <c r="BC281" s="52">
        <f t="shared" si="318"/>
        <v>151.71613899999994</v>
      </c>
      <c r="BD281" s="52">
        <f t="shared" si="342"/>
        <v>150.19897799999995</v>
      </c>
      <c r="BE281" s="52">
        <f t="shared" si="299"/>
        <v>1.517161</v>
      </c>
      <c r="BJ281" s="35">
        <f>BK281+BO281+Tabelle21268201025262728[[#This Row],[w]]/2+Tabelle21268201025262728[[#This Row],[poweradd]]</f>
        <v>134.33271299999998</v>
      </c>
      <c r="BK281" s="52">
        <f t="shared" si="331"/>
        <v>129.336074</v>
      </c>
      <c r="BL281" s="35">
        <f t="shared" si="300"/>
        <v>7</v>
      </c>
      <c r="BM281" s="52">
        <f t="shared" si="319"/>
        <v>149.6639259999998</v>
      </c>
      <c r="BN281" s="52">
        <f t="shared" si="343"/>
        <v>148.16728699999982</v>
      </c>
      <c r="BO281" s="52">
        <f t="shared" si="301"/>
        <v>1.4966390000000001</v>
      </c>
      <c r="BT281" s="35">
        <f>BU281+BY281+Tabelle21268201025262729[[#This Row],[w]]/2+Tabelle21268201025262729[[#This Row],[poweradd]]</f>
        <v>127.98542399999999</v>
      </c>
      <c r="BU281" s="52">
        <f t="shared" si="332"/>
        <v>122.581237</v>
      </c>
      <c r="BV281" s="35">
        <f t="shared" si="302"/>
        <v>7</v>
      </c>
      <c r="BW281" s="52">
        <f t="shared" si="320"/>
        <v>190.41876299999998</v>
      </c>
      <c r="BX281" s="52">
        <f t="shared" si="344"/>
        <v>188.51457599999998</v>
      </c>
      <c r="BY281" s="52">
        <f t="shared" si="303"/>
        <v>1.9041870000000001</v>
      </c>
      <c r="CD281" s="35">
        <f>CE281+CI281+Tabelle2126820102526272934[[#This Row],[w]]/2+Tabelle2126820102526272934[[#This Row],[poweradd]]</f>
        <v>231.08306300000001</v>
      </c>
      <c r="CE281" s="52">
        <f t="shared" si="333"/>
        <v>226.87683200000001</v>
      </c>
      <c r="CF281" s="35">
        <f t="shared" si="304"/>
        <v>6</v>
      </c>
      <c r="CG281" s="52">
        <f t="shared" si="321"/>
        <v>120.62316799999991</v>
      </c>
      <c r="CH281" s="52">
        <f t="shared" si="345"/>
        <v>119.4169369999999</v>
      </c>
      <c r="CI281" s="52">
        <f t="shared" si="305"/>
        <v>1.2062310000000001</v>
      </c>
      <c r="CN281" s="35">
        <f>CO281+CS281+Tabelle21268201025262729341135[[#This Row],[w]]/2+Tabelle21268201025262729341135[[#This Row],[poweradd]]</f>
        <v>231.84832299999999</v>
      </c>
      <c r="CO281" s="52">
        <f t="shared" si="334"/>
        <v>227.649822</v>
      </c>
      <c r="CP281" s="35">
        <f t="shared" si="306"/>
        <v>6</v>
      </c>
      <c r="CQ281" s="52">
        <f t="shared" si="322"/>
        <v>119.850178</v>
      </c>
      <c r="CR281" s="52">
        <f t="shared" si="346"/>
        <v>118.65167700000001</v>
      </c>
      <c r="CS281" s="52">
        <f t="shared" si="307"/>
        <v>1.198501</v>
      </c>
      <c r="CX281" s="35">
        <f>CY281+DC281+Tabelle2126820102526272934113536[[#This Row],[w]]/2+Tabelle2126820102526272934113536[[#This Row],[poweradd]]</f>
        <v>187.47845199999998</v>
      </c>
      <c r="CY281" s="52">
        <f t="shared" si="335"/>
        <v>182.89237599999998</v>
      </c>
      <c r="CZ281" s="35">
        <f t="shared" si="308"/>
        <v>6</v>
      </c>
      <c r="DA281" s="52">
        <f t="shared" si="323"/>
        <v>158.60762400000002</v>
      </c>
      <c r="DB281" s="52">
        <f t="shared" si="347"/>
        <v>157.02154800000002</v>
      </c>
      <c r="DC281" s="52">
        <f t="shared" si="309"/>
        <v>1.586076</v>
      </c>
      <c r="DH281" s="35">
        <f>DI281+DM281+Tabelle21268201025262729341135363731[[#This Row],[w]]/2+Tabelle21268201025262729341135363731[[#This Row],[poweradd]]</f>
        <v>205.89766399999999</v>
      </c>
      <c r="DI281" s="52">
        <f t="shared" si="336"/>
        <v>201.45723699999999</v>
      </c>
      <c r="DJ281" s="35">
        <f t="shared" si="310"/>
        <v>6</v>
      </c>
      <c r="DK281" s="52">
        <f t="shared" si="324"/>
        <v>144.04276299999984</v>
      </c>
      <c r="DL281" s="52">
        <f t="shared" si="348"/>
        <v>142.60233599999984</v>
      </c>
      <c r="DM281" s="52">
        <f t="shared" si="311"/>
        <v>1.4404269999999999</v>
      </c>
      <c r="DR281" s="35">
        <f>DS281+DW281+Tabelle212682010252627293411353637[[#This Row],[w]]/2+Tabelle212682010252627293411353637[[#This Row],[poweradd]]</f>
        <v>211.09982499999995</v>
      </c>
      <c r="DS281" s="52">
        <f t="shared" si="337"/>
        <v>206.73214699999994</v>
      </c>
      <c r="DT281" s="35">
        <f t="shared" si="312"/>
        <v>6</v>
      </c>
      <c r="DU281" s="52">
        <f t="shared" si="325"/>
        <v>136.76785299999997</v>
      </c>
      <c r="DV281" s="52">
        <f t="shared" si="349"/>
        <v>135.40017499999996</v>
      </c>
      <c r="DW281" s="52">
        <f t="shared" si="313"/>
        <v>1.3676779999999999</v>
      </c>
    </row>
    <row r="282" spans="1:130" x14ac:dyDescent="0.25">
      <c r="A282" s="55">
        <v>279</v>
      </c>
      <c r="B282" s="35">
        <f>C282+G282+Tabelle21268201025[[#This Row],[w]]/2+Tabelle21268201025[[#This Row],[poweradd]]</f>
        <v>226.390513</v>
      </c>
      <c r="C282" s="150">
        <f t="shared" si="350"/>
        <v>222.41971100000001</v>
      </c>
      <c r="D282" s="35">
        <f t="shared" si="289"/>
        <v>6</v>
      </c>
      <c r="E282" s="52">
        <f t="shared" si="351"/>
        <v>97.080288999999794</v>
      </c>
      <c r="F282" s="52">
        <f t="shared" si="352"/>
        <v>96.109486999999788</v>
      </c>
      <c r="G282" s="52">
        <f t="shared" si="353"/>
        <v>0.97080200000000005</v>
      </c>
      <c r="L282" s="35">
        <f>M282+Q282+Tabelle212682010252632[[#This Row],[w]]/2+Tabelle212682010252632[[#This Row],[poweradd]]</f>
        <v>226.720144</v>
      </c>
      <c r="M282" s="150">
        <f t="shared" si="326"/>
        <v>222.40923700000002</v>
      </c>
      <c r="N282" s="35">
        <f t="shared" si="290"/>
        <v>6</v>
      </c>
      <c r="O282" s="52">
        <f t="shared" si="314"/>
        <v>131.09076299999992</v>
      </c>
      <c r="P282" s="52">
        <f t="shared" si="338"/>
        <v>129.77985599999994</v>
      </c>
      <c r="Q282" s="52">
        <f t="shared" si="291"/>
        <v>1.310907</v>
      </c>
      <c r="V282" s="35">
        <f>W282+AA282+Tabelle2126820102526[[#This Row],[w]]/2+Tabelle2126820102526[[#This Row],[poweradd]]</f>
        <v>190.05191800000003</v>
      </c>
      <c r="W282" s="150">
        <f t="shared" si="327"/>
        <v>185.76456400000004</v>
      </c>
      <c r="X282" s="35">
        <f t="shared" si="292"/>
        <v>6</v>
      </c>
      <c r="Y282" s="52">
        <f t="shared" si="315"/>
        <v>128.73543599999982</v>
      </c>
      <c r="Z282" s="52">
        <f t="shared" si="339"/>
        <v>127.44808199999983</v>
      </c>
      <c r="AA282" s="52">
        <f t="shared" si="293"/>
        <v>1.2873540000000001</v>
      </c>
      <c r="AF282" s="35">
        <f>AG282+AK282+Tabelle212682010252630[[#This Row],[w]]/2+Tabelle212682010252630[[#This Row],[poweradd]]</f>
        <v>184.1080990000001</v>
      </c>
      <c r="AG282" s="150">
        <f t="shared" si="328"/>
        <v>179.41727200000008</v>
      </c>
      <c r="AH282" s="35">
        <f t="shared" si="294"/>
        <v>6</v>
      </c>
      <c r="AI282" s="52">
        <f t="shared" si="316"/>
        <v>169.0827279999998</v>
      </c>
      <c r="AJ282" s="52">
        <f t="shared" si="340"/>
        <v>167.39190099999979</v>
      </c>
      <c r="AK282" s="52">
        <f t="shared" si="295"/>
        <v>1.6908270000000001</v>
      </c>
      <c r="AP282" s="35">
        <f>AQ282+AU282+Tabelle212682010252627[[#This Row],[w]]/2+Tabelle212682010252627[[#This Row],[poweradd]]</f>
        <v>182.24682999999993</v>
      </c>
      <c r="AQ282" s="150">
        <f t="shared" si="329"/>
        <v>177.64831399999994</v>
      </c>
      <c r="AR282" s="35">
        <f t="shared" si="296"/>
        <v>7</v>
      </c>
      <c r="AS282" s="52">
        <f t="shared" si="317"/>
        <v>109.85168599999983</v>
      </c>
      <c r="AT282" s="52">
        <f t="shared" si="341"/>
        <v>108.75316999999983</v>
      </c>
      <c r="AU282" s="52">
        <f t="shared" si="297"/>
        <v>1.098516</v>
      </c>
      <c r="AZ282" s="35">
        <f>BA282+BE282+Tabelle2126820102526272933[[#This Row],[w]]/2+Tabelle2126820102526272933[[#This Row],[poweradd]]</f>
        <v>176.303011</v>
      </c>
      <c r="BA282" s="150">
        <f t="shared" si="330"/>
        <v>171.30102199999999</v>
      </c>
      <c r="BB282" s="35">
        <f t="shared" si="298"/>
        <v>7</v>
      </c>
      <c r="BC282" s="52">
        <f t="shared" si="318"/>
        <v>150.19897799999995</v>
      </c>
      <c r="BD282" s="52">
        <f t="shared" si="342"/>
        <v>148.69698899999995</v>
      </c>
      <c r="BE282" s="52">
        <f t="shared" si="299"/>
        <v>1.501989</v>
      </c>
      <c r="BJ282" s="35">
        <f>BK282+BO282+Tabelle21268201025262728[[#This Row],[w]]/2+Tabelle21268201025262728[[#This Row],[poweradd]]</f>
        <v>139.31438499999999</v>
      </c>
      <c r="BK282" s="150">
        <f t="shared" si="331"/>
        <v>134.33271299999998</v>
      </c>
      <c r="BL282" s="35">
        <f t="shared" si="300"/>
        <v>7</v>
      </c>
      <c r="BM282" s="52">
        <f t="shared" si="319"/>
        <v>148.16728699999982</v>
      </c>
      <c r="BN282" s="52">
        <f t="shared" si="343"/>
        <v>146.68561499999981</v>
      </c>
      <c r="BO282" s="52">
        <f t="shared" si="301"/>
        <v>1.4816720000000001</v>
      </c>
      <c r="BT282" s="35">
        <f>BU282+BY282+Tabelle21268201025262729[[#This Row],[w]]/2+Tabelle21268201025262729[[#This Row],[poweradd]]</f>
        <v>133.37056899999999</v>
      </c>
      <c r="BU282" s="150">
        <f t="shared" si="332"/>
        <v>127.98542399999999</v>
      </c>
      <c r="BV282" s="35">
        <f t="shared" si="302"/>
        <v>7</v>
      </c>
      <c r="BW282" s="52">
        <f t="shared" si="320"/>
        <v>188.51457599999998</v>
      </c>
      <c r="BX282" s="52">
        <f t="shared" si="344"/>
        <v>186.62943099999998</v>
      </c>
      <c r="BY282" s="52">
        <f t="shared" si="303"/>
        <v>1.8851450000000001</v>
      </c>
      <c r="CD282" s="35">
        <f>CE282+CI282+Tabelle2126820102526272934[[#This Row],[w]]/2+Tabelle2126820102526272934[[#This Row],[poweradd]]</f>
        <v>235.277232</v>
      </c>
      <c r="CE282" s="150">
        <f t="shared" si="333"/>
        <v>231.08306300000001</v>
      </c>
      <c r="CF282" s="35">
        <f t="shared" si="304"/>
        <v>6</v>
      </c>
      <c r="CG282" s="52">
        <f t="shared" si="321"/>
        <v>119.4169369999999</v>
      </c>
      <c r="CH282" s="52">
        <f t="shared" si="345"/>
        <v>118.2227679999999</v>
      </c>
      <c r="CI282" s="52">
        <f t="shared" si="305"/>
        <v>1.194169</v>
      </c>
      <c r="CN282" s="35">
        <f>CO282+CS282+Tabelle21268201025262729341135[[#This Row],[w]]/2+Tabelle21268201025262729341135[[#This Row],[poweradd]]</f>
        <v>236.03483900000001</v>
      </c>
      <c r="CO282" s="150">
        <f t="shared" si="334"/>
        <v>231.84832299999999</v>
      </c>
      <c r="CP282" s="35">
        <f t="shared" si="306"/>
        <v>6</v>
      </c>
      <c r="CQ282" s="52">
        <f t="shared" si="322"/>
        <v>118.65167700000001</v>
      </c>
      <c r="CR282" s="52">
        <f t="shared" si="346"/>
        <v>117.46516100000001</v>
      </c>
      <c r="CS282" s="52">
        <f t="shared" si="307"/>
        <v>1.1865159999999999</v>
      </c>
      <c r="CX282" s="35">
        <f>CY282+DC282+Tabelle2126820102526272934113536[[#This Row],[w]]/2+Tabelle2126820102526272934113536[[#This Row],[poweradd]]</f>
        <v>192.04866699999997</v>
      </c>
      <c r="CY282" s="150">
        <f t="shared" si="335"/>
        <v>187.47845199999998</v>
      </c>
      <c r="CZ282" s="35">
        <f t="shared" si="308"/>
        <v>6</v>
      </c>
      <c r="DA282" s="52">
        <f t="shared" si="323"/>
        <v>157.02154800000002</v>
      </c>
      <c r="DB282" s="52">
        <f t="shared" si="347"/>
        <v>155.45133300000003</v>
      </c>
      <c r="DC282" s="52">
        <f t="shared" si="309"/>
        <v>1.5702149999999999</v>
      </c>
      <c r="DH282" s="35">
        <f>DI282+DM282+Tabelle21268201025262729341135363731[[#This Row],[w]]/2+Tabelle21268201025262729341135363731[[#This Row],[poweradd]]</f>
        <v>210.32368699999998</v>
      </c>
      <c r="DI282" s="150">
        <f t="shared" si="336"/>
        <v>205.89766399999999</v>
      </c>
      <c r="DJ282" s="35">
        <f t="shared" si="310"/>
        <v>6</v>
      </c>
      <c r="DK282" s="52">
        <f t="shared" si="324"/>
        <v>142.60233599999984</v>
      </c>
      <c r="DL282" s="52">
        <f t="shared" si="348"/>
        <v>141.17631299999985</v>
      </c>
      <c r="DM282" s="52">
        <f t="shared" si="311"/>
        <v>1.426023</v>
      </c>
      <c r="DR282" s="35">
        <f>DS282+DW282+Tabelle212682010252627293411353637[[#This Row],[w]]/2+Tabelle212682010252627293411353637[[#This Row],[poweradd]]</f>
        <v>215.45382599999996</v>
      </c>
      <c r="DS282" s="150">
        <f t="shared" si="337"/>
        <v>211.09982499999995</v>
      </c>
      <c r="DT282" s="35">
        <f t="shared" si="312"/>
        <v>6</v>
      </c>
      <c r="DU282" s="52">
        <f t="shared" si="325"/>
        <v>135.40017499999996</v>
      </c>
      <c r="DV282" s="52">
        <f t="shared" si="349"/>
        <v>134.04617399999995</v>
      </c>
      <c r="DW282" s="52">
        <f t="shared" si="313"/>
        <v>1.354001</v>
      </c>
    </row>
    <row r="283" spans="1:130" x14ac:dyDescent="0.25">
      <c r="A283" s="55">
        <v>280</v>
      </c>
      <c r="B283" s="35">
        <f>C283+G283+Tabelle21268201025[[#This Row],[w]]/2+Tabelle21268201025[[#This Row],[poweradd]]</f>
        <v>230.351607</v>
      </c>
      <c r="C283" s="150">
        <f t="shared" si="350"/>
        <v>226.390513</v>
      </c>
      <c r="D283" s="35">
        <f t="shared" si="289"/>
        <v>6</v>
      </c>
      <c r="E283" s="52">
        <f t="shared" si="351"/>
        <v>96.109486999999788</v>
      </c>
      <c r="F283" s="52">
        <f t="shared" si="352"/>
        <v>95.148392999999786</v>
      </c>
      <c r="G283" s="52">
        <f t="shared" si="353"/>
        <v>0.961094</v>
      </c>
      <c r="L283" s="35">
        <f>M283+Q283+Tabelle212682010252632[[#This Row],[w]]/2+Tabelle212682010252632[[#This Row],[poweradd]]</f>
        <v>231.01794200000001</v>
      </c>
      <c r="M283" s="150">
        <f t="shared" si="326"/>
        <v>226.720144</v>
      </c>
      <c r="N283" s="35">
        <f t="shared" si="290"/>
        <v>6</v>
      </c>
      <c r="O283" s="52">
        <f t="shared" si="314"/>
        <v>129.77985599999994</v>
      </c>
      <c r="P283" s="52">
        <f t="shared" si="338"/>
        <v>128.48205799999994</v>
      </c>
      <c r="Q283" s="52">
        <f t="shared" si="291"/>
        <v>1.297798</v>
      </c>
      <c r="V283" s="35">
        <f>W283+AA283+Tabelle2126820102526[[#This Row],[w]]/2+Tabelle2126820102526[[#This Row],[poweradd]]</f>
        <v>194.32639800000004</v>
      </c>
      <c r="W283" s="150">
        <f t="shared" si="327"/>
        <v>190.05191800000003</v>
      </c>
      <c r="X283" s="35">
        <f t="shared" si="292"/>
        <v>6</v>
      </c>
      <c r="Y283" s="52">
        <f t="shared" si="315"/>
        <v>127.44808199999983</v>
      </c>
      <c r="Z283" s="52">
        <f t="shared" si="339"/>
        <v>126.17360199999983</v>
      </c>
      <c r="AA283" s="52">
        <f t="shared" si="293"/>
        <v>1.2744800000000001</v>
      </c>
      <c r="AF283" s="35">
        <f>AG283+AK283+Tabelle212682010252630[[#This Row],[w]]/2+Tabelle212682010252630[[#This Row],[poweradd]]</f>
        <v>188.78201800000011</v>
      </c>
      <c r="AG283" s="150">
        <f t="shared" si="328"/>
        <v>184.1080990000001</v>
      </c>
      <c r="AH283" s="35">
        <f t="shared" si="294"/>
        <v>6</v>
      </c>
      <c r="AI283" s="52">
        <f t="shared" si="316"/>
        <v>167.39190099999979</v>
      </c>
      <c r="AJ283" s="52">
        <f t="shared" si="340"/>
        <v>165.71798199999978</v>
      </c>
      <c r="AK283" s="52">
        <f t="shared" si="295"/>
        <v>1.6739189999999999</v>
      </c>
      <c r="AP283" s="35">
        <f>AQ283+AU283+Tabelle212682010252627[[#This Row],[w]]/2+Tabelle212682010252627[[#This Row],[poweradd]]</f>
        <v>186.83436099999994</v>
      </c>
      <c r="AQ283" s="150">
        <f t="shared" si="329"/>
        <v>182.24682999999993</v>
      </c>
      <c r="AR283" s="35">
        <f t="shared" si="296"/>
        <v>7</v>
      </c>
      <c r="AS283" s="52">
        <f t="shared" si="317"/>
        <v>108.75316999999983</v>
      </c>
      <c r="AT283" s="52">
        <f t="shared" si="341"/>
        <v>107.66563899999983</v>
      </c>
      <c r="AU283" s="52">
        <f t="shared" si="297"/>
        <v>1.087531</v>
      </c>
      <c r="AZ283" s="35">
        <f>BA283+BE283+Tabelle2126820102526272933[[#This Row],[w]]/2+Tabelle2126820102526272933[[#This Row],[poweradd]]</f>
        <v>181.28997999999999</v>
      </c>
      <c r="BA283" s="150">
        <f t="shared" si="330"/>
        <v>176.303011</v>
      </c>
      <c r="BB283" s="35">
        <f t="shared" si="298"/>
        <v>7</v>
      </c>
      <c r="BC283" s="52">
        <f t="shared" si="318"/>
        <v>148.69698899999995</v>
      </c>
      <c r="BD283" s="52">
        <f t="shared" si="342"/>
        <v>147.21001999999996</v>
      </c>
      <c r="BE283" s="52">
        <f t="shared" si="299"/>
        <v>1.486969</v>
      </c>
      <c r="BJ283" s="35">
        <f>BK283+BO283+Tabelle21268201025262728[[#This Row],[w]]/2+Tabelle21268201025262728[[#This Row],[poweradd]]</f>
        <v>144.28124099999999</v>
      </c>
      <c r="BK283" s="150">
        <f t="shared" si="331"/>
        <v>139.31438499999999</v>
      </c>
      <c r="BL283" s="35">
        <f t="shared" si="300"/>
        <v>7</v>
      </c>
      <c r="BM283" s="52">
        <f t="shared" si="319"/>
        <v>146.68561499999981</v>
      </c>
      <c r="BN283" s="52">
        <f t="shared" si="343"/>
        <v>145.21875899999981</v>
      </c>
      <c r="BO283" s="52">
        <f t="shared" si="301"/>
        <v>1.4668559999999999</v>
      </c>
      <c r="BT283" s="35">
        <f>BU283+BY283+Tabelle21268201025262729[[#This Row],[w]]/2+Tabelle21268201025262729[[#This Row],[poweradd]]</f>
        <v>138.736863</v>
      </c>
      <c r="BU283" s="150">
        <f t="shared" si="332"/>
        <v>133.37056899999999</v>
      </c>
      <c r="BV283" s="35">
        <f t="shared" si="302"/>
        <v>7</v>
      </c>
      <c r="BW283" s="52">
        <f t="shared" si="320"/>
        <v>186.62943099999998</v>
      </c>
      <c r="BX283" s="52">
        <f t="shared" si="344"/>
        <v>184.76313699999997</v>
      </c>
      <c r="BY283" s="52">
        <f t="shared" si="303"/>
        <v>1.8662939999999999</v>
      </c>
      <c r="CD283" s="35">
        <f>CE283+CI283+Tabelle2126820102526272934[[#This Row],[w]]/2+Tabelle2126820102526272934[[#This Row],[poweradd]]</f>
        <v>239.45945900000001</v>
      </c>
      <c r="CE283" s="150">
        <f t="shared" si="333"/>
        <v>235.277232</v>
      </c>
      <c r="CF283" s="35">
        <f t="shared" si="304"/>
        <v>6</v>
      </c>
      <c r="CG283" s="52">
        <f t="shared" si="321"/>
        <v>118.2227679999999</v>
      </c>
      <c r="CH283" s="52">
        <f t="shared" si="345"/>
        <v>117.04054099999991</v>
      </c>
      <c r="CI283" s="52">
        <f t="shared" si="305"/>
        <v>1.1822269999999999</v>
      </c>
      <c r="CN283" s="35">
        <f>CO283+CS283+Tabelle21268201025262729341135[[#This Row],[w]]/2+Tabelle21268201025262729341135[[#This Row],[poweradd]]</f>
        <v>240.20949000000002</v>
      </c>
      <c r="CO283" s="150">
        <f t="shared" si="334"/>
        <v>236.03483900000001</v>
      </c>
      <c r="CP283" s="35">
        <f t="shared" si="306"/>
        <v>6</v>
      </c>
      <c r="CQ283" s="52">
        <f t="shared" si="322"/>
        <v>117.46516100000001</v>
      </c>
      <c r="CR283" s="52">
        <f t="shared" si="346"/>
        <v>116.29051000000001</v>
      </c>
      <c r="CS283" s="52">
        <f t="shared" si="307"/>
        <v>1.1746509999999999</v>
      </c>
      <c r="CX283" s="35">
        <f>CY283+DC283+Tabelle2126820102526272934113536[[#This Row],[w]]/2+Tabelle2126820102526272934113536[[#This Row],[poweradd]]</f>
        <v>196.60317999999995</v>
      </c>
      <c r="CY283" s="150">
        <f t="shared" si="335"/>
        <v>192.04866699999997</v>
      </c>
      <c r="CZ283" s="35">
        <f t="shared" si="308"/>
        <v>6</v>
      </c>
      <c r="DA283" s="52">
        <f t="shared" si="323"/>
        <v>155.45133300000003</v>
      </c>
      <c r="DB283" s="52">
        <f t="shared" si="347"/>
        <v>153.89682000000005</v>
      </c>
      <c r="DC283" s="52">
        <f t="shared" si="309"/>
        <v>1.554513</v>
      </c>
      <c r="DH283" s="35">
        <f>DI283+DM283+Tabelle21268201025262729341135363731[[#This Row],[w]]/2+Tabelle21268201025262729341135363731[[#This Row],[poweradd]]</f>
        <v>214.73544999999999</v>
      </c>
      <c r="DI283" s="150">
        <f t="shared" si="336"/>
        <v>210.32368699999998</v>
      </c>
      <c r="DJ283" s="35">
        <f t="shared" si="310"/>
        <v>6</v>
      </c>
      <c r="DK283" s="52">
        <f t="shared" si="324"/>
        <v>141.17631299999985</v>
      </c>
      <c r="DL283" s="52">
        <f t="shared" si="348"/>
        <v>139.76454999999984</v>
      </c>
      <c r="DM283" s="52">
        <f t="shared" si="311"/>
        <v>1.4117630000000001</v>
      </c>
      <c r="DR283" s="35">
        <f>DS283+DW283+Tabelle212682010252627293411353637[[#This Row],[w]]/2+Tabelle212682010252627293411353637[[#This Row],[poweradd]]</f>
        <v>219.79428699999997</v>
      </c>
      <c r="DS283" s="150">
        <f t="shared" si="337"/>
        <v>215.45382599999996</v>
      </c>
      <c r="DT283" s="35">
        <f t="shared" si="312"/>
        <v>6</v>
      </c>
      <c r="DU283" s="52">
        <f t="shared" si="325"/>
        <v>134.04617399999995</v>
      </c>
      <c r="DV283" s="52">
        <f t="shared" si="349"/>
        <v>132.70571299999995</v>
      </c>
      <c r="DW283" s="52">
        <f t="shared" si="313"/>
        <v>1.3404609999999999</v>
      </c>
    </row>
    <row r="284" spans="1:130" x14ac:dyDescent="0.25">
      <c r="A284" s="55">
        <v>281</v>
      </c>
      <c r="B284" s="35">
        <f>C284+G284+Tabelle21268201025[[#This Row],[w]]/2+Tabelle21268201025[[#This Row],[poweradd]]</f>
        <v>234.30309</v>
      </c>
      <c r="C284" s="150">
        <f t="shared" si="350"/>
        <v>230.351607</v>
      </c>
      <c r="D284" s="35">
        <f t="shared" si="289"/>
        <v>6</v>
      </c>
      <c r="E284" s="52">
        <f t="shared" si="351"/>
        <v>95.148392999999786</v>
      </c>
      <c r="F284" s="52">
        <f t="shared" si="352"/>
        <v>94.196909999999789</v>
      </c>
      <c r="G284" s="52">
        <f t="shared" si="353"/>
        <v>0.95148299999999997</v>
      </c>
      <c r="L284" s="35">
        <f>M284+Q284+Tabelle212682010252632[[#This Row],[w]]/2+Tabelle212682010252632[[#This Row],[poweradd]]</f>
        <v>235.302762</v>
      </c>
      <c r="M284" s="150">
        <f t="shared" si="326"/>
        <v>231.01794200000001</v>
      </c>
      <c r="N284" s="35">
        <f t="shared" si="290"/>
        <v>6</v>
      </c>
      <c r="O284" s="52">
        <f t="shared" si="314"/>
        <v>128.48205799999994</v>
      </c>
      <c r="P284" s="52">
        <f t="shared" si="338"/>
        <v>127.19723799999994</v>
      </c>
      <c r="Q284" s="52">
        <f t="shared" si="291"/>
        <v>1.2848200000000001</v>
      </c>
      <c r="V284" s="35">
        <f>W284+AA284+Tabelle2126820102526[[#This Row],[w]]/2+Tabelle2126820102526[[#This Row],[poweradd]]</f>
        <v>198.58813400000005</v>
      </c>
      <c r="W284" s="150">
        <f t="shared" si="327"/>
        <v>194.32639800000004</v>
      </c>
      <c r="X284" s="35">
        <f t="shared" si="292"/>
        <v>6</v>
      </c>
      <c r="Y284" s="52">
        <f t="shared" si="315"/>
        <v>126.17360199999983</v>
      </c>
      <c r="Z284" s="52">
        <f t="shared" si="339"/>
        <v>124.91186599999983</v>
      </c>
      <c r="AA284" s="52">
        <f t="shared" si="293"/>
        <v>1.261736</v>
      </c>
      <c r="AF284" s="35">
        <f>AG284+AK284+Tabelle212682010252630[[#This Row],[w]]/2+Tabelle212682010252630[[#This Row],[poweradd]]</f>
        <v>193.43919700000012</v>
      </c>
      <c r="AG284" s="150">
        <f t="shared" si="328"/>
        <v>188.78201800000011</v>
      </c>
      <c r="AH284" s="35">
        <f t="shared" si="294"/>
        <v>6</v>
      </c>
      <c r="AI284" s="52">
        <f t="shared" si="316"/>
        <v>165.71798199999978</v>
      </c>
      <c r="AJ284" s="52">
        <f t="shared" si="340"/>
        <v>164.06080299999977</v>
      </c>
      <c r="AK284" s="52">
        <f t="shared" si="295"/>
        <v>1.657179</v>
      </c>
      <c r="AP284" s="35">
        <f>AQ284+AU284+Tabelle212682010252627[[#This Row],[w]]/2+Tabelle212682010252627[[#This Row],[poweradd]]</f>
        <v>191.41101699999996</v>
      </c>
      <c r="AQ284" s="150">
        <f t="shared" si="329"/>
        <v>186.83436099999994</v>
      </c>
      <c r="AR284" s="35">
        <f t="shared" si="296"/>
        <v>7</v>
      </c>
      <c r="AS284" s="52">
        <f t="shared" si="317"/>
        <v>107.66563899999983</v>
      </c>
      <c r="AT284" s="52">
        <f t="shared" si="341"/>
        <v>106.58898299999983</v>
      </c>
      <c r="AU284" s="52">
        <f t="shared" si="297"/>
        <v>1.0766560000000001</v>
      </c>
      <c r="AZ284" s="35">
        <f>BA284+BE284+Tabelle2126820102526272933[[#This Row],[w]]/2+Tabelle2126820102526272933[[#This Row],[poweradd]]</f>
        <v>186.26208</v>
      </c>
      <c r="BA284" s="150">
        <f t="shared" si="330"/>
        <v>181.28997999999999</v>
      </c>
      <c r="BB284" s="35">
        <f t="shared" si="298"/>
        <v>7</v>
      </c>
      <c r="BC284" s="52">
        <f t="shared" si="318"/>
        <v>147.21001999999996</v>
      </c>
      <c r="BD284" s="52">
        <f t="shared" si="342"/>
        <v>145.73791999999995</v>
      </c>
      <c r="BE284" s="52">
        <f t="shared" si="299"/>
        <v>1.4721</v>
      </c>
      <c r="BJ284" s="35">
        <f>BK284+BO284+Tabelle21268201025262728[[#This Row],[w]]/2+Tabelle21268201025262728[[#This Row],[poweradd]]</f>
        <v>149.233428</v>
      </c>
      <c r="BK284" s="150">
        <f t="shared" si="331"/>
        <v>144.28124099999999</v>
      </c>
      <c r="BL284" s="35">
        <f t="shared" si="300"/>
        <v>7</v>
      </c>
      <c r="BM284" s="52">
        <f t="shared" si="319"/>
        <v>145.21875899999981</v>
      </c>
      <c r="BN284" s="52">
        <f t="shared" si="343"/>
        <v>143.7665719999998</v>
      </c>
      <c r="BO284" s="52">
        <f t="shared" si="301"/>
        <v>1.4521869999999999</v>
      </c>
      <c r="BT284" s="35">
        <f>BU284+BY284+Tabelle21268201025262729[[#This Row],[w]]/2+Tabelle21268201025262729[[#This Row],[poweradd]]</f>
        <v>144.08449400000001</v>
      </c>
      <c r="BU284" s="150">
        <f t="shared" si="332"/>
        <v>138.736863</v>
      </c>
      <c r="BV284" s="35">
        <f t="shared" si="302"/>
        <v>7</v>
      </c>
      <c r="BW284" s="52">
        <f t="shared" si="320"/>
        <v>184.76313699999997</v>
      </c>
      <c r="BX284" s="52">
        <f t="shared" si="344"/>
        <v>182.91550599999997</v>
      </c>
      <c r="BY284" s="52">
        <f t="shared" si="303"/>
        <v>1.847631</v>
      </c>
      <c r="CD284" s="35">
        <f>CE284+CI284+Tabelle2126820102526272934[[#This Row],[w]]/2+Tabelle2126820102526272934[[#This Row],[poweradd]]</f>
        <v>243.629864</v>
      </c>
      <c r="CE284" s="150">
        <f t="shared" si="333"/>
        <v>239.45945900000001</v>
      </c>
      <c r="CF284" s="35">
        <f t="shared" si="304"/>
        <v>6</v>
      </c>
      <c r="CG284" s="52">
        <f t="shared" si="321"/>
        <v>117.04054099999991</v>
      </c>
      <c r="CH284" s="52">
        <f t="shared" si="345"/>
        <v>115.8701359999999</v>
      </c>
      <c r="CI284" s="52">
        <f t="shared" si="305"/>
        <v>1.1704049999999999</v>
      </c>
      <c r="CN284" s="35">
        <f>CO284+CS284+Tabelle21268201025262729341135[[#This Row],[w]]/2+Tabelle21268201025262729341135[[#This Row],[poweradd]]</f>
        <v>244.37239500000001</v>
      </c>
      <c r="CO284" s="150">
        <f t="shared" si="334"/>
        <v>240.20949000000002</v>
      </c>
      <c r="CP284" s="35">
        <f t="shared" si="306"/>
        <v>6</v>
      </c>
      <c r="CQ284" s="52">
        <f t="shared" si="322"/>
        <v>116.29051000000001</v>
      </c>
      <c r="CR284" s="52">
        <f t="shared" si="346"/>
        <v>115.12760500000002</v>
      </c>
      <c r="CS284" s="52">
        <f t="shared" si="307"/>
        <v>1.1629050000000001</v>
      </c>
      <c r="CX284" s="35">
        <f>CY284+DC284+Tabelle2126820102526272934113536[[#This Row],[w]]/2+Tabelle2126820102526272934113536[[#This Row],[poweradd]]</f>
        <v>201.14214799999996</v>
      </c>
      <c r="CY284" s="150">
        <f t="shared" si="335"/>
        <v>196.60317999999995</v>
      </c>
      <c r="CZ284" s="35">
        <f t="shared" si="308"/>
        <v>6</v>
      </c>
      <c r="DA284" s="52">
        <f t="shared" si="323"/>
        <v>153.89682000000005</v>
      </c>
      <c r="DB284" s="52">
        <f t="shared" si="347"/>
        <v>152.35785200000004</v>
      </c>
      <c r="DC284" s="52">
        <f t="shared" si="309"/>
        <v>1.5389679999999999</v>
      </c>
      <c r="DH284" s="35">
        <f>DI284+DM284+Tabelle21268201025262729341135363731[[#This Row],[w]]/2+Tabelle21268201025262729341135363731[[#This Row],[poweradd]]</f>
        <v>219.133095</v>
      </c>
      <c r="DI284" s="150">
        <f t="shared" si="336"/>
        <v>214.73544999999999</v>
      </c>
      <c r="DJ284" s="35">
        <f t="shared" si="310"/>
        <v>6</v>
      </c>
      <c r="DK284" s="52">
        <f t="shared" si="324"/>
        <v>139.76454999999984</v>
      </c>
      <c r="DL284" s="52">
        <f t="shared" si="348"/>
        <v>138.36690499999983</v>
      </c>
      <c r="DM284" s="52">
        <f t="shared" si="311"/>
        <v>1.397645</v>
      </c>
      <c r="DR284" s="35">
        <f>DS284+DW284+Tabelle212682010252627293411353637[[#This Row],[w]]/2+Tabelle212682010252627293411353637[[#This Row],[poweradd]]</f>
        <v>224.12134399999997</v>
      </c>
      <c r="DS284" s="150">
        <f t="shared" si="337"/>
        <v>219.79428699999997</v>
      </c>
      <c r="DT284" s="35">
        <f t="shared" si="312"/>
        <v>6</v>
      </c>
      <c r="DU284" s="52">
        <f t="shared" si="325"/>
        <v>132.70571299999995</v>
      </c>
      <c r="DV284" s="52">
        <f t="shared" si="349"/>
        <v>131.37865599999995</v>
      </c>
      <c r="DW284" s="52">
        <f t="shared" si="313"/>
        <v>1.3270569999999999</v>
      </c>
    </row>
    <row r="285" spans="1:130" x14ac:dyDescent="0.25">
      <c r="A285" s="55">
        <v>282</v>
      </c>
      <c r="B285" s="35">
        <f>C285+G285+Tabelle21268201025[[#This Row],[w]]/2+Tabelle21268201025[[#This Row],[poweradd]]</f>
        <v>238.245059</v>
      </c>
      <c r="C285" s="150">
        <f t="shared" si="350"/>
        <v>234.30309</v>
      </c>
      <c r="D285" s="35">
        <f t="shared" si="289"/>
        <v>6</v>
      </c>
      <c r="E285" s="52">
        <f t="shared" si="351"/>
        <v>94.196909999999789</v>
      </c>
      <c r="F285" s="52">
        <f t="shared" si="352"/>
        <v>93.254940999999789</v>
      </c>
      <c r="G285" s="52">
        <f t="shared" si="353"/>
        <v>0.94196899999999995</v>
      </c>
      <c r="H285" s="94"/>
      <c r="I285" s="94"/>
      <c r="J285" s="94"/>
      <c r="L285" s="35">
        <f>M285+Q285+Tabelle212682010252632[[#This Row],[w]]/2+Tabelle212682010252632[[#This Row],[poweradd]]</f>
        <v>239.57473400000001</v>
      </c>
      <c r="M285" s="150">
        <f t="shared" si="326"/>
        <v>235.302762</v>
      </c>
      <c r="N285" s="35">
        <f t="shared" si="290"/>
        <v>6</v>
      </c>
      <c r="O285" s="52">
        <f t="shared" si="314"/>
        <v>127.19723799999994</v>
      </c>
      <c r="P285" s="52">
        <f t="shared" si="338"/>
        <v>125.92526599999994</v>
      </c>
      <c r="Q285" s="52">
        <f t="shared" si="291"/>
        <v>1.2719720000000001</v>
      </c>
      <c r="R285" s="94"/>
      <c r="S285" s="94"/>
      <c r="T285" s="94"/>
      <c r="V285" s="35">
        <f>W285+AA285+Tabelle2126820102526[[#This Row],[w]]/2+Tabelle2126820102526[[#This Row],[poweradd]]</f>
        <v>202.83725200000006</v>
      </c>
      <c r="W285" s="150">
        <f t="shared" si="327"/>
        <v>198.58813400000005</v>
      </c>
      <c r="X285" s="35">
        <f t="shared" si="292"/>
        <v>6</v>
      </c>
      <c r="Y285" s="52">
        <f t="shared" si="315"/>
        <v>124.91186599999983</v>
      </c>
      <c r="Z285" s="52">
        <f t="shared" si="339"/>
        <v>123.66274799999984</v>
      </c>
      <c r="AA285" s="52">
        <f t="shared" si="293"/>
        <v>1.249118</v>
      </c>
      <c r="AB285" s="94"/>
      <c r="AC285" s="94"/>
      <c r="AD285" s="94"/>
      <c r="AF285" s="35">
        <f>AG285+AK285+Tabelle212682010252630[[#This Row],[w]]/2+Tabelle212682010252630[[#This Row],[poweradd]]</f>
        <v>198.07980500000011</v>
      </c>
      <c r="AG285" s="150">
        <f t="shared" si="328"/>
        <v>193.43919700000012</v>
      </c>
      <c r="AH285" s="35">
        <f t="shared" si="294"/>
        <v>6</v>
      </c>
      <c r="AI285" s="52">
        <f t="shared" si="316"/>
        <v>164.06080299999977</v>
      </c>
      <c r="AJ285" s="52">
        <f t="shared" si="340"/>
        <v>162.42019499999978</v>
      </c>
      <c r="AK285" s="52">
        <f t="shared" si="295"/>
        <v>1.6406080000000001</v>
      </c>
      <c r="AL285" s="94"/>
      <c r="AM285" s="94"/>
      <c r="AN285" s="94"/>
      <c r="AP285" s="35">
        <f>AQ285+AU285+Tabelle212682010252627[[#This Row],[w]]/2+Tabelle212682010252627[[#This Row],[poweradd]]</f>
        <v>195.97690599999996</v>
      </c>
      <c r="AQ285" s="150">
        <f t="shared" si="329"/>
        <v>191.41101699999996</v>
      </c>
      <c r="AR285" s="35">
        <f t="shared" si="296"/>
        <v>7</v>
      </c>
      <c r="AS285" s="52">
        <f t="shared" si="317"/>
        <v>106.58898299999983</v>
      </c>
      <c r="AT285" s="52">
        <f t="shared" si="341"/>
        <v>105.52309399999983</v>
      </c>
      <c r="AU285" s="52">
        <f t="shared" si="297"/>
        <v>1.0658890000000001</v>
      </c>
      <c r="AV285" s="94"/>
      <c r="AW285" s="94"/>
      <c r="AX285" s="94"/>
      <c r="AZ285" s="35">
        <f>BA285+BE285+Tabelle2126820102526272933[[#This Row],[w]]/2+Tabelle2126820102526272933[[#This Row],[poweradd]]</f>
        <v>191.219459</v>
      </c>
      <c r="BA285" s="150">
        <f t="shared" si="330"/>
        <v>186.26208</v>
      </c>
      <c r="BB285" s="35">
        <f t="shared" si="298"/>
        <v>7</v>
      </c>
      <c r="BC285" s="52">
        <f t="shared" si="318"/>
        <v>145.73791999999995</v>
      </c>
      <c r="BD285" s="52">
        <f t="shared" si="342"/>
        <v>144.28054099999994</v>
      </c>
      <c r="BE285" s="52">
        <f t="shared" si="299"/>
        <v>1.457379</v>
      </c>
      <c r="BF285" s="94"/>
      <c r="BG285" s="94"/>
      <c r="BH285" s="94"/>
      <c r="BJ285" s="35">
        <f>BK285+BO285+Tabelle21268201025262728[[#This Row],[w]]/2+Tabelle21268201025262728[[#This Row],[poweradd]]</f>
        <v>154.17109300000001</v>
      </c>
      <c r="BK285" s="150">
        <f t="shared" si="331"/>
        <v>149.233428</v>
      </c>
      <c r="BL285" s="35">
        <f t="shared" si="300"/>
        <v>7</v>
      </c>
      <c r="BM285" s="52">
        <f t="shared" si="319"/>
        <v>143.7665719999998</v>
      </c>
      <c r="BN285" s="52">
        <f t="shared" si="343"/>
        <v>142.32890699999979</v>
      </c>
      <c r="BO285" s="52">
        <f t="shared" si="301"/>
        <v>1.437665</v>
      </c>
      <c r="BP285" s="94"/>
      <c r="BQ285" s="94"/>
      <c r="BR285" s="94"/>
      <c r="BT285" s="35">
        <f>BU285+BY285+Tabelle21268201025262729[[#This Row],[w]]/2+Tabelle21268201025262729[[#This Row],[poweradd]]</f>
        <v>149.41364900000002</v>
      </c>
      <c r="BU285" s="150">
        <f t="shared" si="332"/>
        <v>144.08449400000001</v>
      </c>
      <c r="BV285" s="35">
        <f t="shared" si="302"/>
        <v>7</v>
      </c>
      <c r="BW285" s="52">
        <f t="shared" si="320"/>
        <v>182.91550599999997</v>
      </c>
      <c r="BX285" s="52">
        <f t="shared" si="344"/>
        <v>181.08635099999998</v>
      </c>
      <c r="BY285" s="52">
        <f t="shared" si="303"/>
        <v>1.8291550000000001</v>
      </c>
      <c r="BZ285" s="94"/>
      <c r="CA285" s="94"/>
      <c r="CB285" s="94"/>
      <c r="CD285" s="35">
        <f>CE285+CI285+Tabelle2126820102526272934[[#This Row],[w]]/2+Tabelle2126820102526272934[[#This Row],[poweradd]]</f>
        <v>247.78856500000001</v>
      </c>
      <c r="CE285" s="150">
        <f t="shared" si="333"/>
        <v>243.629864</v>
      </c>
      <c r="CF285" s="35">
        <f t="shared" si="304"/>
        <v>6</v>
      </c>
      <c r="CG285" s="52">
        <f t="shared" si="321"/>
        <v>115.8701359999999</v>
      </c>
      <c r="CH285" s="52">
        <f t="shared" si="345"/>
        <v>114.71143499999991</v>
      </c>
      <c r="CI285" s="52">
        <f t="shared" si="305"/>
        <v>1.158701</v>
      </c>
      <c r="CJ285" s="94"/>
      <c r="CK285" s="94"/>
      <c r="CL285" s="94"/>
      <c r="CN285" s="35">
        <f>CO285+CS285+Tabelle21268201025262729341135[[#This Row],[w]]/2+Tabelle21268201025262729341135[[#This Row],[poweradd]]</f>
        <v>248.52367100000001</v>
      </c>
      <c r="CO285" s="150">
        <f t="shared" si="334"/>
        <v>244.37239500000001</v>
      </c>
      <c r="CP285" s="35">
        <f t="shared" si="306"/>
        <v>6</v>
      </c>
      <c r="CQ285" s="52">
        <f t="shared" si="322"/>
        <v>115.12760500000002</v>
      </c>
      <c r="CR285" s="52">
        <f t="shared" si="346"/>
        <v>113.97632900000002</v>
      </c>
      <c r="CS285" s="52">
        <f t="shared" si="307"/>
        <v>1.151276</v>
      </c>
      <c r="CT285" s="94"/>
      <c r="CU285" s="94"/>
      <c r="CV285" s="94"/>
      <c r="CX285" s="35">
        <f>CY285+DC285+Tabelle2126820102526272934113536[[#This Row],[w]]/2+Tabelle2126820102526272934113536[[#This Row],[poweradd]]</f>
        <v>205.66572599999995</v>
      </c>
      <c r="CY285" s="150">
        <f t="shared" si="335"/>
        <v>201.14214799999996</v>
      </c>
      <c r="CZ285" s="35">
        <f t="shared" si="308"/>
        <v>6</v>
      </c>
      <c r="DA285" s="52">
        <f t="shared" si="323"/>
        <v>152.35785200000004</v>
      </c>
      <c r="DB285" s="52">
        <f t="shared" si="347"/>
        <v>150.83427400000005</v>
      </c>
      <c r="DC285" s="52">
        <f t="shared" si="309"/>
        <v>1.5235780000000001</v>
      </c>
      <c r="DD285" s="94"/>
      <c r="DE285" s="94"/>
      <c r="DF285" s="94"/>
      <c r="DH285" s="35">
        <f>DI285+DM285+Tabelle21268201025262729341135363731[[#This Row],[w]]/2+Tabelle21268201025262729341135363731[[#This Row],[poweradd]]</f>
        <v>223.51676399999999</v>
      </c>
      <c r="DI285" s="150">
        <f t="shared" si="336"/>
        <v>219.133095</v>
      </c>
      <c r="DJ285" s="35">
        <f t="shared" si="310"/>
        <v>6</v>
      </c>
      <c r="DK285" s="52">
        <f t="shared" si="324"/>
        <v>138.36690499999983</v>
      </c>
      <c r="DL285" s="52">
        <f t="shared" si="348"/>
        <v>136.98323599999983</v>
      </c>
      <c r="DM285" s="52">
        <f t="shared" si="311"/>
        <v>1.383669</v>
      </c>
      <c r="DN285" s="94"/>
      <c r="DO285" s="94"/>
      <c r="DP285" s="94"/>
      <c r="DR285" s="35">
        <f>DS285+DW285+Tabelle212682010252627293411353637[[#This Row],[w]]/2+Tabelle212682010252627293411353637[[#This Row],[poweradd]]</f>
        <v>228.43512999999996</v>
      </c>
      <c r="DS285" s="150">
        <f t="shared" si="337"/>
        <v>224.12134399999997</v>
      </c>
      <c r="DT285" s="35">
        <f t="shared" si="312"/>
        <v>6</v>
      </c>
      <c r="DU285" s="52">
        <f t="shared" si="325"/>
        <v>131.37865599999995</v>
      </c>
      <c r="DV285" s="52">
        <f t="shared" si="349"/>
        <v>130.06486999999996</v>
      </c>
      <c r="DW285" s="52">
        <f t="shared" si="313"/>
        <v>1.3137859999999999</v>
      </c>
      <c r="DX285" s="94"/>
      <c r="DY285" s="94"/>
      <c r="DZ285" s="94"/>
    </row>
    <row r="286" spans="1:130" x14ac:dyDescent="0.25">
      <c r="A286" s="55">
        <v>283</v>
      </c>
      <c r="B286" s="35">
        <f>C286+G286+Tabelle21268201025[[#This Row],[w]]/2+Tabelle21268201025[[#This Row],[poweradd]]</f>
        <v>242.17760799999999</v>
      </c>
      <c r="C286" s="150">
        <f t="shared" si="350"/>
        <v>238.245059</v>
      </c>
      <c r="D286" s="35">
        <f t="shared" si="289"/>
        <v>6</v>
      </c>
      <c r="E286" s="52">
        <f t="shared" si="351"/>
        <v>93.254940999999789</v>
      </c>
      <c r="F286" s="52">
        <f t="shared" si="352"/>
        <v>92.322391999999795</v>
      </c>
      <c r="G286" s="52">
        <f t="shared" si="353"/>
        <v>0.93254899999999996</v>
      </c>
      <c r="L286" s="35">
        <f>M286+Q286+Tabelle212682010252632[[#This Row],[w]]/2+Tabelle212682010252632[[#This Row],[poweradd]]</f>
        <v>243.83398600000001</v>
      </c>
      <c r="M286" s="150">
        <f t="shared" si="326"/>
        <v>239.57473400000001</v>
      </c>
      <c r="N286" s="35">
        <f t="shared" si="290"/>
        <v>6</v>
      </c>
      <c r="O286" s="52">
        <f t="shared" si="314"/>
        <v>125.92526599999994</v>
      </c>
      <c r="P286" s="52">
        <f t="shared" si="338"/>
        <v>124.66601399999993</v>
      </c>
      <c r="Q286" s="52">
        <f t="shared" si="291"/>
        <v>1.259252</v>
      </c>
      <c r="V286" s="35">
        <f>W286+AA286+Tabelle2126820102526[[#This Row],[w]]/2+Tabelle2126820102526[[#This Row],[poweradd]]</f>
        <v>207.07387900000006</v>
      </c>
      <c r="W286" s="150">
        <f t="shared" si="327"/>
        <v>202.83725200000006</v>
      </c>
      <c r="X286" s="35">
        <f t="shared" si="292"/>
        <v>6</v>
      </c>
      <c r="Y286" s="52">
        <f t="shared" si="315"/>
        <v>123.66274799999984</v>
      </c>
      <c r="Z286" s="52">
        <f t="shared" si="339"/>
        <v>122.42612099999984</v>
      </c>
      <c r="AA286" s="52">
        <f t="shared" si="293"/>
        <v>1.2366269999999999</v>
      </c>
      <c r="AF286" s="35">
        <f>AG286+AK286+Tabelle212682010252630[[#This Row],[w]]/2+Tabelle212682010252630[[#This Row],[poweradd]]</f>
        <v>202.70400600000011</v>
      </c>
      <c r="AG286" s="150">
        <f t="shared" si="328"/>
        <v>198.07980500000011</v>
      </c>
      <c r="AH286" s="35">
        <f t="shared" si="294"/>
        <v>6</v>
      </c>
      <c r="AI286" s="52">
        <f t="shared" si="316"/>
        <v>162.42019499999978</v>
      </c>
      <c r="AJ286" s="52">
        <f t="shared" si="340"/>
        <v>160.79599399999978</v>
      </c>
      <c r="AK286" s="52">
        <f t="shared" si="295"/>
        <v>1.624201</v>
      </c>
      <c r="AP286" s="35">
        <f>AQ286+AU286+Tabelle212682010252627[[#This Row],[w]]/2+Tabelle212682010252627[[#This Row],[poweradd]]</f>
        <v>200.53213599999995</v>
      </c>
      <c r="AQ286" s="150">
        <f t="shared" si="329"/>
        <v>195.97690599999996</v>
      </c>
      <c r="AR286" s="35">
        <f t="shared" si="296"/>
        <v>7</v>
      </c>
      <c r="AS286" s="52">
        <f t="shared" si="317"/>
        <v>105.52309399999983</v>
      </c>
      <c r="AT286" s="52">
        <f t="shared" si="341"/>
        <v>104.46786399999984</v>
      </c>
      <c r="AU286" s="52">
        <f t="shared" si="297"/>
        <v>1.0552299999999999</v>
      </c>
      <c r="AZ286" s="35">
        <f>BA286+BE286+Tabelle2126820102526272933[[#This Row],[w]]/2+Tabelle2126820102526272933[[#This Row],[poweradd]]</f>
        <v>196.16226399999999</v>
      </c>
      <c r="BA286" s="150">
        <f t="shared" si="330"/>
        <v>191.219459</v>
      </c>
      <c r="BB286" s="35">
        <f t="shared" si="298"/>
        <v>7</v>
      </c>
      <c r="BC286" s="52">
        <f t="shared" si="318"/>
        <v>144.28054099999994</v>
      </c>
      <c r="BD286" s="52">
        <f t="shared" si="342"/>
        <v>142.83773599999995</v>
      </c>
      <c r="BE286" s="52">
        <f t="shared" si="299"/>
        <v>1.4428049999999999</v>
      </c>
      <c r="BJ286" s="35">
        <f>BK286+BO286+Tabelle21268201025262728[[#This Row],[w]]/2+Tabelle21268201025262728[[#This Row],[poweradd]]</f>
        <v>159.09438200000002</v>
      </c>
      <c r="BK286" s="150">
        <f t="shared" si="331"/>
        <v>154.17109300000001</v>
      </c>
      <c r="BL286" s="35">
        <f t="shared" si="300"/>
        <v>7</v>
      </c>
      <c r="BM286" s="52">
        <f t="shared" si="319"/>
        <v>142.32890699999979</v>
      </c>
      <c r="BN286" s="52">
        <f t="shared" si="343"/>
        <v>140.90561799999978</v>
      </c>
      <c r="BO286" s="52">
        <f t="shared" si="301"/>
        <v>1.423289</v>
      </c>
      <c r="BT286" s="35">
        <f>BU286+BY286+Tabelle21268201025262729[[#This Row],[w]]/2+Tabelle21268201025262729[[#This Row],[poweradd]]</f>
        <v>154.72451200000003</v>
      </c>
      <c r="BU286" s="150">
        <f t="shared" si="332"/>
        <v>149.41364900000002</v>
      </c>
      <c r="BV286" s="35">
        <f t="shared" si="302"/>
        <v>7</v>
      </c>
      <c r="BW286" s="52">
        <f t="shared" si="320"/>
        <v>181.08635099999998</v>
      </c>
      <c r="BX286" s="52">
        <f t="shared" si="344"/>
        <v>179.27548799999997</v>
      </c>
      <c r="BY286" s="52">
        <f t="shared" si="303"/>
        <v>1.8108629999999999</v>
      </c>
      <c r="CD286" s="35">
        <f>CE286+CI286+Tabelle2126820102526272934[[#This Row],[w]]/2+Tabelle2126820102526272934[[#This Row],[poweradd]]</f>
        <v>251.93567899999999</v>
      </c>
      <c r="CE286" s="150">
        <f t="shared" si="333"/>
        <v>247.78856500000001</v>
      </c>
      <c r="CF286" s="35">
        <f t="shared" si="304"/>
        <v>6</v>
      </c>
      <c r="CG286" s="52">
        <f t="shared" si="321"/>
        <v>114.71143499999991</v>
      </c>
      <c r="CH286" s="52">
        <f t="shared" si="345"/>
        <v>113.56432099999991</v>
      </c>
      <c r="CI286" s="52">
        <f t="shared" si="305"/>
        <v>1.147114</v>
      </c>
      <c r="CN286" s="35">
        <f>CO286+CS286+Tabelle21268201025262729341135[[#This Row],[w]]/2+Tabelle21268201025262729341135[[#This Row],[poweradd]]</f>
        <v>252.663434</v>
      </c>
      <c r="CO286" s="150">
        <f t="shared" si="334"/>
        <v>248.52367100000001</v>
      </c>
      <c r="CP286" s="35">
        <f t="shared" si="306"/>
        <v>6</v>
      </c>
      <c r="CQ286" s="52">
        <f t="shared" si="322"/>
        <v>113.97632900000002</v>
      </c>
      <c r="CR286" s="52">
        <f t="shared" si="346"/>
        <v>112.83656600000002</v>
      </c>
      <c r="CS286" s="52">
        <f t="shared" si="307"/>
        <v>1.1397630000000001</v>
      </c>
      <c r="CX286" s="35">
        <f>CY286+DC286+Tabelle2126820102526272934113536[[#This Row],[w]]/2+Tabelle2126820102526272934113536[[#This Row],[poweradd]]</f>
        <v>210.17406799999995</v>
      </c>
      <c r="CY286" s="150">
        <f t="shared" si="335"/>
        <v>205.66572599999995</v>
      </c>
      <c r="CZ286" s="35">
        <f t="shared" si="308"/>
        <v>6</v>
      </c>
      <c r="DA286" s="52">
        <f t="shared" si="323"/>
        <v>150.83427400000005</v>
      </c>
      <c r="DB286" s="52">
        <f t="shared" si="347"/>
        <v>149.32593200000005</v>
      </c>
      <c r="DC286" s="52">
        <f t="shared" si="309"/>
        <v>1.5083420000000001</v>
      </c>
      <c r="DD286" s="45"/>
      <c r="DE286" s="45"/>
      <c r="DF286" s="47"/>
      <c r="DH286" s="35">
        <f>DI286+DM286+Tabelle21268201025262729341135363731[[#This Row],[w]]/2+Tabelle21268201025262729341135363731[[#This Row],[poweradd]]</f>
        <v>227.886596</v>
      </c>
      <c r="DI286" s="150">
        <f t="shared" si="336"/>
        <v>223.51676399999999</v>
      </c>
      <c r="DJ286" s="35">
        <f t="shared" si="310"/>
        <v>6</v>
      </c>
      <c r="DK286" s="52">
        <f t="shared" si="324"/>
        <v>136.98323599999983</v>
      </c>
      <c r="DL286" s="52">
        <f t="shared" si="348"/>
        <v>135.61340399999983</v>
      </c>
      <c r="DM286" s="52">
        <f t="shared" si="311"/>
        <v>1.3698319999999999</v>
      </c>
      <c r="DN286" s="45"/>
      <c r="DO286" s="45"/>
      <c r="DP286" s="47"/>
      <c r="DR286" s="35">
        <f>DS286+DW286+Tabelle212682010252627293411353637[[#This Row],[w]]/2+Tabelle212682010252627293411353637[[#This Row],[poweradd]]</f>
        <v>232.73577799999995</v>
      </c>
      <c r="DS286" s="150">
        <f t="shared" si="337"/>
        <v>228.43512999999996</v>
      </c>
      <c r="DT286" s="35">
        <f t="shared" si="312"/>
        <v>6</v>
      </c>
      <c r="DU286" s="52">
        <f t="shared" si="325"/>
        <v>130.06486999999996</v>
      </c>
      <c r="DV286" s="52">
        <f t="shared" si="349"/>
        <v>128.76422199999996</v>
      </c>
      <c r="DW286" s="52">
        <f t="shared" si="313"/>
        <v>1.300648</v>
      </c>
      <c r="DX286" s="45"/>
      <c r="DY286" s="45"/>
      <c r="DZ286" s="47"/>
    </row>
    <row r="287" spans="1:130" x14ac:dyDescent="0.25">
      <c r="A287" s="55">
        <v>284</v>
      </c>
      <c r="B287" s="35">
        <f>C287+G287+Tabelle21268201025[[#This Row],[w]]/2+Tabelle21268201025[[#This Row],[poweradd]]</f>
        <v>246.100831</v>
      </c>
      <c r="C287" s="52">
        <f t="shared" si="350"/>
        <v>242.17760799999999</v>
      </c>
      <c r="D287" s="35">
        <f t="shared" si="289"/>
        <v>6</v>
      </c>
      <c r="E287" s="52">
        <f t="shared" si="351"/>
        <v>92.322391999999795</v>
      </c>
      <c r="F287" s="52">
        <f t="shared" si="352"/>
        <v>91.399168999999802</v>
      </c>
      <c r="G287" s="52">
        <f t="shared" si="353"/>
        <v>0.92322300000000002</v>
      </c>
      <c r="L287" s="35">
        <f>M287+Q287+Tabelle212682010252632[[#This Row],[w]]/2+Tabelle212682010252632[[#This Row],[poweradd]]</f>
        <v>248.080646</v>
      </c>
      <c r="M287" s="52">
        <f t="shared" si="326"/>
        <v>243.83398600000001</v>
      </c>
      <c r="N287" s="35">
        <f t="shared" si="290"/>
        <v>6</v>
      </c>
      <c r="O287" s="52">
        <f t="shared" si="314"/>
        <v>124.66601399999993</v>
      </c>
      <c r="P287" s="52">
        <f t="shared" si="338"/>
        <v>123.41935399999993</v>
      </c>
      <c r="Q287" s="52">
        <f t="shared" si="291"/>
        <v>1.2466600000000001</v>
      </c>
      <c r="V287" s="35">
        <f>W287+AA287+Tabelle2126820102526[[#This Row],[w]]/2+Tabelle2126820102526[[#This Row],[poweradd]]</f>
        <v>211.29814000000007</v>
      </c>
      <c r="W287" s="52">
        <f t="shared" si="327"/>
        <v>207.07387900000006</v>
      </c>
      <c r="X287" s="35">
        <f t="shared" si="292"/>
        <v>6</v>
      </c>
      <c r="Y287" s="52">
        <f t="shared" si="315"/>
        <v>122.42612099999984</v>
      </c>
      <c r="Z287" s="52">
        <f t="shared" si="339"/>
        <v>121.20185999999984</v>
      </c>
      <c r="AA287" s="52">
        <f t="shared" si="293"/>
        <v>1.224261</v>
      </c>
      <c r="AF287" s="35">
        <f>AG287+AK287+Tabelle212682010252630[[#This Row],[w]]/2+Tabelle212682010252630[[#This Row],[poweradd]]</f>
        <v>207.3119650000001</v>
      </c>
      <c r="AG287" s="52">
        <f t="shared" si="328"/>
        <v>202.70400600000011</v>
      </c>
      <c r="AH287" s="35">
        <f t="shared" si="294"/>
        <v>6</v>
      </c>
      <c r="AI287" s="52">
        <f t="shared" si="316"/>
        <v>160.79599399999978</v>
      </c>
      <c r="AJ287" s="52">
        <f t="shared" si="340"/>
        <v>159.18803499999979</v>
      </c>
      <c r="AK287" s="52">
        <f t="shared" si="295"/>
        <v>1.6079589999999999</v>
      </c>
      <c r="AP287" s="35">
        <f>AQ287+AU287+Tabelle212682010252627[[#This Row],[w]]/2+Tabelle212682010252627[[#This Row],[poweradd]]</f>
        <v>205.07681399999996</v>
      </c>
      <c r="AQ287" s="52">
        <f t="shared" si="329"/>
        <v>200.53213599999995</v>
      </c>
      <c r="AR287" s="35">
        <f t="shared" si="296"/>
        <v>7</v>
      </c>
      <c r="AS287" s="52">
        <f t="shared" si="317"/>
        <v>104.46786399999984</v>
      </c>
      <c r="AT287" s="52">
        <f t="shared" si="341"/>
        <v>103.42318599999983</v>
      </c>
      <c r="AU287" s="52">
        <f t="shared" si="297"/>
        <v>1.044678</v>
      </c>
      <c r="AZ287" s="35">
        <f>BA287+BE287+Tabelle2126820102526272933[[#This Row],[w]]/2+Tabelle2126820102526272933[[#This Row],[poweradd]]</f>
        <v>201.09064100000001</v>
      </c>
      <c r="BA287" s="52">
        <f t="shared" si="330"/>
        <v>196.16226399999999</v>
      </c>
      <c r="BB287" s="35">
        <f t="shared" si="298"/>
        <v>7</v>
      </c>
      <c r="BC287" s="52">
        <f t="shared" si="318"/>
        <v>142.83773599999995</v>
      </c>
      <c r="BD287" s="52">
        <f t="shared" si="342"/>
        <v>141.40935899999994</v>
      </c>
      <c r="BE287" s="52">
        <f t="shared" si="299"/>
        <v>1.428377</v>
      </c>
      <c r="BJ287" s="35">
        <f>BK287+BO287+Tabelle21268201025262728[[#This Row],[w]]/2+Tabelle21268201025262728[[#This Row],[poweradd]]</f>
        <v>164.00343800000002</v>
      </c>
      <c r="BK287" s="52">
        <f t="shared" si="331"/>
        <v>159.09438200000002</v>
      </c>
      <c r="BL287" s="35">
        <f t="shared" si="300"/>
        <v>7</v>
      </c>
      <c r="BM287" s="52">
        <f t="shared" si="319"/>
        <v>140.90561799999978</v>
      </c>
      <c r="BN287" s="52">
        <f t="shared" si="343"/>
        <v>139.49656199999978</v>
      </c>
      <c r="BO287" s="52">
        <f t="shared" si="301"/>
        <v>1.4090560000000001</v>
      </c>
      <c r="BT287" s="35">
        <f>BU287+BY287+Tabelle21268201025262729[[#This Row],[w]]/2+Tabelle21268201025262729[[#This Row],[poweradd]]</f>
        <v>160.01726600000003</v>
      </c>
      <c r="BU287" s="52">
        <f t="shared" si="332"/>
        <v>154.72451200000003</v>
      </c>
      <c r="BV287" s="35">
        <f t="shared" si="302"/>
        <v>7</v>
      </c>
      <c r="BW287" s="52">
        <f t="shared" si="320"/>
        <v>179.27548799999997</v>
      </c>
      <c r="BX287" s="52">
        <f t="shared" si="344"/>
        <v>177.48273399999997</v>
      </c>
      <c r="BY287" s="52">
        <f t="shared" si="303"/>
        <v>1.792754</v>
      </c>
      <c r="CD287" s="35">
        <f>CE287+CI287+Tabelle2126820102526272934[[#This Row],[w]]/2+Tabelle2126820102526272934[[#This Row],[poweradd]]</f>
        <v>256.07132200000001</v>
      </c>
      <c r="CE287" s="52">
        <f t="shared" si="333"/>
        <v>251.93567899999999</v>
      </c>
      <c r="CF287" s="35">
        <f t="shared" si="304"/>
        <v>6</v>
      </c>
      <c r="CG287" s="52">
        <f t="shared" si="321"/>
        <v>113.56432099999991</v>
      </c>
      <c r="CH287" s="52">
        <f t="shared" si="345"/>
        <v>112.42867799999991</v>
      </c>
      <c r="CI287" s="52">
        <f t="shared" si="305"/>
        <v>1.135643</v>
      </c>
      <c r="CN287" s="35">
        <f>CO287+CS287+Tabelle21268201025262729341135[[#This Row],[w]]/2+Tabelle21268201025262729341135[[#This Row],[poweradd]]</f>
        <v>256.79179899999997</v>
      </c>
      <c r="CO287" s="52">
        <f t="shared" si="334"/>
        <v>252.663434</v>
      </c>
      <c r="CP287" s="35">
        <f t="shared" si="306"/>
        <v>6</v>
      </c>
      <c r="CQ287" s="52">
        <f t="shared" si="322"/>
        <v>112.83656600000002</v>
      </c>
      <c r="CR287" s="52">
        <f t="shared" si="346"/>
        <v>111.70820100000002</v>
      </c>
      <c r="CS287" s="52">
        <f t="shared" si="307"/>
        <v>1.1283650000000001</v>
      </c>
      <c r="CX287" s="35">
        <f>CY287+DC287+Tabelle2126820102526272934113536[[#This Row],[w]]/2+Tabelle2126820102526272934113536[[#This Row],[poweradd]]</f>
        <v>214.66732699999994</v>
      </c>
      <c r="CY287" s="52">
        <f t="shared" si="335"/>
        <v>210.17406799999995</v>
      </c>
      <c r="CZ287" s="35">
        <f t="shared" si="308"/>
        <v>6</v>
      </c>
      <c r="DA287" s="52">
        <f t="shared" si="323"/>
        <v>149.32593200000005</v>
      </c>
      <c r="DB287" s="52">
        <f t="shared" si="347"/>
        <v>147.83267300000006</v>
      </c>
      <c r="DC287" s="52">
        <f t="shared" si="309"/>
        <v>1.4932589999999999</v>
      </c>
      <c r="DD287" s="45"/>
      <c r="DE287" s="45"/>
      <c r="DF287" s="47"/>
      <c r="DH287" s="35">
        <f>DI287+DM287+Tabelle21268201025262729341135363731[[#This Row],[w]]/2+Tabelle21268201025262729341135363731[[#This Row],[poweradd]]</f>
        <v>232.24272999999999</v>
      </c>
      <c r="DI287" s="52">
        <f t="shared" si="336"/>
        <v>227.886596</v>
      </c>
      <c r="DJ287" s="35">
        <f t="shared" si="310"/>
        <v>6</v>
      </c>
      <c r="DK287" s="52">
        <f t="shared" si="324"/>
        <v>135.61340399999983</v>
      </c>
      <c r="DL287" s="52">
        <f t="shared" si="348"/>
        <v>134.25726999999983</v>
      </c>
      <c r="DM287" s="52">
        <f t="shared" si="311"/>
        <v>1.356134</v>
      </c>
      <c r="DN287" s="45"/>
      <c r="DO287" s="45"/>
      <c r="DP287" s="47"/>
      <c r="DR287" s="35">
        <f>DS287+DW287+Tabelle212682010252627293411353637[[#This Row],[w]]/2+Tabelle212682010252627293411353637[[#This Row],[poweradd]]</f>
        <v>237.02341999999996</v>
      </c>
      <c r="DS287" s="52">
        <f t="shared" si="337"/>
        <v>232.73577799999995</v>
      </c>
      <c r="DT287" s="35">
        <f t="shared" si="312"/>
        <v>6</v>
      </c>
      <c r="DU287" s="52">
        <f t="shared" si="325"/>
        <v>128.76422199999996</v>
      </c>
      <c r="DV287" s="52">
        <f t="shared" si="349"/>
        <v>127.47657999999996</v>
      </c>
      <c r="DW287" s="52">
        <f t="shared" si="313"/>
        <v>1.287642</v>
      </c>
      <c r="DX287" s="45"/>
      <c r="DY287" s="45"/>
      <c r="DZ287" s="47"/>
    </row>
    <row r="288" spans="1:130" x14ac:dyDescent="0.25">
      <c r="A288" s="55">
        <v>285</v>
      </c>
      <c r="B288" s="35">
        <f>C288+G288+Tabelle21268201025[[#This Row],[w]]/2+Tabelle21268201025[[#This Row],[poweradd]]</f>
        <v>1.4822000000009439E-2</v>
      </c>
      <c r="C288" s="52">
        <f t="shared" si="350"/>
        <v>246.100831</v>
      </c>
      <c r="D288" s="35">
        <f t="shared" si="289"/>
        <v>6</v>
      </c>
      <c r="E288" s="52">
        <f t="shared" si="351"/>
        <v>91.399168999999802</v>
      </c>
      <c r="F288" s="52">
        <f t="shared" si="352"/>
        <v>90.485177999999806</v>
      </c>
      <c r="G288" s="52">
        <f t="shared" si="353"/>
        <v>0.913991</v>
      </c>
      <c r="H288" s="45">
        <v>-250</v>
      </c>
      <c r="I288" s="45"/>
      <c r="J288" s="47" t="s">
        <v>166</v>
      </c>
      <c r="L288" s="35">
        <f>M288+Q288+Tabelle212682010252632[[#This Row],[w]]/2+Tabelle212682010252632[[#This Row],[poweradd]]</f>
        <v>2.3148390000000063</v>
      </c>
      <c r="M288" s="52">
        <f t="shared" si="326"/>
        <v>248.080646</v>
      </c>
      <c r="N288" s="35">
        <f t="shared" si="290"/>
        <v>6</v>
      </c>
      <c r="O288" s="52">
        <f t="shared" si="314"/>
        <v>123.41935399999993</v>
      </c>
      <c r="P288" s="52">
        <f t="shared" si="338"/>
        <v>122.18516099999992</v>
      </c>
      <c r="Q288" s="52">
        <f t="shared" si="291"/>
        <v>1.2341930000000001</v>
      </c>
      <c r="R288" s="45">
        <v>-250</v>
      </c>
      <c r="S288" s="45"/>
      <c r="T288" s="47" t="s">
        <v>166</v>
      </c>
      <c r="V288" s="35">
        <f>W288+AA288+Tabelle2126820102526[[#This Row],[w]]/2+Tabelle2126820102526[[#This Row],[poweradd]]</f>
        <v>215.51015800000008</v>
      </c>
      <c r="W288" s="52">
        <f t="shared" si="327"/>
        <v>211.29814000000007</v>
      </c>
      <c r="X288" s="35">
        <f t="shared" si="292"/>
        <v>6</v>
      </c>
      <c r="Y288" s="52">
        <f t="shared" si="315"/>
        <v>121.20185999999984</v>
      </c>
      <c r="Z288" s="52">
        <f t="shared" si="339"/>
        <v>119.98984199999984</v>
      </c>
      <c r="AA288" s="52">
        <f t="shared" si="293"/>
        <v>1.212018</v>
      </c>
      <c r="AB288" s="45"/>
      <c r="AC288" s="45"/>
      <c r="AD288" s="47"/>
      <c r="AF288" s="35">
        <f>AG288+AK288+Tabelle212682010252630[[#This Row],[w]]/2+Tabelle212682010252630[[#This Row],[poweradd]]</f>
        <v>211.9038450000001</v>
      </c>
      <c r="AG288" s="52">
        <f t="shared" si="328"/>
        <v>207.3119650000001</v>
      </c>
      <c r="AH288" s="35">
        <f t="shared" si="294"/>
        <v>6</v>
      </c>
      <c r="AI288" s="52">
        <f t="shared" si="316"/>
        <v>159.18803499999979</v>
      </c>
      <c r="AJ288" s="52">
        <f t="shared" si="340"/>
        <v>157.59615499999978</v>
      </c>
      <c r="AK288" s="52">
        <f t="shared" si="295"/>
        <v>1.59188</v>
      </c>
      <c r="AL288" s="45"/>
      <c r="AM288" s="45"/>
      <c r="AN288" s="47"/>
      <c r="AP288" s="35">
        <f>AQ288+AU288+Tabelle212682010252627[[#This Row],[w]]/2+Tabelle212682010252627[[#This Row],[poweradd]]</f>
        <v>209.61104499999996</v>
      </c>
      <c r="AQ288" s="52">
        <f t="shared" si="329"/>
        <v>205.07681399999996</v>
      </c>
      <c r="AR288" s="35">
        <f t="shared" si="296"/>
        <v>7</v>
      </c>
      <c r="AS288" s="52">
        <f t="shared" si="317"/>
        <v>103.42318599999983</v>
      </c>
      <c r="AT288" s="52">
        <f t="shared" si="341"/>
        <v>102.38895499999983</v>
      </c>
      <c r="AU288" s="52">
        <f t="shared" si="297"/>
        <v>1.0342309999999999</v>
      </c>
      <c r="AV288" s="45"/>
      <c r="AW288" s="45"/>
      <c r="AX288" s="47"/>
      <c r="AZ288" s="35">
        <f>BA288+BE288+Tabelle2126820102526272933[[#This Row],[w]]/2+Tabelle2126820102526272933[[#This Row],[poweradd]]</f>
        <v>206.00473400000001</v>
      </c>
      <c r="BA288" s="52">
        <f t="shared" si="330"/>
        <v>201.09064100000001</v>
      </c>
      <c r="BB288" s="35">
        <f t="shared" si="298"/>
        <v>7</v>
      </c>
      <c r="BC288" s="52">
        <f t="shared" si="318"/>
        <v>141.40935899999994</v>
      </c>
      <c r="BD288" s="52">
        <f t="shared" si="342"/>
        <v>139.99526599999993</v>
      </c>
      <c r="BE288" s="52">
        <f t="shared" si="299"/>
        <v>1.414093</v>
      </c>
      <c r="BF288" s="45"/>
      <c r="BG288" s="45"/>
      <c r="BH288" s="47"/>
      <c r="BJ288" s="35">
        <f>BK288+BO288+Tabelle21268201025262728[[#This Row],[w]]/2+Tabelle21268201025262728[[#This Row],[poweradd]]</f>
        <v>168.89840300000003</v>
      </c>
      <c r="BK288" s="52">
        <f t="shared" si="331"/>
        <v>164.00343800000002</v>
      </c>
      <c r="BL288" s="35">
        <f t="shared" si="300"/>
        <v>7</v>
      </c>
      <c r="BM288" s="52">
        <f t="shared" si="319"/>
        <v>139.49656199999978</v>
      </c>
      <c r="BN288" s="52">
        <f t="shared" si="343"/>
        <v>138.10159699999977</v>
      </c>
      <c r="BO288" s="52">
        <f t="shared" si="301"/>
        <v>1.394965</v>
      </c>
      <c r="BP288" s="45"/>
      <c r="BQ288" s="45"/>
      <c r="BR288" s="47"/>
      <c r="BT288" s="35">
        <f>BU288+BY288+Tabelle21268201025262729[[#This Row],[w]]/2+Tabelle21268201025262729[[#This Row],[poweradd]]</f>
        <v>165.29209300000002</v>
      </c>
      <c r="BU288" s="52">
        <f t="shared" si="332"/>
        <v>160.01726600000003</v>
      </c>
      <c r="BV288" s="35">
        <f t="shared" si="302"/>
        <v>7</v>
      </c>
      <c r="BW288" s="52">
        <f t="shared" si="320"/>
        <v>177.48273399999997</v>
      </c>
      <c r="BX288" s="52">
        <f t="shared" si="344"/>
        <v>175.70790699999998</v>
      </c>
      <c r="BY288" s="52">
        <f t="shared" si="303"/>
        <v>1.7748269999999999</v>
      </c>
      <c r="BZ288" s="45"/>
      <c r="CA288" s="45"/>
      <c r="CB288" s="47"/>
      <c r="CD288" s="35">
        <f>CE288+CI288+Tabelle2126820102526272934[[#This Row],[w]]/2+Tabelle2126820102526272934[[#This Row],[poweradd]]</f>
        <v>260.19560799999999</v>
      </c>
      <c r="CE288" s="52">
        <f t="shared" si="333"/>
        <v>256.07132200000001</v>
      </c>
      <c r="CF288" s="35">
        <f t="shared" si="304"/>
        <v>6</v>
      </c>
      <c r="CG288" s="52">
        <f t="shared" si="321"/>
        <v>112.42867799999991</v>
      </c>
      <c r="CH288" s="52">
        <f t="shared" si="345"/>
        <v>111.30439199999991</v>
      </c>
      <c r="CI288" s="52">
        <f t="shared" si="305"/>
        <v>1.1242859999999999</v>
      </c>
      <c r="CJ288" s="45"/>
      <c r="CK288" s="45"/>
      <c r="CL288" s="47"/>
      <c r="CN288" s="35">
        <f>CO288+CS288+Tabelle21268201025262729341135[[#This Row],[w]]/2+Tabelle21268201025262729341135[[#This Row],[poweradd]]</f>
        <v>260.90888099999995</v>
      </c>
      <c r="CO288" s="52">
        <f t="shared" si="334"/>
        <v>256.79179899999997</v>
      </c>
      <c r="CP288" s="35">
        <f t="shared" si="306"/>
        <v>6</v>
      </c>
      <c r="CQ288" s="52">
        <f t="shared" si="322"/>
        <v>111.70820100000002</v>
      </c>
      <c r="CR288" s="52">
        <f t="shared" si="346"/>
        <v>110.59111900000002</v>
      </c>
      <c r="CS288" s="52">
        <f t="shared" si="307"/>
        <v>1.1170819999999999</v>
      </c>
      <c r="CT288" s="45"/>
      <c r="CU288" s="45"/>
      <c r="CV288" s="47"/>
      <c r="CX288" s="35">
        <f>CY288+DC288+Tabelle2126820102526272934113536[[#This Row],[w]]/2+Tabelle2126820102526272934113536[[#This Row],[poweradd]]</f>
        <v>219.14565299999995</v>
      </c>
      <c r="CY288" s="52">
        <f t="shared" si="335"/>
        <v>214.66732699999994</v>
      </c>
      <c r="CZ288" s="35">
        <f t="shared" si="308"/>
        <v>6</v>
      </c>
      <c r="DA288" s="52">
        <f t="shared" si="323"/>
        <v>147.83267300000006</v>
      </c>
      <c r="DB288" s="52">
        <f t="shared" si="347"/>
        <v>146.35434700000005</v>
      </c>
      <c r="DC288" s="52">
        <f t="shared" si="309"/>
        <v>1.478326</v>
      </c>
      <c r="DD288" s="45"/>
      <c r="DE288" s="45"/>
      <c r="DF288" s="47"/>
      <c r="DH288" s="35">
        <f>DI288+DM288+Tabelle21268201025262729341135363731[[#This Row],[w]]/2+Tabelle21268201025262729341135363731[[#This Row],[poweradd]]</f>
        <v>236.58530199999998</v>
      </c>
      <c r="DI288" s="52">
        <f t="shared" si="336"/>
        <v>232.24272999999999</v>
      </c>
      <c r="DJ288" s="35">
        <f t="shared" si="310"/>
        <v>6</v>
      </c>
      <c r="DK288" s="52">
        <f t="shared" si="324"/>
        <v>134.25726999999983</v>
      </c>
      <c r="DL288" s="52">
        <f t="shared" si="348"/>
        <v>132.91469799999985</v>
      </c>
      <c r="DM288" s="52">
        <f t="shared" si="311"/>
        <v>1.3425720000000001</v>
      </c>
      <c r="DN288" s="45"/>
      <c r="DO288" s="45"/>
      <c r="DP288" s="47"/>
      <c r="DR288" s="35">
        <f>DS288+DW288+Tabelle212682010252627293411353637[[#This Row],[w]]/2+Tabelle212682010252627293411353637[[#This Row],[poweradd]]</f>
        <v>241.29818499999996</v>
      </c>
      <c r="DS288" s="52">
        <f t="shared" si="337"/>
        <v>237.02341999999996</v>
      </c>
      <c r="DT288" s="35">
        <f t="shared" si="312"/>
        <v>6</v>
      </c>
      <c r="DU288" s="52">
        <f t="shared" si="325"/>
        <v>127.47657999999996</v>
      </c>
      <c r="DV288" s="52">
        <f t="shared" si="349"/>
        <v>126.20181499999995</v>
      </c>
      <c r="DW288" s="52">
        <f t="shared" si="313"/>
        <v>1.2747649999999999</v>
      </c>
      <c r="DX288" s="45"/>
      <c r="DY288" s="45"/>
      <c r="DZ288" s="47"/>
    </row>
    <row r="289" spans="1:130" x14ac:dyDescent="0.25">
      <c r="A289" s="55">
        <v>286</v>
      </c>
      <c r="B289" s="35">
        <f>C289+G289+Tabelle21268201025[[#This Row],[w]]/2+Tabelle21268201025[[#This Row],[poweradd]]</f>
        <v>3.9196730000000093</v>
      </c>
      <c r="C289" s="150">
        <f t="shared" si="350"/>
        <v>1.4822000000009439E-2</v>
      </c>
      <c r="D289" s="35">
        <f t="shared" si="289"/>
        <v>6</v>
      </c>
      <c r="E289" s="52">
        <f t="shared" si="351"/>
        <v>90.485177999999806</v>
      </c>
      <c r="F289" s="52">
        <f t="shared" si="352"/>
        <v>89.580326999999812</v>
      </c>
      <c r="G289" s="52">
        <f t="shared" si="353"/>
        <v>0.90485099999999996</v>
      </c>
      <c r="L289" s="35">
        <f>M289+Q289+Tabelle212682010252632[[#This Row],[w]]/2+Tabelle212682010252632[[#This Row],[poweradd]]</f>
        <v>6.5366900000000063</v>
      </c>
      <c r="M289" s="150">
        <f t="shared" si="326"/>
        <v>2.3148390000000063</v>
      </c>
      <c r="N289" s="35">
        <f t="shared" si="290"/>
        <v>6</v>
      </c>
      <c r="O289" s="52">
        <f t="shared" si="314"/>
        <v>122.18516099999992</v>
      </c>
      <c r="P289" s="52">
        <f t="shared" si="338"/>
        <v>120.96330999999992</v>
      </c>
      <c r="Q289" s="52">
        <f t="shared" si="291"/>
        <v>1.221851</v>
      </c>
      <c r="V289" s="35">
        <f>W289+AA289+Tabelle2126820102526[[#This Row],[w]]/2+Tabelle2126820102526[[#This Row],[poweradd]]</f>
        <v>219.71005600000007</v>
      </c>
      <c r="W289" s="150">
        <f t="shared" si="327"/>
        <v>215.51015800000008</v>
      </c>
      <c r="X289" s="35">
        <f t="shared" si="292"/>
        <v>6</v>
      </c>
      <c r="Y289" s="52">
        <f t="shared" si="315"/>
        <v>119.98984199999984</v>
      </c>
      <c r="Z289" s="52">
        <f t="shared" si="339"/>
        <v>118.78994399999984</v>
      </c>
      <c r="AA289" s="52">
        <f t="shared" si="293"/>
        <v>1.1998979999999999</v>
      </c>
      <c r="AF289" s="35">
        <f>AG289+AK289+Tabelle212682010252630[[#This Row],[w]]/2+Tabelle212682010252630[[#This Row],[poweradd]]</f>
        <v>216.47980600000011</v>
      </c>
      <c r="AG289" s="150">
        <f t="shared" si="328"/>
        <v>211.9038450000001</v>
      </c>
      <c r="AH289" s="35">
        <f t="shared" si="294"/>
        <v>6</v>
      </c>
      <c r="AI289" s="52">
        <f t="shared" si="316"/>
        <v>157.59615499999978</v>
      </c>
      <c r="AJ289" s="52">
        <f t="shared" si="340"/>
        <v>156.02019399999978</v>
      </c>
      <c r="AK289" s="52">
        <f t="shared" si="295"/>
        <v>1.5759609999999999</v>
      </c>
      <c r="AP289" s="35">
        <f>AQ289+AU289+Tabelle212682010252627[[#This Row],[w]]/2+Tabelle212682010252627[[#This Row],[poweradd]]</f>
        <v>214.13493399999996</v>
      </c>
      <c r="AQ289" s="150">
        <f t="shared" si="329"/>
        <v>209.61104499999996</v>
      </c>
      <c r="AR289" s="35">
        <f t="shared" si="296"/>
        <v>7</v>
      </c>
      <c r="AS289" s="52">
        <f t="shared" si="317"/>
        <v>102.38895499999983</v>
      </c>
      <c r="AT289" s="52">
        <f t="shared" si="341"/>
        <v>101.36506599999983</v>
      </c>
      <c r="AU289" s="52">
        <f t="shared" si="297"/>
        <v>1.023889</v>
      </c>
      <c r="AZ289" s="35">
        <f>BA289+BE289+Tabelle2126820102526272933[[#This Row],[w]]/2+Tabelle2126820102526272933[[#This Row],[poweradd]]</f>
        <v>210.90468600000003</v>
      </c>
      <c r="BA289" s="150">
        <f t="shared" si="330"/>
        <v>206.00473400000001</v>
      </c>
      <c r="BB289" s="35">
        <f t="shared" si="298"/>
        <v>7</v>
      </c>
      <c r="BC289" s="52">
        <f t="shared" si="318"/>
        <v>139.99526599999993</v>
      </c>
      <c r="BD289" s="52">
        <f t="shared" si="342"/>
        <v>138.59531399999992</v>
      </c>
      <c r="BE289" s="52">
        <f t="shared" si="299"/>
        <v>1.3999520000000001</v>
      </c>
      <c r="BJ289" s="35">
        <f>BK289+BO289+Tabelle21268201025262728[[#This Row],[w]]/2+Tabelle21268201025262728[[#This Row],[poweradd]]</f>
        <v>173.77941800000002</v>
      </c>
      <c r="BK289" s="150">
        <f t="shared" si="331"/>
        <v>168.89840300000003</v>
      </c>
      <c r="BL289" s="35">
        <f t="shared" si="300"/>
        <v>7</v>
      </c>
      <c r="BM289" s="52">
        <f t="shared" si="319"/>
        <v>138.10159699999977</v>
      </c>
      <c r="BN289" s="52">
        <f t="shared" si="343"/>
        <v>136.72058199999978</v>
      </c>
      <c r="BO289" s="52">
        <f t="shared" si="301"/>
        <v>1.3810150000000001</v>
      </c>
      <c r="BT289" s="35">
        <f>BU289+BY289+Tabelle21268201025262729[[#This Row],[w]]/2+Tabelle21268201025262729[[#This Row],[poweradd]]</f>
        <v>170.54917200000003</v>
      </c>
      <c r="BU289" s="150">
        <f t="shared" si="332"/>
        <v>165.29209300000002</v>
      </c>
      <c r="BV289" s="35">
        <f t="shared" si="302"/>
        <v>7</v>
      </c>
      <c r="BW289" s="52">
        <f t="shared" si="320"/>
        <v>175.70790699999998</v>
      </c>
      <c r="BX289" s="52">
        <f t="shared" si="344"/>
        <v>173.95082799999997</v>
      </c>
      <c r="BY289" s="52">
        <f t="shared" si="303"/>
        <v>1.7570790000000001</v>
      </c>
      <c r="CD289" s="35">
        <f>CE289+CI289+Tabelle2126820102526272934[[#This Row],[w]]/2+Tabelle2126820102526272934[[#This Row],[poweradd]]</f>
        <v>264.308651</v>
      </c>
      <c r="CE289" s="150">
        <f t="shared" si="333"/>
        <v>260.19560799999999</v>
      </c>
      <c r="CF289" s="35">
        <f t="shared" si="304"/>
        <v>6</v>
      </c>
      <c r="CG289" s="52">
        <f t="shared" si="321"/>
        <v>111.30439199999991</v>
      </c>
      <c r="CH289" s="52">
        <f t="shared" si="345"/>
        <v>110.1913489999999</v>
      </c>
      <c r="CI289" s="52">
        <f t="shared" si="305"/>
        <v>1.113043</v>
      </c>
      <c r="CN289" s="35">
        <f>CO289+CS289+Tabelle21268201025262729341135[[#This Row],[w]]/2+Tabelle21268201025262729341135[[#This Row],[poweradd]]</f>
        <v>265.01479199999994</v>
      </c>
      <c r="CO289" s="150">
        <f t="shared" si="334"/>
        <v>260.90888099999995</v>
      </c>
      <c r="CP289" s="35">
        <f t="shared" si="306"/>
        <v>6</v>
      </c>
      <c r="CQ289" s="52">
        <f t="shared" si="322"/>
        <v>110.59111900000002</v>
      </c>
      <c r="CR289" s="52">
        <f t="shared" si="346"/>
        <v>109.48520800000001</v>
      </c>
      <c r="CS289" s="52">
        <f t="shared" si="307"/>
        <v>1.1059110000000001</v>
      </c>
      <c r="CX289" s="35">
        <f>CY289+DC289+Tabelle2126820102526272934113536[[#This Row],[w]]/2+Tabelle2126820102526272934113536[[#This Row],[poweradd]]</f>
        <v>223.60919599999994</v>
      </c>
      <c r="CY289" s="150">
        <f t="shared" si="335"/>
        <v>219.14565299999995</v>
      </c>
      <c r="CZ289" s="35">
        <f t="shared" si="308"/>
        <v>6</v>
      </c>
      <c r="DA289" s="52">
        <f t="shared" si="323"/>
        <v>146.35434700000005</v>
      </c>
      <c r="DB289" s="52">
        <f t="shared" si="347"/>
        <v>144.89080400000006</v>
      </c>
      <c r="DC289" s="52">
        <f t="shared" si="309"/>
        <v>1.463543</v>
      </c>
      <c r="DH289" s="35">
        <f>DI289+DM289+Tabelle21268201025262729341135363731[[#This Row],[w]]/2+Tabelle21268201025262729341135363731[[#This Row],[poweradd]]</f>
        <v>240.91444799999999</v>
      </c>
      <c r="DI289" s="150">
        <f t="shared" si="336"/>
        <v>236.58530199999998</v>
      </c>
      <c r="DJ289" s="35">
        <f t="shared" si="310"/>
        <v>6</v>
      </c>
      <c r="DK289" s="52">
        <f t="shared" si="324"/>
        <v>132.91469799999985</v>
      </c>
      <c r="DL289" s="52">
        <f t="shared" si="348"/>
        <v>131.58555199999984</v>
      </c>
      <c r="DM289" s="52">
        <f t="shared" si="311"/>
        <v>1.3291459999999999</v>
      </c>
      <c r="DR289" s="35">
        <f>DS289+DW289+Tabelle212682010252627293411353637[[#This Row],[w]]/2+Tabelle212682010252627293411353637[[#This Row],[poweradd]]</f>
        <v>245.56020299999997</v>
      </c>
      <c r="DS289" s="150">
        <f t="shared" si="337"/>
        <v>241.29818499999996</v>
      </c>
      <c r="DT289" s="35">
        <f t="shared" si="312"/>
        <v>6</v>
      </c>
      <c r="DU289" s="52">
        <f t="shared" si="325"/>
        <v>126.20181499999995</v>
      </c>
      <c r="DV289" s="52">
        <f t="shared" si="349"/>
        <v>124.93979699999996</v>
      </c>
      <c r="DW289" s="52">
        <f t="shared" si="313"/>
        <v>1.2620180000000001</v>
      </c>
    </row>
    <row r="290" spans="1:130" x14ac:dyDescent="0.25">
      <c r="A290" s="55">
        <v>287</v>
      </c>
      <c r="B290" s="35">
        <f>C290+G290+Tabelle21268201025[[#This Row],[w]]/2+Tabelle21268201025[[#This Row],[poweradd]]</f>
        <v>7.8154760000000092</v>
      </c>
      <c r="C290" s="150">
        <f t="shared" si="350"/>
        <v>3.9196730000000093</v>
      </c>
      <c r="D290" s="35">
        <f t="shared" si="289"/>
        <v>6</v>
      </c>
      <c r="E290" s="52">
        <f t="shared" si="351"/>
        <v>89.580326999999812</v>
      </c>
      <c r="F290" s="52">
        <f t="shared" si="352"/>
        <v>88.684523999999811</v>
      </c>
      <c r="G290" s="52">
        <f t="shared" si="353"/>
        <v>0.89580300000000002</v>
      </c>
      <c r="L290" s="35">
        <f>M290+Q290+Tabelle212682010252632[[#This Row],[w]]/2+Tabelle212682010252632[[#This Row],[poweradd]]</f>
        <v>10.746323000000007</v>
      </c>
      <c r="M290" s="150">
        <f t="shared" si="326"/>
        <v>6.5366900000000063</v>
      </c>
      <c r="N290" s="35">
        <f t="shared" si="290"/>
        <v>6</v>
      </c>
      <c r="O290" s="52">
        <f t="shared" si="314"/>
        <v>120.96330999999992</v>
      </c>
      <c r="P290" s="52">
        <f t="shared" si="338"/>
        <v>119.75367699999993</v>
      </c>
      <c r="Q290" s="52">
        <f t="shared" si="291"/>
        <v>1.209633</v>
      </c>
      <c r="V290" s="35">
        <f>W290+AA290+Tabelle2126820102526[[#This Row],[w]]/2+Tabelle2126820102526[[#This Row],[poweradd]]</f>
        <v>223.89795500000005</v>
      </c>
      <c r="W290" s="150">
        <f t="shared" si="327"/>
        <v>219.71005600000007</v>
      </c>
      <c r="X290" s="35">
        <f t="shared" si="292"/>
        <v>6</v>
      </c>
      <c r="Y290" s="52">
        <f t="shared" si="315"/>
        <v>118.78994399999984</v>
      </c>
      <c r="Z290" s="52">
        <f t="shared" si="339"/>
        <v>117.60204499999983</v>
      </c>
      <c r="AA290" s="52">
        <f t="shared" si="293"/>
        <v>1.187899</v>
      </c>
      <c r="AF290" s="35">
        <f>AG290+AK290+Tabelle212682010252630[[#This Row],[w]]/2+Tabelle212682010252630[[#This Row],[poweradd]]</f>
        <v>221.04000700000012</v>
      </c>
      <c r="AG290" s="150">
        <f t="shared" si="328"/>
        <v>216.47980600000011</v>
      </c>
      <c r="AH290" s="35">
        <f t="shared" si="294"/>
        <v>6</v>
      </c>
      <c r="AI290" s="52">
        <f t="shared" si="316"/>
        <v>156.02019399999978</v>
      </c>
      <c r="AJ290" s="52">
        <f t="shared" si="340"/>
        <v>154.45999299999977</v>
      </c>
      <c r="AK290" s="52">
        <f t="shared" si="295"/>
        <v>1.5602009999999999</v>
      </c>
      <c r="AP290" s="35">
        <f>AQ290+AU290+Tabelle212682010252627[[#This Row],[w]]/2+Tabelle212682010252627[[#This Row],[poweradd]]</f>
        <v>218.64858399999997</v>
      </c>
      <c r="AQ290" s="150">
        <f t="shared" si="329"/>
        <v>214.13493399999996</v>
      </c>
      <c r="AR290" s="35">
        <f t="shared" si="296"/>
        <v>7</v>
      </c>
      <c r="AS290" s="52">
        <f t="shared" si="317"/>
        <v>101.36506599999983</v>
      </c>
      <c r="AT290" s="52">
        <f t="shared" si="341"/>
        <v>100.35141599999983</v>
      </c>
      <c r="AU290" s="52">
        <f t="shared" si="297"/>
        <v>1.0136499999999999</v>
      </c>
      <c r="AZ290" s="35">
        <f>BA290+BE290+Tabelle2126820102526272933[[#This Row],[w]]/2+Tabelle2126820102526272933[[#This Row],[poweradd]]</f>
        <v>215.79063900000003</v>
      </c>
      <c r="BA290" s="150">
        <f t="shared" si="330"/>
        <v>210.90468600000003</v>
      </c>
      <c r="BB290" s="35">
        <f t="shared" si="298"/>
        <v>7</v>
      </c>
      <c r="BC290" s="52">
        <f t="shared" si="318"/>
        <v>138.59531399999992</v>
      </c>
      <c r="BD290" s="52">
        <f t="shared" si="342"/>
        <v>137.20936099999992</v>
      </c>
      <c r="BE290" s="52">
        <f t="shared" si="299"/>
        <v>1.385953</v>
      </c>
      <c r="BJ290" s="35">
        <f>BK290+BO290+Tabelle21268201025262728[[#This Row],[w]]/2+Tabelle21268201025262728[[#This Row],[poweradd]]</f>
        <v>178.64662300000003</v>
      </c>
      <c r="BK290" s="150">
        <f t="shared" si="331"/>
        <v>173.77941800000002</v>
      </c>
      <c r="BL290" s="35">
        <f t="shared" si="300"/>
        <v>7</v>
      </c>
      <c r="BM290" s="52">
        <f t="shared" si="319"/>
        <v>136.72058199999978</v>
      </c>
      <c r="BN290" s="52">
        <f t="shared" si="343"/>
        <v>135.35337699999977</v>
      </c>
      <c r="BO290" s="52">
        <f t="shared" si="301"/>
        <v>1.367205</v>
      </c>
      <c r="BT290" s="35">
        <f>BU290+BY290+Tabelle21268201025262729[[#This Row],[w]]/2+Tabelle21268201025262729[[#This Row],[poweradd]]</f>
        <v>175.78868000000003</v>
      </c>
      <c r="BU290" s="150">
        <f t="shared" si="332"/>
        <v>170.54917200000003</v>
      </c>
      <c r="BV290" s="35">
        <f t="shared" si="302"/>
        <v>7</v>
      </c>
      <c r="BW290" s="52">
        <f t="shared" si="320"/>
        <v>173.95082799999997</v>
      </c>
      <c r="BX290" s="52">
        <f t="shared" si="344"/>
        <v>172.21131999999997</v>
      </c>
      <c r="BY290" s="52">
        <f t="shared" si="303"/>
        <v>1.7395080000000001</v>
      </c>
      <c r="CD290" s="35">
        <f>CE290+CI290+Tabelle2126820102526272934[[#This Row],[w]]/2+Tabelle2126820102526272934[[#This Row],[poweradd]]</f>
        <v>268.41056400000002</v>
      </c>
      <c r="CE290" s="150">
        <f t="shared" si="333"/>
        <v>264.308651</v>
      </c>
      <c r="CF290" s="35">
        <f t="shared" si="304"/>
        <v>6</v>
      </c>
      <c r="CG290" s="52">
        <f t="shared" si="321"/>
        <v>110.1913489999999</v>
      </c>
      <c r="CH290" s="52">
        <f t="shared" si="345"/>
        <v>109.08943599999991</v>
      </c>
      <c r="CI290" s="52">
        <f t="shared" si="305"/>
        <v>1.1019129999999999</v>
      </c>
      <c r="CN290" s="35">
        <f>CO290+CS290+Tabelle21268201025262729341135[[#This Row],[w]]/2+Tabelle21268201025262729341135[[#This Row],[poweradd]]</f>
        <v>269.10964399999995</v>
      </c>
      <c r="CO290" s="150">
        <f t="shared" si="334"/>
        <v>265.01479199999994</v>
      </c>
      <c r="CP290" s="35">
        <f t="shared" si="306"/>
        <v>6</v>
      </c>
      <c r="CQ290" s="52">
        <f t="shared" si="322"/>
        <v>109.48520800000001</v>
      </c>
      <c r="CR290" s="52">
        <f t="shared" si="346"/>
        <v>108.39035600000001</v>
      </c>
      <c r="CS290" s="52">
        <f t="shared" si="307"/>
        <v>1.0948519999999999</v>
      </c>
      <c r="CX290" s="35">
        <f>CY290+DC290+Tabelle2126820102526272934113536[[#This Row],[w]]/2+Tabelle2126820102526272934113536[[#This Row],[poweradd]]</f>
        <v>228.05810399999993</v>
      </c>
      <c r="CY290" s="150">
        <f t="shared" si="335"/>
        <v>223.60919599999994</v>
      </c>
      <c r="CZ290" s="35">
        <f t="shared" si="308"/>
        <v>6</v>
      </c>
      <c r="DA290" s="52">
        <f t="shared" si="323"/>
        <v>144.89080400000006</v>
      </c>
      <c r="DB290" s="52">
        <f t="shared" si="347"/>
        <v>143.44189600000007</v>
      </c>
      <c r="DC290" s="52">
        <f t="shared" si="309"/>
        <v>1.4489080000000001</v>
      </c>
      <c r="DH290" s="35">
        <f>DI290+DM290+Tabelle21268201025262729341135363731[[#This Row],[w]]/2+Tabelle21268201025262729341135363731[[#This Row],[poweradd]]</f>
        <v>245.23030299999999</v>
      </c>
      <c r="DI290" s="150">
        <f t="shared" si="336"/>
        <v>240.91444799999999</v>
      </c>
      <c r="DJ290" s="35">
        <f t="shared" si="310"/>
        <v>6</v>
      </c>
      <c r="DK290" s="52">
        <f t="shared" si="324"/>
        <v>131.58555199999984</v>
      </c>
      <c r="DL290" s="52">
        <f t="shared" si="348"/>
        <v>130.26969699999984</v>
      </c>
      <c r="DM290" s="52">
        <f t="shared" si="311"/>
        <v>1.315855</v>
      </c>
      <c r="DR290" s="35">
        <f>DS290+DW290+Tabelle212682010252627293411353637[[#This Row],[w]]/2+Tabelle212682010252627293411353637[[#This Row],[poweradd]]</f>
        <v>249.80959999999996</v>
      </c>
      <c r="DS290" s="150">
        <f t="shared" si="337"/>
        <v>245.56020299999997</v>
      </c>
      <c r="DT290" s="35">
        <f t="shared" si="312"/>
        <v>6</v>
      </c>
      <c r="DU290" s="52">
        <f t="shared" si="325"/>
        <v>124.93979699999996</v>
      </c>
      <c r="DV290" s="52">
        <f t="shared" si="349"/>
        <v>123.69039999999995</v>
      </c>
      <c r="DW290" s="52">
        <f t="shared" si="313"/>
        <v>1.2493970000000001</v>
      </c>
    </row>
    <row r="291" spans="1:130" x14ac:dyDescent="0.25">
      <c r="A291" s="55">
        <v>288</v>
      </c>
      <c r="B291" s="35">
        <f>C291+G291+Tabelle21268201025[[#This Row],[w]]/2+Tabelle21268201025[[#This Row],[poweradd]]</f>
        <v>11.702321000000008</v>
      </c>
      <c r="C291" s="150">
        <f t="shared" si="350"/>
        <v>7.8154760000000092</v>
      </c>
      <c r="D291" s="35">
        <f t="shared" si="289"/>
        <v>6</v>
      </c>
      <c r="E291" s="52">
        <f t="shared" si="351"/>
        <v>88.684523999999811</v>
      </c>
      <c r="F291" s="52">
        <f t="shared" si="352"/>
        <v>87.797678999999818</v>
      </c>
      <c r="G291" s="52">
        <f t="shared" si="353"/>
        <v>0.88684499999999999</v>
      </c>
      <c r="L291" s="35">
        <f>M291+Q291+Tabelle212682010252632[[#This Row],[w]]/2+Tabelle212682010252632[[#This Row],[poweradd]]</f>
        <v>14.943859000000007</v>
      </c>
      <c r="M291" s="150">
        <f t="shared" si="326"/>
        <v>10.746323000000007</v>
      </c>
      <c r="N291" s="35">
        <f t="shared" si="290"/>
        <v>6</v>
      </c>
      <c r="O291" s="52">
        <f t="shared" si="314"/>
        <v>119.75367699999993</v>
      </c>
      <c r="P291" s="52">
        <f t="shared" si="338"/>
        <v>118.55614099999993</v>
      </c>
      <c r="Q291" s="52">
        <f t="shared" si="291"/>
        <v>1.1975359999999999</v>
      </c>
      <c r="V291" s="35">
        <f>W291+AA291+Tabelle2126820102526[[#This Row],[w]]/2+Tabelle2126820102526[[#This Row],[poweradd]]</f>
        <v>228.07397500000005</v>
      </c>
      <c r="W291" s="150">
        <f t="shared" si="327"/>
        <v>223.89795500000005</v>
      </c>
      <c r="X291" s="35">
        <f t="shared" si="292"/>
        <v>6</v>
      </c>
      <c r="Y291" s="52">
        <f t="shared" si="315"/>
        <v>117.60204499999983</v>
      </c>
      <c r="Z291" s="52">
        <f t="shared" si="339"/>
        <v>116.42602499999984</v>
      </c>
      <c r="AA291" s="52">
        <f t="shared" si="293"/>
        <v>1.1760200000000001</v>
      </c>
      <c r="AF291" s="35">
        <f>AG291+AK291+Tabelle212682010252630[[#This Row],[w]]/2+Tabelle212682010252630[[#This Row],[poweradd]]</f>
        <v>225.58460600000012</v>
      </c>
      <c r="AG291" s="150">
        <f t="shared" si="328"/>
        <v>221.04000700000012</v>
      </c>
      <c r="AH291" s="35">
        <f t="shared" si="294"/>
        <v>6</v>
      </c>
      <c r="AI291" s="52">
        <f t="shared" si="316"/>
        <v>154.45999299999977</v>
      </c>
      <c r="AJ291" s="52">
        <f t="shared" si="340"/>
        <v>152.91539399999976</v>
      </c>
      <c r="AK291" s="52">
        <f t="shared" si="295"/>
        <v>1.5445990000000001</v>
      </c>
      <c r="AP291" s="35">
        <f>AQ291+AU291+Tabelle212682010252627[[#This Row],[w]]/2+Tabelle212682010252627[[#This Row],[poweradd]]</f>
        <v>223.15209799999997</v>
      </c>
      <c r="AQ291" s="150">
        <f t="shared" si="329"/>
        <v>218.64858399999997</v>
      </c>
      <c r="AR291" s="35">
        <f t="shared" si="296"/>
        <v>7</v>
      </c>
      <c r="AS291" s="52">
        <f t="shared" si="317"/>
        <v>100.35141599999983</v>
      </c>
      <c r="AT291" s="52">
        <f t="shared" si="341"/>
        <v>99.347901999999834</v>
      </c>
      <c r="AU291" s="52">
        <f t="shared" si="297"/>
        <v>1.003514</v>
      </c>
      <c r="AZ291" s="35">
        <f>BA291+BE291+Tabelle2126820102526272933[[#This Row],[w]]/2+Tabelle2126820102526272933[[#This Row],[poweradd]]</f>
        <v>220.66273200000003</v>
      </c>
      <c r="BA291" s="150">
        <f t="shared" si="330"/>
        <v>215.79063900000003</v>
      </c>
      <c r="BB291" s="35">
        <f t="shared" si="298"/>
        <v>7</v>
      </c>
      <c r="BC291" s="52">
        <f t="shared" si="318"/>
        <v>137.20936099999992</v>
      </c>
      <c r="BD291" s="52">
        <f t="shared" si="342"/>
        <v>135.83726799999991</v>
      </c>
      <c r="BE291" s="52">
        <f t="shared" si="299"/>
        <v>1.372093</v>
      </c>
      <c r="BJ291" s="35">
        <f>BK291+BO291+Tabelle21268201025262728[[#This Row],[w]]/2+Tabelle21268201025262728[[#This Row],[poweradd]]</f>
        <v>183.50015600000003</v>
      </c>
      <c r="BK291" s="150">
        <f t="shared" si="331"/>
        <v>178.64662300000003</v>
      </c>
      <c r="BL291" s="35">
        <f t="shared" si="300"/>
        <v>7</v>
      </c>
      <c r="BM291" s="52">
        <f t="shared" si="319"/>
        <v>135.35337699999977</v>
      </c>
      <c r="BN291" s="52">
        <f t="shared" si="343"/>
        <v>133.99984399999977</v>
      </c>
      <c r="BO291" s="52">
        <f t="shared" si="301"/>
        <v>1.3535330000000001</v>
      </c>
      <c r="BT291" s="35">
        <f>BU291+BY291+Tabelle21268201025262729[[#This Row],[w]]/2+Tabelle21268201025262729[[#This Row],[poweradd]]</f>
        <v>181.01079300000004</v>
      </c>
      <c r="BU291" s="150">
        <f t="shared" si="332"/>
        <v>175.78868000000003</v>
      </c>
      <c r="BV291" s="35">
        <f t="shared" si="302"/>
        <v>7</v>
      </c>
      <c r="BW291" s="52">
        <f t="shared" si="320"/>
        <v>172.21131999999997</v>
      </c>
      <c r="BX291" s="52">
        <f t="shared" si="344"/>
        <v>170.48920699999996</v>
      </c>
      <c r="BY291" s="52">
        <f t="shared" si="303"/>
        <v>1.722113</v>
      </c>
      <c r="CD291" s="35">
        <f>CE291+CI291+Tabelle2126820102526272934[[#This Row],[w]]/2+Tabelle2126820102526272934[[#This Row],[poweradd]]</f>
        <v>272.50145800000001</v>
      </c>
      <c r="CE291" s="150">
        <f t="shared" si="333"/>
        <v>268.41056400000002</v>
      </c>
      <c r="CF291" s="35">
        <f t="shared" si="304"/>
        <v>6</v>
      </c>
      <c r="CG291" s="52">
        <f t="shared" si="321"/>
        <v>109.08943599999991</v>
      </c>
      <c r="CH291" s="52">
        <f t="shared" si="345"/>
        <v>107.9985419999999</v>
      </c>
      <c r="CI291" s="52">
        <f t="shared" si="305"/>
        <v>1.090894</v>
      </c>
      <c r="CN291" s="35">
        <f>CO291+CS291+Tabelle21268201025262729341135[[#This Row],[w]]/2+Tabelle21268201025262729341135[[#This Row],[poweradd]]</f>
        <v>273.19354699999997</v>
      </c>
      <c r="CO291" s="150">
        <f t="shared" si="334"/>
        <v>269.10964399999995</v>
      </c>
      <c r="CP291" s="35">
        <f t="shared" si="306"/>
        <v>6</v>
      </c>
      <c r="CQ291" s="52">
        <f t="shared" si="322"/>
        <v>108.39035600000001</v>
      </c>
      <c r="CR291" s="52">
        <f t="shared" si="346"/>
        <v>107.306453</v>
      </c>
      <c r="CS291" s="52">
        <f t="shared" si="307"/>
        <v>1.0839030000000001</v>
      </c>
      <c r="CX291" s="35">
        <f>CY291+DC291+Tabelle2126820102526272934113536[[#This Row],[w]]/2+Tabelle2126820102526272934113536[[#This Row],[poweradd]]</f>
        <v>232.49252199999992</v>
      </c>
      <c r="CY291" s="150">
        <f t="shared" si="335"/>
        <v>228.05810399999993</v>
      </c>
      <c r="CZ291" s="35">
        <f t="shared" si="308"/>
        <v>6</v>
      </c>
      <c r="DA291" s="52">
        <f t="shared" si="323"/>
        <v>143.44189600000007</v>
      </c>
      <c r="DB291" s="52">
        <f t="shared" si="347"/>
        <v>142.00747800000008</v>
      </c>
      <c r="DC291" s="52">
        <f t="shared" si="309"/>
        <v>1.434418</v>
      </c>
      <c r="DH291" s="35">
        <f>DI291+DM291+Tabelle21268201025262729341135363731[[#This Row],[w]]/2+Tabelle21268201025262729341135363731[[#This Row],[poweradd]]</f>
        <v>249.53299899999999</v>
      </c>
      <c r="DI291" s="150">
        <f t="shared" si="336"/>
        <v>245.23030299999999</v>
      </c>
      <c r="DJ291" s="35">
        <f t="shared" si="310"/>
        <v>6</v>
      </c>
      <c r="DK291" s="52">
        <f t="shared" si="324"/>
        <v>130.26969699999984</v>
      </c>
      <c r="DL291" s="52">
        <f t="shared" si="348"/>
        <v>128.96700099999984</v>
      </c>
      <c r="DM291" s="52">
        <f t="shared" si="311"/>
        <v>1.3026960000000001</v>
      </c>
      <c r="DR291" s="35">
        <f>DS291+DW291+Tabelle212682010252627293411353637[[#This Row],[w]]/2+Tabelle212682010252627293411353637[[#This Row],[poweradd]]</f>
        <v>4.0465039999999703</v>
      </c>
      <c r="DS291" s="150">
        <f t="shared" si="337"/>
        <v>249.80959999999996</v>
      </c>
      <c r="DT291" s="35">
        <f t="shared" si="312"/>
        <v>6</v>
      </c>
      <c r="DU291" s="52">
        <f t="shared" si="325"/>
        <v>123.69039999999995</v>
      </c>
      <c r="DV291" s="52">
        <f t="shared" si="349"/>
        <v>122.45349599999996</v>
      </c>
      <c r="DW291" s="52">
        <f t="shared" si="313"/>
        <v>1.236904</v>
      </c>
      <c r="DX291" s="45">
        <v>-250</v>
      </c>
      <c r="DY291" s="45"/>
      <c r="DZ291" s="47" t="s">
        <v>166</v>
      </c>
    </row>
    <row r="292" spans="1:130" x14ac:dyDescent="0.25">
      <c r="A292" s="55">
        <v>289</v>
      </c>
      <c r="B292" s="35">
        <f>C292+G292+Tabelle21268201025[[#This Row],[w]]/2+Tabelle21268201025[[#This Row],[poweradd]]</f>
        <v>15.580297000000009</v>
      </c>
      <c r="C292" s="150">
        <f t="shared" si="350"/>
        <v>11.702321000000008</v>
      </c>
      <c r="D292" s="35">
        <f t="shared" si="289"/>
        <v>6</v>
      </c>
      <c r="E292" s="52">
        <f t="shared" si="351"/>
        <v>87.797678999999818</v>
      </c>
      <c r="F292" s="52">
        <f t="shared" si="352"/>
        <v>86.919702999999814</v>
      </c>
      <c r="G292" s="52">
        <f t="shared" si="353"/>
        <v>0.87797599999999998</v>
      </c>
      <c r="H292" s="94"/>
      <c r="I292" s="94"/>
      <c r="J292" s="94"/>
      <c r="L292" s="35">
        <f>M292+Q292+Tabelle212682010252632[[#This Row],[w]]/2+Tabelle212682010252632[[#This Row],[poweradd]]</f>
        <v>19.129420000000007</v>
      </c>
      <c r="M292" s="150">
        <f t="shared" si="326"/>
        <v>14.943859000000007</v>
      </c>
      <c r="N292" s="35">
        <f t="shared" si="290"/>
        <v>6</v>
      </c>
      <c r="O292" s="52">
        <f t="shared" si="314"/>
        <v>118.55614099999993</v>
      </c>
      <c r="P292" s="52">
        <f t="shared" si="338"/>
        <v>117.37057999999992</v>
      </c>
      <c r="Q292" s="52">
        <f t="shared" si="291"/>
        <v>1.1855610000000001</v>
      </c>
      <c r="R292" s="94"/>
      <c r="S292" s="94"/>
      <c r="T292" s="94"/>
      <c r="V292" s="35">
        <f>W292+AA292+Tabelle2126820102526[[#This Row],[w]]/2+Tabelle2126820102526[[#This Row],[poweradd]]</f>
        <v>232.23823500000006</v>
      </c>
      <c r="W292" s="150">
        <f t="shared" si="327"/>
        <v>228.07397500000005</v>
      </c>
      <c r="X292" s="35">
        <f t="shared" si="292"/>
        <v>6</v>
      </c>
      <c r="Y292" s="52">
        <f t="shared" si="315"/>
        <v>116.42602499999984</v>
      </c>
      <c r="Z292" s="52">
        <f t="shared" si="339"/>
        <v>115.26176499999984</v>
      </c>
      <c r="AA292" s="52">
        <f t="shared" si="293"/>
        <v>1.1642600000000001</v>
      </c>
      <c r="AB292" s="94"/>
      <c r="AC292" s="94"/>
      <c r="AD292" s="94"/>
      <c r="AF292" s="35">
        <f>AG292+AK292+Tabelle212682010252630[[#This Row],[w]]/2+Tabelle212682010252630[[#This Row],[poweradd]]</f>
        <v>230.11375900000013</v>
      </c>
      <c r="AG292" s="150">
        <f t="shared" si="328"/>
        <v>225.58460600000012</v>
      </c>
      <c r="AH292" s="35">
        <f t="shared" si="294"/>
        <v>6</v>
      </c>
      <c r="AI292" s="52">
        <f t="shared" si="316"/>
        <v>152.91539399999976</v>
      </c>
      <c r="AJ292" s="52">
        <f t="shared" si="340"/>
        <v>151.38624099999976</v>
      </c>
      <c r="AK292" s="52">
        <f t="shared" si="295"/>
        <v>1.529153</v>
      </c>
      <c r="AL292" s="94"/>
      <c r="AM292" s="94"/>
      <c r="AN292" s="94"/>
      <c r="AP292" s="35">
        <f>AQ292+AU292+Tabelle212682010252627[[#This Row],[w]]/2+Tabelle212682010252627[[#This Row],[poweradd]]</f>
        <v>227.64557699999997</v>
      </c>
      <c r="AQ292" s="150">
        <f t="shared" si="329"/>
        <v>223.15209799999997</v>
      </c>
      <c r="AR292" s="35">
        <f t="shared" si="296"/>
        <v>7</v>
      </c>
      <c r="AS292" s="52">
        <f t="shared" si="317"/>
        <v>99.347901999999834</v>
      </c>
      <c r="AT292" s="52">
        <f t="shared" si="341"/>
        <v>98.354422999999841</v>
      </c>
      <c r="AU292" s="52">
        <f t="shared" si="297"/>
        <v>0.993479</v>
      </c>
      <c r="AV292" s="94"/>
      <c r="AW292" s="94"/>
      <c r="AX292" s="94"/>
      <c r="AZ292" s="35">
        <f>BA292+BE292+Tabelle2126820102526272933[[#This Row],[w]]/2+Tabelle2126820102526272933[[#This Row],[poweradd]]</f>
        <v>225.52110400000004</v>
      </c>
      <c r="BA292" s="150">
        <f t="shared" si="330"/>
        <v>220.66273200000003</v>
      </c>
      <c r="BB292" s="35">
        <f t="shared" si="298"/>
        <v>7</v>
      </c>
      <c r="BC292" s="52">
        <f t="shared" si="318"/>
        <v>135.83726799999991</v>
      </c>
      <c r="BD292" s="52">
        <f t="shared" si="342"/>
        <v>134.47889599999991</v>
      </c>
      <c r="BE292" s="52">
        <f t="shared" si="299"/>
        <v>1.3583719999999999</v>
      </c>
      <c r="BF292" s="94"/>
      <c r="BG292" s="94"/>
      <c r="BH292" s="94"/>
      <c r="BJ292" s="35">
        <f>BK292+BO292+Tabelle21268201025262728[[#This Row],[w]]/2+Tabelle21268201025262728[[#This Row],[poweradd]]</f>
        <v>188.34015400000004</v>
      </c>
      <c r="BK292" s="150">
        <f t="shared" si="331"/>
        <v>183.50015600000003</v>
      </c>
      <c r="BL292" s="35">
        <f t="shared" si="300"/>
        <v>7</v>
      </c>
      <c r="BM292" s="52">
        <f t="shared" si="319"/>
        <v>133.99984399999977</v>
      </c>
      <c r="BN292" s="52">
        <f t="shared" si="343"/>
        <v>132.65984599999976</v>
      </c>
      <c r="BO292" s="52">
        <f t="shared" si="301"/>
        <v>1.339998</v>
      </c>
      <c r="BP292" s="94"/>
      <c r="BQ292" s="94"/>
      <c r="BR292" s="94"/>
      <c r="BT292" s="35">
        <f>BU292+BY292+Tabelle21268201025262729[[#This Row],[w]]/2+Tabelle21268201025262729[[#This Row],[poweradd]]</f>
        <v>186.21568500000004</v>
      </c>
      <c r="BU292" s="150">
        <f t="shared" si="332"/>
        <v>181.01079300000004</v>
      </c>
      <c r="BV292" s="35">
        <f t="shared" si="302"/>
        <v>7</v>
      </c>
      <c r="BW292" s="52">
        <f t="shared" si="320"/>
        <v>170.48920699999996</v>
      </c>
      <c r="BX292" s="52">
        <f t="shared" si="344"/>
        <v>168.78431499999996</v>
      </c>
      <c r="BY292" s="52">
        <f t="shared" si="303"/>
        <v>1.7048920000000001</v>
      </c>
      <c r="BZ292" s="94"/>
      <c r="CA292" s="94"/>
      <c r="CB292" s="94"/>
      <c r="CD292" s="35">
        <f>CE292+CI292+Tabelle2126820102526272934[[#This Row],[w]]/2+Tabelle2126820102526272934[[#This Row],[poweradd]]</f>
        <v>276.58144300000004</v>
      </c>
      <c r="CE292" s="150">
        <f t="shared" si="333"/>
        <v>272.50145800000001</v>
      </c>
      <c r="CF292" s="35">
        <f t="shared" si="304"/>
        <v>6</v>
      </c>
      <c r="CG292" s="52">
        <f t="shared" si="321"/>
        <v>107.9985419999999</v>
      </c>
      <c r="CH292" s="52">
        <f t="shared" si="345"/>
        <v>106.91855699999991</v>
      </c>
      <c r="CI292" s="52">
        <f t="shared" si="305"/>
        <v>1.079985</v>
      </c>
      <c r="CJ292" s="94"/>
      <c r="CK292" s="94"/>
      <c r="CL292" s="94"/>
      <c r="CN292" s="35">
        <f>CO292+CS292+Tabelle21268201025262729341135[[#This Row],[w]]/2+Tabelle21268201025262729341135[[#This Row],[poweradd]]</f>
        <v>277.26661099999995</v>
      </c>
      <c r="CO292" s="150">
        <f t="shared" si="334"/>
        <v>273.19354699999997</v>
      </c>
      <c r="CP292" s="35">
        <f t="shared" si="306"/>
        <v>6</v>
      </c>
      <c r="CQ292" s="52">
        <f t="shared" si="322"/>
        <v>107.306453</v>
      </c>
      <c r="CR292" s="52">
        <f t="shared" si="346"/>
        <v>106.233389</v>
      </c>
      <c r="CS292" s="52">
        <f t="shared" si="307"/>
        <v>1.073064</v>
      </c>
      <c r="CT292" s="94"/>
      <c r="CU292" s="94"/>
      <c r="CV292" s="94"/>
      <c r="CX292" s="35">
        <f>CY292+DC292+Tabelle2126820102526272934113536[[#This Row],[w]]/2+Tabelle2126820102526272934113536[[#This Row],[poweradd]]</f>
        <v>236.91259599999992</v>
      </c>
      <c r="CY292" s="150">
        <f t="shared" si="335"/>
        <v>232.49252199999992</v>
      </c>
      <c r="CZ292" s="35">
        <f t="shared" si="308"/>
        <v>6</v>
      </c>
      <c r="DA292" s="52">
        <f t="shared" si="323"/>
        <v>142.00747800000008</v>
      </c>
      <c r="DB292" s="52">
        <f t="shared" si="347"/>
        <v>140.58740400000008</v>
      </c>
      <c r="DC292" s="52">
        <f t="shared" si="309"/>
        <v>1.4200740000000001</v>
      </c>
      <c r="DD292" s="94"/>
      <c r="DE292" s="94"/>
      <c r="DF292" s="94"/>
      <c r="DH292" s="35">
        <f>DI292+DM292+Tabelle21268201025262729341135363731[[#This Row],[w]]/2+Tabelle21268201025262729341135363731[[#This Row],[poweradd]]</f>
        <v>3.8226689999999905</v>
      </c>
      <c r="DI292" s="150">
        <f t="shared" si="336"/>
        <v>249.53299899999999</v>
      </c>
      <c r="DJ292" s="35">
        <f t="shared" si="310"/>
        <v>6</v>
      </c>
      <c r="DK292" s="52">
        <f t="shared" si="324"/>
        <v>128.96700099999984</v>
      </c>
      <c r="DL292" s="52">
        <f t="shared" si="348"/>
        <v>127.67733099999984</v>
      </c>
      <c r="DM292" s="52">
        <f t="shared" si="311"/>
        <v>1.2896700000000001</v>
      </c>
      <c r="DN292" s="45">
        <v>-250</v>
      </c>
      <c r="DO292" s="45"/>
      <c r="DP292" s="47" t="s">
        <v>166</v>
      </c>
      <c r="DR292" s="35">
        <f>DS292+DW292+Tabelle212682010252627293411353637[[#This Row],[w]]/2+Tabelle212682010252627293411353637[[#This Row],[poweradd]]</f>
        <v>8.2710379999999706</v>
      </c>
      <c r="DS292" s="150">
        <f t="shared" si="337"/>
        <v>4.0465039999999703</v>
      </c>
      <c r="DT292" s="35">
        <f t="shared" si="312"/>
        <v>6</v>
      </c>
      <c r="DU292" s="52">
        <f t="shared" si="325"/>
        <v>122.45349599999996</v>
      </c>
      <c r="DV292" s="52">
        <f t="shared" si="349"/>
        <v>121.22896199999995</v>
      </c>
      <c r="DW292" s="52">
        <f t="shared" si="313"/>
        <v>1.224534</v>
      </c>
      <c r="DX292" s="45"/>
      <c r="DY292" s="45">
        <f>60*0.9</f>
        <v>54</v>
      </c>
      <c r="DZ292" s="47" t="s">
        <v>251</v>
      </c>
    </row>
    <row r="293" spans="1:130" x14ac:dyDescent="0.25">
      <c r="A293" s="55">
        <v>290</v>
      </c>
      <c r="B293" s="35">
        <f>C293+G293+Tabelle21268201025[[#This Row],[w]]/2+Tabelle21268201025[[#This Row],[poweradd]]</f>
        <v>19.449494000000008</v>
      </c>
      <c r="C293" s="150">
        <f t="shared" si="350"/>
        <v>15.580297000000009</v>
      </c>
      <c r="D293" s="35">
        <f t="shared" si="289"/>
        <v>6</v>
      </c>
      <c r="E293" s="52">
        <f t="shared" si="351"/>
        <v>86.919702999999814</v>
      </c>
      <c r="F293" s="52">
        <f t="shared" si="352"/>
        <v>86.050505999999814</v>
      </c>
      <c r="G293" s="52">
        <f t="shared" si="353"/>
        <v>0.869197</v>
      </c>
      <c r="L293" s="35">
        <f>M293+Q293+Tabelle212682010252632[[#This Row],[w]]/2+Tabelle212682010252632[[#This Row],[poweradd]]</f>
        <v>23.303125000000009</v>
      </c>
      <c r="M293" s="150">
        <f t="shared" si="326"/>
        <v>19.129420000000007</v>
      </c>
      <c r="N293" s="35">
        <f t="shared" si="290"/>
        <v>6</v>
      </c>
      <c r="O293" s="52">
        <f t="shared" si="314"/>
        <v>117.37057999999992</v>
      </c>
      <c r="P293" s="52">
        <f t="shared" si="338"/>
        <v>116.19687499999992</v>
      </c>
      <c r="Q293" s="52">
        <f t="shared" si="291"/>
        <v>1.173705</v>
      </c>
      <c r="V293" s="35">
        <f>W293+AA293+Tabelle2126820102526[[#This Row],[w]]/2+Tabelle2126820102526[[#This Row],[poweradd]]</f>
        <v>236.39085200000005</v>
      </c>
      <c r="W293" s="150">
        <f t="shared" si="327"/>
        <v>232.23823500000006</v>
      </c>
      <c r="X293" s="35">
        <f t="shared" si="292"/>
        <v>6</v>
      </c>
      <c r="Y293" s="52">
        <f t="shared" si="315"/>
        <v>115.26176499999984</v>
      </c>
      <c r="Z293" s="52">
        <f t="shared" si="339"/>
        <v>114.10914799999983</v>
      </c>
      <c r="AA293" s="52">
        <f t="shared" si="293"/>
        <v>1.152617</v>
      </c>
      <c r="AF293" s="35">
        <f>AG293+AK293+Tabelle212682010252630[[#This Row],[w]]/2+Tabelle212682010252630[[#This Row],[poweradd]]</f>
        <v>234.62762100000012</v>
      </c>
      <c r="AG293" s="150">
        <f t="shared" si="328"/>
        <v>230.11375900000013</v>
      </c>
      <c r="AH293" s="35">
        <f t="shared" si="294"/>
        <v>6</v>
      </c>
      <c r="AI293" s="52">
        <f t="shared" si="316"/>
        <v>151.38624099999976</v>
      </c>
      <c r="AJ293" s="52">
        <f t="shared" si="340"/>
        <v>149.87237899999977</v>
      </c>
      <c r="AK293" s="52">
        <f t="shared" si="295"/>
        <v>1.513862</v>
      </c>
      <c r="AP293" s="35">
        <f>AQ293+AU293+Tabelle212682010252627[[#This Row],[w]]/2+Tabelle212682010252627[[#This Row],[poweradd]]</f>
        <v>232.12912099999997</v>
      </c>
      <c r="AQ293" s="150">
        <f t="shared" si="329"/>
        <v>227.64557699999997</v>
      </c>
      <c r="AR293" s="35">
        <f t="shared" si="296"/>
        <v>7</v>
      </c>
      <c r="AS293" s="52">
        <f t="shared" si="317"/>
        <v>98.354422999999841</v>
      </c>
      <c r="AT293" s="52">
        <f t="shared" si="341"/>
        <v>97.370878999999846</v>
      </c>
      <c r="AU293" s="52">
        <f t="shared" si="297"/>
        <v>0.98354399999999997</v>
      </c>
      <c r="AZ293" s="35">
        <f>BA293+BE293+Tabelle2126820102526272933[[#This Row],[w]]/2+Tabelle2126820102526272933[[#This Row],[poweradd]]</f>
        <v>230.36589200000003</v>
      </c>
      <c r="BA293" s="150">
        <f t="shared" si="330"/>
        <v>225.52110400000004</v>
      </c>
      <c r="BB293" s="35">
        <f t="shared" si="298"/>
        <v>7</v>
      </c>
      <c r="BC293" s="52">
        <f t="shared" si="318"/>
        <v>134.47889599999991</v>
      </c>
      <c r="BD293" s="52">
        <f t="shared" si="342"/>
        <v>133.13410799999991</v>
      </c>
      <c r="BE293" s="52">
        <f t="shared" si="299"/>
        <v>1.3447880000000001</v>
      </c>
      <c r="BJ293" s="35">
        <f>BK293+BO293+Tabelle21268201025262728[[#This Row],[w]]/2+Tabelle21268201025262728[[#This Row],[poweradd]]</f>
        <v>193.16675200000003</v>
      </c>
      <c r="BK293" s="150">
        <f t="shared" si="331"/>
        <v>188.34015400000004</v>
      </c>
      <c r="BL293" s="35">
        <f t="shared" si="300"/>
        <v>7</v>
      </c>
      <c r="BM293" s="52">
        <f t="shared" si="319"/>
        <v>132.65984599999976</v>
      </c>
      <c r="BN293" s="52">
        <f t="shared" si="343"/>
        <v>131.33324799999977</v>
      </c>
      <c r="BO293" s="52">
        <f t="shared" si="301"/>
        <v>1.3265979999999999</v>
      </c>
      <c r="BT293" s="35">
        <f>BU293+BY293+Tabelle21268201025262729[[#This Row],[w]]/2+Tabelle21268201025262729[[#This Row],[poweradd]]</f>
        <v>191.40352800000002</v>
      </c>
      <c r="BU293" s="150">
        <f t="shared" si="332"/>
        <v>186.21568500000004</v>
      </c>
      <c r="BV293" s="35">
        <f t="shared" si="302"/>
        <v>7</v>
      </c>
      <c r="BW293" s="52">
        <f t="shared" si="320"/>
        <v>168.78431499999996</v>
      </c>
      <c r="BX293" s="52">
        <f t="shared" si="344"/>
        <v>167.09647199999998</v>
      </c>
      <c r="BY293" s="52">
        <f t="shared" si="303"/>
        <v>1.687843</v>
      </c>
      <c r="CD293" s="35">
        <f>CE293+CI293+Tabelle2126820102526272934[[#This Row],[w]]/2+Tabelle2126820102526272934[[#This Row],[poweradd]]</f>
        <v>280.65062800000004</v>
      </c>
      <c r="CE293" s="150">
        <f t="shared" si="333"/>
        <v>276.58144300000004</v>
      </c>
      <c r="CF293" s="35">
        <f t="shared" si="304"/>
        <v>6</v>
      </c>
      <c r="CG293" s="52">
        <f t="shared" si="321"/>
        <v>106.91855699999991</v>
      </c>
      <c r="CH293" s="52">
        <f t="shared" si="345"/>
        <v>105.8493719999999</v>
      </c>
      <c r="CI293" s="52">
        <f t="shared" si="305"/>
        <v>1.0691850000000001</v>
      </c>
      <c r="CN293" s="35">
        <f>CO293+CS293+Tabelle21268201025262729341135[[#This Row],[w]]/2+Tabelle21268201025262729341135[[#This Row],[poweradd]]</f>
        <v>281.32894399999998</v>
      </c>
      <c r="CO293" s="150">
        <f t="shared" si="334"/>
        <v>277.26661099999995</v>
      </c>
      <c r="CP293" s="35">
        <f t="shared" si="306"/>
        <v>6</v>
      </c>
      <c r="CQ293" s="52">
        <f t="shared" si="322"/>
        <v>106.233389</v>
      </c>
      <c r="CR293" s="52">
        <f t="shared" si="346"/>
        <v>105.17105600000001</v>
      </c>
      <c r="CS293" s="52">
        <f t="shared" si="307"/>
        <v>1.062333</v>
      </c>
      <c r="CX293" s="35">
        <f>CY293+DC293+Tabelle2126820102526272934113536[[#This Row],[w]]/2+Tabelle2126820102526272934113536[[#This Row],[poweradd]]</f>
        <v>241.31846999999993</v>
      </c>
      <c r="CY293" s="150">
        <f t="shared" si="335"/>
        <v>236.91259599999992</v>
      </c>
      <c r="CZ293" s="35">
        <f t="shared" si="308"/>
        <v>6</v>
      </c>
      <c r="DA293" s="52">
        <f t="shared" si="323"/>
        <v>140.58740400000008</v>
      </c>
      <c r="DB293" s="52">
        <f t="shared" si="347"/>
        <v>139.18153000000007</v>
      </c>
      <c r="DC293" s="52">
        <f t="shared" si="309"/>
        <v>1.4058740000000001</v>
      </c>
      <c r="DH293" s="35">
        <f>DI293+DM293+Tabelle21268201025262729341135363731[[#This Row],[w]]/2+Tabelle21268201025262729341135363731[[#This Row],[poweradd]]</f>
        <v>8.0994419999999909</v>
      </c>
      <c r="DI293" s="150">
        <f t="shared" si="336"/>
        <v>3.8226689999999905</v>
      </c>
      <c r="DJ293" s="35">
        <f t="shared" si="310"/>
        <v>6</v>
      </c>
      <c r="DK293" s="52">
        <f t="shared" si="324"/>
        <v>127.67733099999984</v>
      </c>
      <c r="DL293" s="52">
        <f t="shared" si="348"/>
        <v>126.40055799999983</v>
      </c>
      <c r="DM293" s="52">
        <f t="shared" si="311"/>
        <v>1.2767729999999999</v>
      </c>
      <c r="DN293" s="45"/>
      <c r="DO293" s="45">
        <f>60*0.9</f>
        <v>54</v>
      </c>
      <c r="DP293" s="47" t="s">
        <v>251</v>
      </c>
      <c r="DR293" s="35">
        <f>DS293+DW293+Tabelle212682010252627293411353637[[#This Row],[w]]/2+Tabelle212682010252627293411353637[[#This Row],[poweradd]]</f>
        <v>13.02332699999997</v>
      </c>
      <c r="DS293" s="150">
        <f t="shared" si="337"/>
        <v>8.2710379999999706</v>
      </c>
      <c r="DT293" s="35">
        <f t="shared" si="312"/>
        <v>6</v>
      </c>
      <c r="DU293" s="52">
        <f t="shared" si="325"/>
        <v>175.22896199999997</v>
      </c>
      <c r="DV293" s="52">
        <f t="shared" si="349"/>
        <v>173.47667299999998</v>
      </c>
      <c r="DW293" s="52">
        <f t="shared" si="313"/>
        <v>1.752289</v>
      </c>
      <c r="DX293" s="45"/>
      <c r="DY293" s="45"/>
      <c r="DZ293" s="47"/>
    </row>
    <row r="294" spans="1:130" x14ac:dyDescent="0.25">
      <c r="A294" s="55">
        <v>291</v>
      </c>
      <c r="B294" s="35">
        <f>C294+G294+Tabelle21268201025[[#This Row],[w]]/2+Tabelle21268201025[[#This Row],[poweradd]]</f>
        <v>23.309999000000008</v>
      </c>
      <c r="C294" s="52">
        <f t="shared" si="350"/>
        <v>19.449494000000008</v>
      </c>
      <c r="D294" s="35">
        <f t="shared" si="289"/>
        <v>6</v>
      </c>
      <c r="E294" s="52">
        <f t="shared" si="351"/>
        <v>86.050505999999814</v>
      </c>
      <c r="F294" s="52">
        <f t="shared" si="352"/>
        <v>85.19000099999981</v>
      </c>
      <c r="G294" s="52">
        <f t="shared" si="353"/>
        <v>0.86050499999999996</v>
      </c>
      <c r="L294" s="35">
        <f>M294+Q294+Tabelle212682010252632[[#This Row],[w]]/2+Tabelle212682010252632[[#This Row],[poweradd]]</f>
        <v>27.46509300000001</v>
      </c>
      <c r="M294" s="52">
        <f t="shared" si="326"/>
        <v>23.303125000000009</v>
      </c>
      <c r="N294" s="35">
        <f t="shared" si="290"/>
        <v>6</v>
      </c>
      <c r="O294" s="52">
        <f t="shared" si="314"/>
        <v>116.19687499999992</v>
      </c>
      <c r="P294" s="52">
        <f t="shared" si="338"/>
        <v>115.03490699999992</v>
      </c>
      <c r="Q294" s="52">
        <f t="shared" si="291"/>
        <v>1.1619679999999999</v>
      </c>
      <c r="V294" s="35">
        <f>W294+AA294+Tabelle2126820102526[[#This Row],[w]]/2+Tabelle2126820102526[[#This Row],[poweradd]]</f>
        <v>240.53194300000004</v>
      </c>
      <c r="W294" s="52">
        <f t="shared" si="327"/>
        <v>236.39085200000005</v>
      </c>
      <c r="X294" s="35">
        <f t="shared" si="292"/>
        <v>6</v>
      </c>
      <c r="Y294" s="52">
        <f t="shared" si="315"/>
        <v>114.10914799999983</v>
      </c>
      <c r="Z294" s="52">
        <f t="shared" si="339"/>
        <v>112.96805699999983</v>
      </c>
      <c r="AA294" s="52">
        <f t="shared" si="293"/>
        <v>1.1410910000000001</v>
      </c>
      <c r="AF294" s="35">
        <f>AG294+AK294+Tabelle212682010252630[[#This Row],[w]]/2+Tabelle212682010252630[[#This Row],[poweradd]]</f>
        <v>239.12634400000013</v>
      </c>
      <c r="AG294" s="52">
        <f t="shared" si="328"/>
        <v>234.62762100000012</v>
      </c>
      <c r="AH294" s="35">
        <f t="shared" si="294"/>
        <v>6</v>
      </c>
      <c r="AI294" s="52">
        <f t="shared" si="316"/>
        <v>149.87237899999977</v>
      </c>
      <c r="AJ294" s="52">
        <f t="shared" si="340"/>
        <v>148.37365599999976</v>
      </c>
      <c r="AK294" s="52">
        <f t="shared" si="295"/>
        <v>1.498723</v>
      </c>
      <c r="AP294" s="35">
        <f>AQ294+AU294+Tabelle212682010252627[[#This Row],[w]]/2+Tabelle212682010252627[[#This Row],[poweradd]]</f>
        <v>236.60282899999996</v>
      </c>
      <c r="AQ294" s="52">
        <f t="shared" si="329"/>
        <v>232.12912099999997</v>
      </c>
      <c r="AR294" s="35">
        <f t="shared" si="296"/>
        <v>7</v>
      </c>
      <c r="AS294" s="52">
        <f t="shared" si="317"/>
        <v>97.370878999999846</v>
      </c>
      <c r="AT294" s="52">
        <f t="shared" si="341"/>
        <v>96.397170999999844</v>
      </c>
      <c r="AU294" s="52">
        <f t="shared" si="297"/>
        <v>0.97370800000000002</v>
      </c>
      <c r="AZ294" s="35">
        <f>BA294+BE294+Tabelle2126820102526272933[[#This Row],[w]]/2+Tabelle2126820102526272933[[#This Row],[poweradd]]</f>
        <v>235.19723300000004</v>
      </c>
      <c r="BA294" s="52">
        <f t="shared" si="330"/>
        <v>230.36589200000003</v>
      </c>
      <c r="BB294" s="35">
        <f t="shared" si="298"/>
        <v>7</v>
      </c>
      <c r="BC294" s="52">
        <f t="shared" si="318"/>
        <v>133.13410799999991</v>
      </c>
      <c r="BD294" s="52">
        <f t="shared" si="342"/>
        <v>131.8027669999999</v>
      </c>
      <c r="BE294" s="52">
        <f t="shared" si="299"/>
        <v>1.3313410000000001</v>
      </c>
      <c r="BJ294" s="35">
        <f>BK294+BO294+Tabelle21268201025262728[[#This Row],[w]]/2+Tabelle21268201025262728[[#This Row],[poweradd]]</f>
        <v>197.98008400000003</v>
      </c>
      <c r="BK294" s="52">
        <f t="shared" si="331"/>
        <v>193.16675200000003</v>
      </c>
      <c r="BL294" s="35">
        <f t="shared" si="300"/>
        <v>7</v>
      </c>
      <c r="BM294" s="52">
        <f t="shared" si="319"/>
        <v>131.33324799999977</v>
      </c>
      <c r="BN294" s="52">
        <f t="shared" si="343"/>
        <v>130.01991599999977</v>
      </c>
      <c r="BO294" s="52">
        <f t="shared" si="301"/>
        <v>1.3133319999999999</v>
      </c>
      <c r="BT294" s="35">
        <f>BU294+BY294+Tabelle21268201025262729[[#This Row],[w]]/2+Tabelle21268201025262729[[#This Row],[poweradd]]</f>
        <v>196.57449200000002</v>
      </c>
      <c r="BU294" s="52">
        <f t="shared" si="332"/>
        <v>191.40352800000002</v>
      </c>
      <c r="BV294" s="35">
        <f t="shared" si="302"/>
        <v>7</v>
      </c>
      <c r="BW294" s="52">
        <f t="shared" si="320"/>
        <v>167.09647199999998</v>
      </c>
      <c r="BX294" s="52">
        <f t="shared" si="344"/>
        <v>165.42550799999998</v>
      </c>
      <c r="BY294" s="52">
        <f t="shared" si="303"/>
        <v>1.6709639999999999</v>
      </c>
      <c r="CD294" s="35">
        <f>CE294+CI294+Tabelle2126820102526272934[[#This Row],[w]]/2+Tabelle2126820102526272934[[#This Row],[poweradd]]</f>
        <v>284.70912100000004</v>
      </c>
      <c r="CE294" s="52">
        <f t="shared" si="333"/>
        <v>280.65062800000004</v>
      </c>
      <c r="CF294" s="35">
        <f t="shared" si="304"/>
        <v>6</v>
      </c>
      <c r="CG294" s="52">
        <f t="shared" si="321"/>
        <v>105.8493719999999</v>
      </c>
      <c r="CH294" s="52">
        <f t="shared" si="345"/>
        <v>104.7908789999999</v>
      </c>
      <c r="CI294" s="52">
        <f t="shared" si="305"/>
        <v>1.0584929999999999</v>
      </c>
      <c r="CN294" s="35">
        <f>CO294+CS294+Tabelle21268201025262729341135[[#This Row],[w]]/2+Tabelle21268201025262729341135[[#This Row],[poweradd]]</f>
        <v>285.38065399999999</v>
      </c>
      <c r="CO294" s="52">
        <f t="shared" si="334"/>
        <v>281.32894399999998</v>
      </c>
      <c r="CP294" s="35">
        <f t="shared" si="306"/>
        <v>6</v>
      </c>
      <c r="CQ294" s="52">
        <f t="shared" si="322"/>
        <v>105.17105600000001</v>
      </c>
      <c r="CR294" s="52">
        <f t="shared" si="346"/>
        <v>104.11934600000001</v>
      </c>
      <c r="CS294" s="52">
        <f t="shared" si="307"/>
        <v>1.0517099999999999</v>
      </c>
      <c r="CX294" s="35">
        <f>CY294+DC294+Tabelle2126820102526272934113536[[#This Row],[w]]/2+Tabelle2126820102526272934113536[[#This Row],[poweradd]]</f>
        <v>245.71028499999994</v>
      </c>
      <c r="CY294" s="52">
        <f t="shared" si="335"/>
        <v>241.31846999999993</v>
      </c>
      <c r="CZ294" s="35">
        <f t="shared" si="308"/>
        <v>6</v>
      </c>
      <c r="DA294" s="52">
        <f t="shared" si="323"/>
        <v>139.18153000000007</v>
      </c>
      <c r="DB294" s="52">
        <f t="shared" si="347"/>
        <v>137.78971500000006</v>
      </c>
      <c r="DC294" s="52">
        <f t="shared" si="309"/>
        <v>1.391815</v>
      </c>
      <c r="DH294" s="35">
        <f>DI294+DM294+Tabelle21268201025262729341135363731[[#This Row],[w]]/2+Tabelle21268201025262729341135363731[[#This Row],[poweradd]]</f>
        <v>12.903446999999991</v>
      </c>
      <c r="DI294" s="52">
        <f t="shared" si="336"/>
        <v>8.0994419999999909</v>
      </c>
      <c r="DJ294" s="35">
        <f t="shared" si="310"/>
        <v>6</v>
      </c>
      <c r="DK294" s="52">
        <f t="shared" si="324"/>
        <v>180.40055799999982</v>
      </c>
      <c r="DL294" s="52">
        <f t="shared" si="348"/>
        <v>178.59655299999983</v>
      </c>
      <c r="DM294" s="52">
        <f t="shared" si="311"/>
        <v>1.8040050000000001</v>
      </c>
      <c r="DN294" s="45"/>
      <c r="DO294" s="45"/>
      <c r="DP294" s="47"/>
      <c r="DR294" s="35">
        <f>DS294+DW294+Tabelle212682010252627293411353637[[#This Row],[w]]/2+Tabelle212682010252627293411353637[[#This Row],[poweradd]]</f>
        <v>17.75809299999997</v>
      </c>
      <c r="DS294" s="52">
        <f t="shared" si="337"/>
        <v>13.02332699999997</v>
      </c>
      <c r="DT294" s="35">
        <f t="shared" si="312"/>
        <v>6</v>
      </c>
      <c r="DU294" s="52">
        <f t="shared" si="325"/>
        <v>173.47667299999998</v>
      </c>
      <c r="DV294" s="52">
        <f t="shared" si="349"/>
        <v>171.74190699999997</v>
      </c>
      <c r="DW294" s="52">
        <f t="shared" si="313"/>
        <v>1.734766</v>
      </c>
      <c r="DX294" s="45"/>
      <c r="DY294" s="45"/>
      <c r="DZ294" s="47"/>
    </row>
    <row r="295" spans="1:130" x14ac:dyDescent="0.25">
      <c r="A295" s="55">
        <v>292</v>
      </c>
      <c r="B295" s="35">
        <f>C295+G295+Tabelle21268201025[[#This Row],[w]]/2+Tabelle21268201025[[#This Row],[poweradd]]</f>
        <v>27.161899000000009</v>
      </c>
      <c r="C295" s="52">
        <f t="shared" si="350"/>
        <v>23.309999000000008</v>
      </c>
      <c r="D295" s="35">
        <f t="shared" si="289"/>
        <v>6</v>
      </c>
      <c r="E295" s="52">
        <f t="shared" si="351"/>
        <v>85.19000099999981</v>
      </c>
      <c r="F295" s="52">
        <f t="shared" si="352"/>
        <v>84.33810099999981</v>
      </c>
      <c r="G295" s="52">
        <f t="shared" si="353"/>
        <v>0.85189999999999999</v>
      </c>
      <c r="L295" s="35">
        <f>M295+Q295+Tabelle212682010252632[[#This Row],[w]]/2+Tabelle212682010252632[[#This Row],[poweradd]]</f>
        <v>31.615442000000009</v>
      </c>
      <c r="M295" s="52">
        <f t="shared" si="326"/>
        <v>27.46509300000001</v>
      </c>
      <c r="N295" s="35">
        <f t="shared" si="290"/>
        <v>6</v>
      </c>
      <c r="O295" s="52">
        <f t="shared" si="314"/>
        <v>115.03490699999992</v>
      </c>
      <c r="P295" s="52">
        <f t="shared" si="338"/>
        <v>113.88455799999991</v>
      </c>
      <c r="Q295" s="52">
        <f t="shared" si="291"/>
        <v>1.1503490000000001</v>
      </c>
      <c r="V295" s="35">
        <f>W295+AA295+Tabelle2126820102526[[#This Row],[w]]/2+Tabelle2126820102526[[#This Row],[poweradd]]</f>
        <v>244.66162300000005</v>
      </c>
      <c r="W295" s="52">
        <f t="shared" si="327"/>
        <v>240.53194300000004</v>
      </c>
      <c r="X295" s="35">
        <f t="shared" si="292"/>
        <v>6</v>
      </c>
      <c r="Y295" s="52">
        <f t="shared" si="315"/>
        <v>112.96805699999983</v>
      </c>
      <c r="Z295" s="52">
        <f t="shared" si="339"/>
        <v>111.83837699999984</v>
      </c>
      <c r="AA295" s="52">
        <f t="shared" si="293"/>
        <v>1.12968</v>
      </c>
      <c r="AF295" s="35">
        <f>AG295+AK295+Tabelle212682010252630[[#This Row],[w]]/2+Tabelle212682010252630[[#This Row],[poweradd]]</f>
        <v>243.61008000000012</v>
      </c>
      <c r="AG295" s="52">
        <f t="shared" si="328"/>
        <v>239.12634400000013</v>
      </c>
      <c r="AH295" s="35">
        <f t="shared" si="294"/>
        <v>6</v>
      </c>
      <c r="AI295" s="52">
        <f t="shared" si="316"/>
        <v>148.37365599999976</v>
      </c>
      <c r="AJ295" s="52">
        <f t="shared" si="340"/>
        <v>146.88991999999976</v>
      </c>
      <c r="AK295" s="52">
        <f t="shared" si="295"/>
        <v>1.4837359999999999</v>
      </c>
      <c r="AP295" s="35">
        <f>AQ295+AU295+Tabelle212682010252627[[#This Row],[w]]/2+Tabelle212682010252627[[#This Row],[poweradd]]</f>
        <v>241.06679999999994</v>
      </c>
      <c r="AQ295" s="52">
        <f t="shared" si="329"/>
        <v>236.60282899999996</v>
      </c>
      <c r="AR295" s="35">
        <f t="shared" si="296"/>
        <v>7</v>
      </c>
      <c r="AS295" s="52">
        <f t="shared" si="317"/>
        <v>96.397170999999844</v>
      </c>
      <c r="AT295" s="52">
        <f t="shared" si="341"/>
        <v>95.433199999999843</v>
      </c>
      <c r="AU295" s="52">
        <f t="shared" si="297"/>
        <v>0.96397100000000002</v>
      </c>
      <c r="AZ295" s="35">
        <f>BA295+BE295+Tabelle2126820102526272933[[#This Row],[w]]/2+Tabelle2126820102526272933[[#This Row],[poweradd]]</f>
        <v>240.01526000000004</v>
      </c>
      <c r="BA295" s="52">
        <f t="shared" si="330"/>
        <v>235.19723300000004</v>
      </c>
      <c r="BB295" s="35">
        <f t="shared" si="298"/>
        <v>7</v>
      </c>
      <c r="BC295" s="52">
        <f t="shared" si="318"/>
        <v>131.8027669999999</v>
      </c>
      <c r="BD295" s="52">
        <f t="shared" si="342"/>
        <v>130.4847399999999</v>
      </c>
      <c r="BE295" s="52">
        <f t="shared" si="299"/>
        <v>1.3180270000000001</v>
      </c>
      <c r="BF295" s="45"/>
      <c r="BG295" s="45"/>
      <c r="BH295" s="47"/>
      <c r="BJ295" s="35">
        <f>BK295+BO295+Tabelle21268201025262728[[#This Row],[w]]/2+Tabelle21268201025262728[[#This Row],[poweradd]]</f>
        <v>202.78028300000003</v>
      </c>
      <c r="BK295" s="52">
        <f t="shared" si="331"/>
        <v>197.98008400000003</v>
      </c>
      <c r="BL295" s="35">
        <f t="shared" si="300"/>
        <v>7</v>
      </c>
      <c r="BM295" s="52">
        <f t="shared" si="319"/>
        <v>130.01991599999977</v>
      </c>
      <c r="BN295" s="52">
        <f t="shared" si="343"/>
        <v>128.71971699999978</v>
      </c>
      <c r="BO295" s="52">
        <f t="shared" si="301"/>
        <v>1.3001990000000001</v>
      </c>
      <c r="BT295" s="35">
        <f>BU295+BY295+Tabelle21268201025262729[[#This Row],[w]]/2+Tabelle21268201025262729[[#This Row],[poweradd]]</f>
        <v>201.72874700000003</v>
      </c>
      <c r="BU295" s="52">
        <f t="shared" si="332"/>
        <v>196.57449200000002</v>
      </c>
      <c r="BV295" s="35">
        <f t="shared" si="302"/>
        <v>7</v>
      </c>
      <c r="BW295" s="52">
        <f t="shared" si="320"/>
        <v>165.42550799999998</v>
      </c>
      <c r="BX295" s="52">
        <f t="shared" si="344"/>
        <v>163.77125299999997</v>
      </c>
      <c r="BY295" s="52">
        <f t="shared" si="303"/>
        <v>1.654255</v>
      </c>
      <c r="CD295" s="35">
        <f>CE295+CI295+Tabelle2126820102526272934[[#This Row],[w]]/2+Tabelle2126820102526272934[[#This Row],[poweradd]]</f>
        <v>288.75702900000005</v>
      </c>
      <c r="CE295" s="52">
        <f t="shared" si="333"/>
        <v>284.70912100000004</v>
      </c>
      <c r="CF295" s="35">
        <f t="shared" si="304"/>
        <v>6</v>
      </c>
      <c r="CG295" s="52">
        <f t="shared" si="321"/>
        <v>104.7908789999999</v>
      </c>
      <c r="CH295" s="52">
        <f t="shared" si="345"/>
        <v>103.7429709999999</v>
      </c>
      <c r="CI295" s="52">
        <f t="shared" si="305"/>
        <v>1.0479080000000001</v>
      </c>
      <c r="CN295" s="35">
        <f>CO295+CS295+Tabelle21268201025262729341135[[#This Row],[w]]/2+Tabelle21268201025262729341135[[#This Row],[poweradd]]</f>
        <v>289.42184700000001</v>
      </c>
      <c r="CO295" s="52">
        <f t="shared" si="334"/>
        <v>285.38065399999999</v>
      </c>
      <c r="CP295" s="35">
        <f t="shared" si="306"/>
        <v>6</v>
      </c>
      <c r="CQ295" s="52">
        <f t="shared" si="322"/>
        <v>104.11934600000001</v>
      </c>
      <c r="CR295" s="52">
        <f t="shared" si="346"/>
        <v>103.078153</v>
      </c>
      <c r="CS295" s="52">
        <f t="shared" si="307"/>
        <v>1.041193</v>
      </c>
      <c r="CX295" s="35">
        <f>CY295+DC295+Tabelle2126820102526272934113536[[#This Row],[w]]/2+Tabelle2126820102526272934113536[[#This Row],[poweradd]]</f>
        <v>250.08818199999993</v>
      </c>
      <c r="CY295" s="52">
        <f t="shared" si="335"/>
        <v>245.71028499999994</v>
      </c>
      <c r="CZ295" s="35">
        <f t="shared" si="308"/>
        <v>6</v>
      </c>
      <c r="DA295" s="52">
        <f t="shared" si="323"/>
        <v>137.78971500000006</v>
      </c>
      <c r="DB295" s="52">
        <f t="shared" si="347"/>
        <v>136.41181800000007</v>
      </c>
      <c r="DC295" s="52">
        <f t="shared" si="309"/>
        <v>1.3778969999999999</v>
      </c>
      <c r="DD295" s="45"/>
      <c r="DE295" s="45"/>
      <c r="DF295" s="47"/>
      <c r="DH295" s="35">
        <f>DI295+DM295+Tabelle21268201025262729341135363731[[#This Row],[w]]/2+Tabelle21268201025262729341135363731[[#This Row],[poweradd]]</f>
        <v>17.68941199999999</v>
      </c>
      <c r="DI295" s="52">
        <f t="shared" si="336"/>
        <v>12.903446999999991</v>
      </c>
      <c r="DJ295" s="35">
        <f t="shared" si="310"/>
        <v>6</v>
      </c>
      <c r="DK295" s="52">
        <f t="shared" si="324"/>
        <v>178.59655299999983</v>
      </c>
      <c r="DL295" s="52">
        <f t="shared" si="348"/>
        <v>176.81058799999983</v>
      </c>
      <c r="DM295" s="52">
        <f t="shared" si="311"/>
        <v>1.785965</v>
      </c>
      <c r="DR295" s="35">
        <f>DS295+DW295+Tabelle212682010252627293411353637[[#This Row],[w]]/2+Tabelle212682010252627293411353637[[#This Row],[poweradd]]</f>
        <v>22.47551199999997</v>
      </c>
      <c r="DS295" s="52">
        <f t="shared" si="337"/>
        <v>17.75809299999997</v>
      </c>
      <c r="DT295" s="35">
        <f t="shared" si="312"/>
        <v>6</v>
      </c>
      <c r="DU295" s="52">
        <f t="shared" si="325"/>
        <v>171.74190699999997</v>
      </c>
      <c r="DV295" s="52">
        <f t="shared" si="349"/>
        <v>170.02448799999996</v>
      </c>
      <c r="DW295" s="52">
        <f t="shared" si="313"/>
        <v>1.717419</v>
      </c>
    </row>
    <row r="296" spans="1:130" x14ac:dyDescent="0.25">
      <c r="A296" s="55">
        <v>293</v>
      </c>
      <c r="B296" s="35">
        <f>C296+G296+Tabelle21268201025[[#This Row],[w]]/2+Tabelle21268201025[[#This Row],[poweradd]]</f>
        <v>31.00528000000001</v>
      </c>
      <c r="C296" s="150">
        <f t="shared" si="350"/>
        <v>27.161899000000009</v>
      </c>
      <c r="D296" s="35">
        <f t="shared" si="289"/>
        <v>6</v>
      </c>
      <c r="E296" s="52">
        <f t="shared" si="351"/>
        <v>84.33810099999981</v>
      </c>
      <c r="F296" s="52">
        <f t="shared" si="352"/>
        <v>83.494719999999816</v>
      </c>
      <c r="G296" s="52">
        <f t="shared" si="353"/>
        <v>0.84338100000000005</v>
      </c>
      <c r="L296" s="35">
        <f>M296+Q296+Tabelle212682010252632[[#This Row],[w]]/2+Tabelle212682010252632[[#This Row],[poweradd]]</f>
        <v>35.754287000000012</v>
      </c>
      <c r="M296" s="150">
        <f t="shared" si="326"/>
        <v>31.615442000000009</v>
      </c>
      <c r="N296" s="35">
        <f t="shared" si="290"/>
        <v>6</v>
      </c>
      <c r="O296" s="52">
        <f t="shared" si="314"/>
        <v>113.88455799999991</v>
      </c>
      <c r="P296" s="52">
        <f t="shared" si="338"/>
        <v>112.74571299999991</v>
      </c>
      <c r="Q296" s="52">
        <f t="shared" si="291"/>
        <v>1.1388450000000001</v>
      </c>
      <c r="V296" s="35">
        <f>W296+AA296+Tabelle2126820102526[[#This Row],[w]]/2+Tabelle2126820102526[[#This Row],[poweradd]]</f>
        <v>248.78000600000004</v>
      </c>
      <c r="W296" s="150">
        <f t="shared" si="327"/>
        <v>244.66162300000005</v>
      </c>
      <c r="X296" s="35">
        <f t="shared" si="292"/>
        <v>6</v>
      </c>
      <c r="Y296" s="52">
        <f t="shared" si="315"/>
        <v>111.83837699999984</v>
      </c>
      <c r="Z296" s="52">
        <f t="shared" si="339"/>
        <v>110.71999399999984</v>
      </c>
      <c r="AA296" s="52">
        <f t="shared" si="293"/>
        <v>1.1183829999999999</v>
      </c>
      <c r="AB296" s="45"/>
      <c r="AC296" s="45"/>
      <c r="AD296" s="47"/>
      <c r="AF296" s="35">
        <f>AG296+AK296+Tabelle212682010252630[[#This Row],[w]]/2+Tabelle212682010252630[[#This Row],[poweradd]]</f>
        <v>248.07897900000012</v>
      </c>
      <c r="AG296" s="150">
        <f t="shared" si="328"/>
        <v>243.61008000000012</v>
      </c>
      <c r="AH296" s="35">
        <f t="shared" si="294"/>
        <v>6</v>
      </c>
      <c r="AI296" s="52">
        <f t="shared" si="316"/>
        <v>146.88991999999976</v>
      </c>
      <c r="AJ296" s="52">
        <f t="shared" si="340"/>
        <v>145.42102099999977</v>
      </c>
      <c r="AK296" s="52">
        <f t="shared" si="295"/>
        <v>1.468899</v>
      </c>
      <c r="AL296" s="45"/>
      <c r="AM296" s="45"/>
      <c r="AN296" s="47"/>
      <c r="AP296" s="35">
        <f>AQ296+AU296+Tabelle212682010252627[[#This Row],[w]]/2+Tabelle212682010252627[[#This Row],[poweradd]]</f>
        <v>245.52113099999994</v>
      </c>
      <c r="AQ296" s="150">
        <f t="shared" si="329"/>
        <v>241.06679999999994</v>
      </c>
      <c r="AR296" s="35">
        <f t="shared" si="296"/>
        <v>7</v>
      </c>
      <c r="AS296" s="52">
        <f t="shared" si="317"/>
        <v>95.433199999999843</v>
      </c>
      <c r="AT296" s="52">
        <f t="shared" si="341"/>
        <v>94.478868999999847</v>
      </c>
      <c r="AU296" s="52">
        <f t="shared" si="297"/>
        <v>0.95433100000000004</v>
      </c>
      <c r="AZ296" s="35">
        <f>BA296+BE296+Tabelle2126820102526272933[[#This Row],[w]]/2+Tabelle2126820102526272933[[#This Row],[poweradd]]</f>
        <v>244.82010700000004</v>
      </c>
      <c r="BA296" s="150">
        <f t="shared" si="330"/>
        <v>240.01526000000004</v>
      </c>
      <c r="BB296" s="35">
        <f t="shared" si="298"/>
        <v>7</v>
      </c>
      <c r="BC296" s="52">
        <f t="shared" si="318"/>
        <v>130.4847399999999</v>
      </c>
      <c r="BD296" s="52">
        <f t="shared" si="342"/>
        <v>129.17989299999991</v>
      </c>
      <c r="BE296" s="52">
        <f t="shared" si="299"/>
        <v>1.3048470000000001</v>
      </c>
      <c r="BF296" s="45"/>
      <c r="BG296" s="45"/>
      <c r="BH296" s="47"/>
      <c r="BJ296" s="35">
        <f>BK296+BO296+Tabelle21268201025262728[[#This Row],[w]]/2+Tabelle21268201025262728[[#This Row],[poweradd]]</f>
        <v>207.56748000000002</v>
      </c>
      <c r="BK296" s="150">
        <f t="shared" si="331"/>
        <v>202.78028300000003</v>
      </c>
      <c r="BL296" s="35">
        <f t="shared" si="300"/>
        <v>7</v>
      </c>
      <c r="BM296" s="52">
        <f t="shared" si="319"/>
        <v>128.71971699999978</v>
      </c>
      <c r="BN296" s="52">
        <f t="shared" si="343"/>
        <v>127.43251999999977</v>
      </c>
      <c r="BO296" s="52">
        <f t="shared" si="301"/>
        <v>1.2871969999999999</v>
      </c>
      <c r="BT296" s="35">
        <f>BU296+BY296+Tabelle21268201025262729[[#This Row],[w]]/2+Tabelle21268201025262729[[#This Row],[poweradd]]</f>
        <v>206.86645900000002</v>
      </c>
      <c r="BU296" s="150">
        <f t="shared" si="332"/>
        <v>201.72874700000003</v>
      </c>
      <c r="BV296" s="35">
        <f t="shared" si="302"/>
        <v>7</v>
      </c>
      <c r="BW296" s="52">
        <f t="shared" si="320"/>
        <v>163.77125299999997</v>
      </c>
      <c r="BX296" s="52">
        <f t="shared" si="344"/>
        <v>162.13354099999998</v>
      </c>
      <c r="BY296" s="52">
        <f t="shared" si="303"/>
        <v>1.6377120000000001</v>
      </c>
      <c r="CD296" s="35">
        <f>CE296+CI296+Tabelle2126820102526272934[[#This Row],[w]]/2+Tabelle2126820102526272934[[#This Row],[poweradd]]</f>
        <v>292.79445800000002</v>
      </c>
      <c r="CE296" s="150">
        <f t="shared" si="333"/>
        <v>288.75702900000005</v>
      </c>
      <c r="CF296" s="35">
        <f t="shared" si="304"/>
        <v>6</v>
      </c>
      <c r="CG296" s="52">
        <f t="shared" si="321"/>
        <v>103.7429709999999</v>
      </c>
      <c r="CH296" s="52">
        <f t="shared" si="345"/>
        <v>102.70554199999989</v>
      </c>
      <c r="CI296" s="52">
        <f t="shared" si="305"/>
        <v>1.0374289999999999</v>
      </c>
      <c r="CN296" s="35">
        <f>CO296+CS296+Tabelle21268201025262729341135[[#This Row],[w]]/2+Tabelle21268201025262729341135[[#This Row],[poweradd]]</f>
        <v>293.452628</v>
      </c>
      <c r="CO296" s="150">
        <f t="shared" si="334"/>
        <v>289.42184700000001</v>
      </c>
      <c r="CP296" s="35">
        <f t="shared" si="306"/>
        <v>6</v>
      </c>
      <c r="CQ296" s="52">
        <f t="shared" si="322"/>
        <v>103.078153</v>
      </c>
      <c r="CR296" s="52">
        <f t="shared" si="346"/>
        <v>102.047372</v>
      </c>
      <c r="CS296" s="52">
        <f t="shared" si="307"/>
        <v>1.0307809999999999</v>
      </c>
      <c r="CX296" s="35">
        <f>CY296+DC296+Tabelle2126820102526272934113536[[#This Row],[w]]/2+Tabelle2126820102526272934113536[[#This Row],[poweradd]]</f>
        <v>4.4522999999999229</v>
      </c>
      <c r="CY296" s="150">
        <f t="shared" si="335"/>
        <v>250.08818199999993</v>
      </c>
      <c r="CZ296" s="35">
        <f t="shared" si="308"/>
        <v>6</v>
      </c>
      <c r="DA296" s="52">
        <f t="shared" si="323"/>
        <v>136.41181800000007</v>
      </c>
      <c r="DB296" s="52">
        <f t="shared" si="347"/>
        <v>135.04770000000008</v>
      </c>
      <c r="DC296" s="52">
        <f t="shared" si="309"/>
        <v>1.3641179999999999</v>
      </c>
      <c r="DD296" s="45">
        <v>-250</v>
      </c>
      <c r="DE296" s="45"/>
      <c r="DF296" s="47" t="s">
        <v>166</v>
      </c>
      <c r="DH296" s="35">
        <f>DI296+DM296+Tabelle21268201025262729341135363731[[#This Row],[w]]/2+Tabelle21268201025262729341135363731[[#This Row],[poweradd]]</f>
        <v>22.457516999999989</v>
      </c>
      <c r="DI296" s="150">
        <f t="shared" si="336"/>
        <v>17.68941199999999</v>
      </c>
      <c r="DJ296" s="35">
        <f t="shared" si="310"/>
        <v>6</v>
      </c>
      <c r="DK296" s="52">
        <f t="shared" si="324"/>
        <v>176.81058799999983</v>
      </c>
      <c r="DL296" s="52">
        <f t="shared" si="348"/>
        <v>175.04248299999983</v>
      </c>
      <c r="DM296" s="52">
        <f t="shared" si="311"/>
        <v>1.768105</v>
      </c>
      <c r="DN296" s="94"/>
      <c r="DO296" s="94"/>
      <c r="DP296" s="94"/>
      <c r="DR296" s="35">
        <f>DS296+DW296+Tabelle212682010252627293411353637[[#This Row],[w]]/2+Tabelle212682010252627293411353637[[#This Row],[poweradd]]</f>
        <v>27.175755999999971</v>
      </c>
      <c r="DS296" s="150">
        <f t="shared" si="337"/>
        <v>22.47551199999997</v>
      </c>
      <c r="DT296" s="35">
        <f t="shared" si="312"/>
        <v>6</v>
      </c>
      <c r="DU296" s="52">
        <f t="shared" si="325"/>
        <v>170.02448799999996</v>
      </c>
      <c r="DV296" s="52">
        <f t="shared" si="349"/>
        <v>168.32424399999996</v>
      </c>
      <c r="DW296" s="52">
        <f t="shared" si="313"/>
        <v>1.7002440000000001</v>
      </c>
      <c r="DX296" s="94"/>
      <c r="DY296" s="94"/>
      <c r="DZ296" s="94"/>
    </row>
    <row r="297" spans="1:130" x14ac:dyDescent="0.25">
      <c r="A297" s="55">
        <v>294</v>
      </c>
      <c r="B297" s="35">
        <f>C297+G297+Tabelle21268201025[[#This Row],[w]]/2+Tabelle21268201025[[#This Row],[poweradd]]</f>
        <v>34.840227000000013</v>
      </c>
      <c r="C297" s="150">
        <f t="shared" si="350"/>
        <v>31.00528000000001</v>
      </c>
      <c r="D297" s="35">
        <f t="shared" si="289"/>
        <v>6</v>
      </c>
      <c r="E297" s="52">
        <f t="shared" si="351"/>
        <v>83.494719999999816</v>
      </c>
      <c r="F297" s="52">
        <f t="shared" si="352"/>
        <v>82.659772999999817</v>
      </c>
      <c r="G297" s="52">
        <f t="shared" si="353"/>
        <v>0.83494699999999999</v>
      </c>
      <c r="L297" s="35">
        <f>M297+Q297+Tabelle212682010252632[[#This Row],[w]]/2+Tabelle212682010252632[[#This Row],[poweradd]]</f>
        <v>39.881744000000012</v>
      </c>
      <c r="M297" s="150">
        <f t="shared" si="326"/>
        <v>35.754287000000012</v>
      </c>
      <c r="N297" s="35">
        <f t="shared" si="290"/>
        <v>6</v>
      </c>
      <c r="O297" s="52">
        <f t="shared" si="314"/>
        <v>112.74571299999991</v>
      </c>
      <c r="P297" s="52">
        <f t="shared" si="338"/>
        <v>111.6182559999999</v>
      </c>
      <c r="Q297" s="52">
        <f t="shared" si="291"/>
        <v>1.1274569999999999</v>
      </c>
      <c r="V297" s="35">
        <f>W297+AA297+Tabelle2126820102526[[#This Row],[w]]/2+Tabelle2126820102526[[#This Row],[poweradd]]</f>
        <v>2.8872050000000513</v>
      </c>
      <c r="W297" s="150">
        <f t="shared" si="327"/>
        <v>248.78000600000004</v>
      </c>
      <c r="X297" s="35">
        <f t="shared" si="292"/>
        <v>6</v>
      </c>
      <c r="Y297" s="52">
        <f t="shared" si="315"/>
        <v>110.71999399999984</v>
      </c>
      <c r="Z297" s="52">
        <f t="shared" si="339"/>
        <v>109.61279499999985</v>
      </c>
      <c r="AA297" s="52">
        <f t="shared" si="293"/>
        <v>1.107199</v>
      </c>
      <c r="AB297" s="45">
        <v>-250</v>
      </c>
      <c r="AC297" s="45"/>
      <c r="AD297" s="47" t="s">
        <v>166</v>
      </c>
      <c r="AF297" s="35">
        <f>AG297+AK297+Tabelle212682010252630[[#This Row],[w]]/2+Tabelle212682010252630[[#This Row],[poweradd]]</f>
        <v>2.5331890000001067</v>
      </c>
      <c r="AG297" s="150">
        <f t="shared" si="328"/>
        <v>248.07897900000012</v>
      </c>
      <c r="AH297" s="35">
        <f t="shared" si="294"/>
        <v>6</v>
      </c>
      <c r="AI297" s="52">
        <f t="shared" si="316"/>
        <v>145.42102099999977</v>
      </c>
      <c r="AJ297" s="52">
        <f t="shared" si="340"/>
        <v>143.96681099999978</v>
      </c>
      <c r="AK297" s="52">
        <f t="shared" si="295"/>
        <v>1.45421</v>
      </c>
      <c r="AL297" s="45">
        <v>-250</v>
      </c>
      <c r="AM297" s="45"/>
      <c r="AN297" s="47" t="s">
        <v>166</v>
      </c>
      <c r="AP297" s="35">
        <f>AQ297+AU297+Tabelle212682010252627[[#This Row],[w]]/2+Tabelle212682010252627[[#This Row],[poweradd]]</f>
        <v>249.96591899999993</v>
      </c>
      <c r="AQ297" s="150">
        <f t="shared" si="329"/>
        <v>245.52113099999994</v>
      </c>
      <c r="AR297" s="35">
        <f t="shared" si="296"/>
        <v>7</v>
      </c>
      <c r="AS297" s="52">
        <f t="shared" si="317"/>
        <v>94.478868999999847</v>
      </c>
      <c r="AT297" s="52">
        <f t="shared" si="341"/>
        <v>93.534080999999844</v>
      </c>
      <c r="AU297" s="52">
        <f t="shared" si="297"/>
        <v>0.94478799999999996</v>
      </c>
      <c r="AZ297" s="35">
        <f>BA297+BE297+Tabelle2126820102526272933[[#This Row],[w]]/2+Tabelle2126820102526272933[[#This Row],[poweradd]]</f>
        <v>249.61190500000004</v>
      </c>
      <c r="BA297" s="150">
        <f t="shared" si="330"/>
        <v>244.82010700000004</v>
      </c>
      <c r="BB297" s="35">
        <f t="shared" si="298"/>
        <v>7</v>
      </c>
      <c r="BC297" s="52">
        <f t="shared" si="318"/>
        <v>129.17989299999991</v>
      </c>
      <c r="BD297" s="52">
        <f t="shared" si="342"/>
        <v>127.88809499999991</v>
      </c>
      <c r="BE297" s="52">
        <f t="shared" si="299"/>
        <v>1.291798</v>
      </c>
      <c r="BF297" s="45"/>
      <c r="BG297" s="45"/>
      <c r="BH297" s="47"/>
      <c r="BJ297" s="35">
        <f>BK297+BO297+Tabelle21268201025262728[[#This Row],[w]]/2+Tabelle21268201025262728[[#This Row],[poweradd]]</f>
        <v>212.34180500000002</v>
      </c>
      <c r="BK297" s="150">
        <f t="shared" si="331"/>
        <v>207.56748000000002</v>
      </c>
      <c r="BL297" s="35">
        <f t="shared" si="300"/>
        <v>7</v>
      </c>
      <c r="BM297" s="52">
        <f t="shared" si="319"/>
        <v>127.43251999999977</v>
      </c>
      <c r="BN297" s="52">
        <f t="shared" si="343"/>
        <v>126.15819499999976</v>
      </c>
      <c r="BO297" s="52">
        <f t="shared" si="301"/>
        <v>1.2743249999999999</v>
      </c>
      <c r="BP297" s="45"/>
      <c r="BQ297" s="45"/>
      <c r="BR297" s="47"/>
      <c r="BT297" s="35">
        <f>BU297+BY297+Tabelle21268201025262729[[#This Row],[w]]/2+Tabelle21268201025262729[[#This Row],[poweradd]]</f>
        <v>211.98779400000001</v>
      </c>
      <c r="BU297" s="150">
        <f t="shared" si="332"/>
        <v>206.86645900000002</v>
      </c>
      <c r="BV297" s="35">
        <f t="shared" si="302"/>
        <v>7</v>
      </c>
      <c r="BW297" s="52">
        <f t="shared" si="320"/>
        <v>162.13354099999998</v>
      </c>
      <c r="BX297" s="52">
        <f t="shared" si="344"/>
        <v>160.51220599999999</v>
      </c>
      <c r="BY297" s="52">
        <f t="shared" si="303"/>
        <v>1.621335</v>
      </c>
      <c r="BZ297" s="45"/>
      <c r="CA297" s="45"/>
      <c r="CB297" s="47"/>
      <c r="CD297" s="35">
        <f>CE297+CI297+Tabelle2126820102526272934[[#This Row],[w]]/2+Tabelle2126820102526272934[[#This Row],[poweradd]]</f>
        <v>296.82151300000004</v>
      </c>
      <c r="CE297" s="150">
        <f t="shared" si="333"/>
        <v>292.79445800000002</v>
      </c>
      <c r="CF297" s="35">
        <f t="shared" si="304"/>
        <v>6</v>
      </c>
      <c r="CG297" s="52">
        <f t="shared" si="321"/>
        <v>102.70554199999989</v>
      </c>
      <c r="CH297" s="52">
        <f t="shared" si="345"/>
        <v>101.67848699999989</v>
      </c>
      <c r="CI297" s="52">
        <f t="shared" si="305"/>
        <v>1.0270550000000001</v>
      </c>
      <c r="CJ297" s="45"/>
      <c r="CK297" s="45"/>
      <c r="CL297" s="47"/>
      <c r="CN297" s="35">
        <f>CO297+CS297+Tabelle21268201025262729341135[[#This Row],[w]]/2+Tabelle21268201025262729341135[[#This Row],[poweradd]]</f>
        <v>297.47310099999999</v>
      </c>
      <c r="CO297" s="150">
        <f t="shared" si="334"/>
        <v>293.452628</v>
      </c>
      <c r="CP297" s="35">
        <f t="shared" si="306"/>
        <v>6</v>
      </c>
      <c r="CQ297" s="52">
        <f t="shared" si="322"/>
        <v>102.047372</v>
      </c>
      <c r="CR297" s="52">
        <f t="shared" si="346"/>
        <v>101.026899</v>
      </c>
      <c r="CS297" s="52">
        <f t="shared" si="307"/>
        <v>1.020473</v>
      </c>
      <c r="CT297" s="45"/>
      <c r="CU297" s="45"/>
      <c r="CV297" s="47"/>
      <c r="CX297" s="35">
        <f>CY297+DC297+Tabelle2126820102526272934113536[[#This Row],[w]]/2+Tabelle2126820102526272934113536[[#This Row],[poweradd]]</f>
        <v>8.8027769999999226</v>
      </c>
      <c r="CY297" s="150">
        <f t="shared" si="335"/>
        <v>4.4522999999999229</v>
      </c>
      <c r="CZ297" s="35">
        <f t="shared" si="308"/>
        <v>6</v>
      </c>
      <c r="DA297" s="52">
        <f t="shared" si="323"/>
        <v>135.04770000000008</v>
      </c>
      <c r="DB297" s="52">
        <f t="shared" si="347"/>
        <v>133.69722300000006</v>
      </c>
      <c r="DC297" s="52">
        <f t="shared" si="309"/>
        <v>1.3504769999999999</v>
      </c>
      <c r="DD297" s="45"/>
      <c r="DE297" s="45">
        <f>60*0.9</f>
        <v>54</v>
      </c>
      <c r="DF297" s="47" t="s">
        <v>251</v>
      </c>
      <c r="DH297" s="35">
        <f>DI297+DM297+Tabelle21268201025262729341135363731[[#This Row],[w]]/2+Tabelle21268201025262729341135363731[[#This Row],[poweradd]]</f>
        <v>27.207940999999987</v>
      </c>
      <c r="DI297" s="150">
        <f t="shared" si="336"/>
        <v>22.457516999999989</v>
      </c>
      <c r="DJ297" s="35">
        <f t="shared" si="310"/>
        <v>6</v>
      </c>
      <c r="DK297" s="52">
        <f t="shared" si="324"/>
        <v>175.04248299999983</v>
      </c>
      <c r="DL297" s="52">
        <f t="shared" si="348"/>
        <v>173.29205899999982</v>
      </c>
      <c r="DM297" s="52">
        <f t="shared" si="311"/>
        <v>1.750424</v>
      </c>
      <c r="DN297" s="45"/>
      <c r="DO297" s="45"/>
      <c r="DP297" s="47"/>
      <c r="DR297" s="35">
        <f>DS297+DW297+Tabelle212682010252627293411353637[[#This Row],[w]]/2+Tabelle212682010252627293411353637[[#This Row],[poweradd]]</f>
        <v>31.858997999999971</v>
      </c>
      <c r="DS297" s="150">
        <f t="shared" si="337"/>
        <v>27.175755999999971</v>
      </c>
      <c r="DT297" s="35">
        <f t="shared" si="312"/>
        <v>6</v>
      </c>
      <c r="DU297" s="52">
        <f t="shared" si="325"/>
        <v>168.32424399999996</v>
      </c>
      <c r="DV297" s="52">
        <f t="shared" si="349"/>
        <v>166.64100199999996</v>
      </c>
      <c r="DW297" s="52">
        <f t="shared" si="313"/>
        <v>1.6832419999999999</v>
      </c>
      <c r="DX297" s="45"/>
      <c r="DY297" s="45"/>
      <c r="DZ297" s="47"/>
    </row>
    <row r="298" spans="1:130" x14ac:dyDescent="0.25">
      <c r="A298" s="55">
        <v>295</v>
      </c>
      <c r="B298" s="35">
        <f>C298+G298+Tabelle21268201025[[#This Row],[w]]/2+Tabelle21268201025[[#This Row],[poweradd]]</f>
        <v>38.666824000000013</v>
      </c>
      <c r="C298" s="150">
        <f t="shared" si="350"/>
        <v>34.840227000000013</v>
      </c>
      <c r="D298" s="35">
        <f t="shared" si="289"/>
        <v>6</v>
      </c>
      <c r="E298" s="52">
        <f t="shared" si="351"/>
        <v>82.659772999999817</v>
      </c>
      <c r="F298" s="52">
        <f t="shared" si="352"/>
        <v>81.83317599999981</v>
      </c>
      <c r="G298" s="52">
        <f t="shared" si="353"/>
        <v>0.82659700000000003</v>
      </c>
      <c r="L298" s="35">
        <f>M298+Q298+Tabelle212682010252632[[#This Row],[w]]/2+Tabelle212682010252632[[#This Row],[poweradd]]</f>
        <v>43.997926000000014</v>
      </c>
      <c r="M298" s="150">
        <f t="shared" si="326"/>
        <v>39.881744000000012</v>
      </c>
      <c r="N298" s="35">
        <f t="shared" si="290"/>
        <v>6</v>
      </c>
      <c r="O298" s="52">
        <f t="shared" si="314"/>
        <v>111.6182559999999</v>
      </c>
      <c r="P298" s="52">
        <f t="shared" si="338"/>
        <v>110.50207399999991</v>
      </c>
      <c r="Q298" s="52">
        <f t="shared" si="291"/>
        <v>1.116182</v>
      </c>
      <c r="V298" s="35">
        <f>W298+AA298+Tabelle2126820102526[[#This Row],[w]]/2+Tabelle2126820102526[[#This Row],[poweradd]]</f>
        <v>6.9833320000000514</v>
      </c>
      <c r="W298" s="150">
        <f t="shared" si="327"/>
        <v>2.8872050000000513</v>
      </c>
      <c r="X298" s="35">
        <f t="shared" si="292"/>
        <v>6</v>
      </c>
      <c r="Y298" s="52">
        <f t="shared" si="315"/>
        <v>109.61279499999985</v>
      </c>
      <c r="Z298" s="52">
        <f t="shared" si="339"/>
        <v>108.51666799999985</v>
      </c>
      <c r="AA298" s="52">
        <f t="shared" si="293"/>
        <v>1.0961270000000001</v>
      </c>
      <c r="AF298" s="35">
        <f>AG298+AK298+Tabelle212682010252630[[#This Row],[w]]/2+Tabelle212682010252630[[#This Row],[poweradd]]</f>
        <v>6.9728570000001069</v>
      </c>
      <c r="AG298" s="150">
        <f t="shared" si="328"/>
        <v>2.5331890000001067</v>
      </c>
      <c r="AH298" s="35">
        <f t="shared" si="294"/>
        <v>6</v>
      </c>
      <c r="AI298" s="52">
        <f t="shared" si="316"/>
        <v>143.96681099999978</v>
      </c>
      <c r="AJ298" s="52">
        <f t="shared" si="340"/>
        <v>142.52714299999977</v>
      </c>
      <c r="AK298" s="52">
        <f t="shared" si="295"/>
        <v>1.4396679999999999</v>
      </c>
      <c r="AP298" s="35">
        <f>AQ298+AU298+Tabelle212682010252627[[#This Row],[w]]/2+Tabelle212682010252627[[#This Row],[poweradd]]</f>
        <v>4.401258999999925</v>
      </c>
      <c r="AQ298" s="150">
        <f t="shared" si="329"/>
        <v>249.96591899999993</v>
      </c>
      <c r="AR298" s="35">
        <f t="shared" si="296"/>
        <v>7</v>
      </c>
      <c r="AS298" s="52">
        <f t="shared" si="317"/>
        <v>93.534080999999844</v>
      </c>
      <c r="AT298" s="52">
        <f t="shared" si="341"/>
        <v>92.598740999999848</v>
      </c>
      <c r="AU298" s="52">
        <f t="shared" si="297"/>
        <v>0.93533999999999995</v>
      </c>
      <c r="AV298" s="45">
        <v>-250</v>
      </c>
      <c r="AW298" s="45"/>
      <c r="AX298" s="47" t="s">
        <v>166</v>
      </c>
      <c r="AZ298" s="35">
        <f>BA298+BE298+Tabelle2126820102526272933[[#This Row],[w]]/2+Tabelle2126820102526272933[[#This Row],[poweradd]]</f>
        <v>4.3907850000000224</v>
      </c>
      <c r="BA298" s="150">
        <f t="shared" si="330"/>
        <v>249.61190500000004</v>
      </c>
      <c r="BB298" s="35">
        <f t="shared" si="298"/>
        <v>7</v>
      </c>
      <c r="BC298" s="52">
        <f t="shared" si="318"/>
        <v>127.88809499999991</v>
      </c>
      <c r="BD298" s="52">
        <f t="shared" si="342"/>
        <v>126.60921499999991</v>
      </c>
      <c r="BE298" s="52">
        <f t="shared" si="299"/>
        <v>1.27888</v>
      </c>
      <c r="BF298" s="45">
        <v>-250</v>
      </c>
      <c r="BG298" s="45"/>
      <c r="BH298" s="47" t="s">
        <v>166</v>
      </c>
      <c r="BJ298" s="35">
        <f>BK298+BO298+Tabelle21268201025262728[[#This Row],[w]]/2+Tabelle21268201025262728[[#This Row],[poweradd]]</f>
        <v>217.10338600000003</v>
      </c>
      <c r="BK298" s="150">
        <f t="shared" si="331"/>
        <v>212.34180500000002</v>
      </c>
      <c r="BL298" s="35">
        <f t="shared" si="300"/>
        <v>7</v>
      </c>
      <c r="BM298" s="52">
        <f t="shared" si="319"/>
        <v>126.15819499999976</v>
      </c>
      <c r="BN298" s="52">
        <f t="shared" si="343"/>
        <v>124.89661399999976</v>
      </c>
      <c r="BO298" s="52">
        <f t="shared" si="301"/>
        <v>1.2615810000000001</v>
      </c>
      <c r="BT298" s="35">
        <f>BU298+BY298+Tabelle21268201025262729[[#This Row],[w]]/2+Tabelle21268201025262729[[#This Row],[poweradd]]</f>
        <v>217.092916</v>
      </c>
      <c r="BU298" s="150">
        <f t="shared" si="332"/>
        <v>211.98779400000001</v>
      </c>
      <c r="BV298" s="35">
        <f t="shared" si="302"/>
        <v>7</v>
      </c>
      <c r="BW298" s="52">
        <f t="shared" si="320"/>
        <v>160.51220599999999</v>
      </c>
      <c r="BX298" s="52">
        <f t="shared" si="344"/>
        <v>158.907084</v>
      </c>
      <c r="BY298" s="52">
        <f t="shared" si="303"/>
        <v>1.6051219999999999</v>
      </c>
      <c r="CD298" s="35">
        <f>CE298+CI298+Tabelle2126820102526272934[[#This Row],[w]]/2+Tabelle2126820102526272934[[#This Row],[poweradd]]</f>
        <v>300.83829700000001</v>
      </c>
      <c r="CE298" s="150">
        <f t="shared" si="333"/>
        <v>296.82151300000004</v>
      </c>
      <c r="CF298" s="35">
        <f t="shared" si="304"/>
        <v>6</v>
      </c>
      <c r="CG298" s="52">
        <f t="shared" si="321"/>
        <v>101.67848699999989</v>
      </c>
      <c r="CH298" s="52">
        <f t="shared" si="345"/>
        <v>100.66170299999989</v>
      </c>
      <c r="CI298" s="52">
        <f t="shared" si="305"/>
        <v>1.0167839999999999</v>
      </c>
      <c r="CN298" s="35">
        <f>CO298+CS298+Tabelle21268201025262729341135[[#This Row],[w]]/2+Tabelle21268201025262729341135[[#This Row],[poweradd]]</f>
        <v>301.48336899999998</v>
      </c>
      <c r="CO298" s="150">
        <f t="shared" si="334"/>
        <v>297.47310099999999</v>
      </c>
      <c r="CP298" s="35">
        <f t="shared" si="306"/>
        <v>6</v>
      </c>
      <c r="CQ298" s="52">
        <f t="shared" si="322"/>
        <v>101.026899</v>
      </c>
      <c r="CR298" s="52">
        <f t="shared" si="346"/>
        <v>100.016631</v>
      </c>
      <c r="CS298" s="52">
        <f t="shared" si="307"/>
        <v>1.0102679999999999</v>
      </c>
      <c r="CX298" s="35">
        <f>CY298+DC298+Tabelle2126820102526272934113536[[#This Row],[w]]/2+Tabelle2126820102526272934113536[[#This Row],[poweradd]]</f>
        <v>13.679748999999923</v>
      </c>
      <c r="CY298" s="150">
        <f t="shared" si="335"/>
        <v>8.8027769999999226</v>
      </c>
      <c r="CZ298" s="35">
        <f t="shared" si="308"/>
        <v>6</v>
      </c>
      <c r="DA298" s="52">
        <f t="shared" si="323"/>
        <v>187.69722300000006</v>
      </c>
      <c r="DB298" s="52">
        <f t="shared" si="347"/>
        <v>185.82025100000007</v>
      </c>
      <c r="DC298" s="52">
        <f t="shared" si="309"/>
        <v>1.8769720000000001</v>
      </c>
      <c r="DD298" s="45"/>
      <c r="DE298" s="45"/>
      <c r="DF298" s="47"/>
      <c r="DH298" s="35">
        <f>DI298+DM298+Tabelle21268201025262729341135363731[[#This Row],[w]]/2+Tabelle21268201025262729341135363731[[#This Row],[poweradd]]</f>
        <v>31.940860999999988</v>
      </c>
      <c r="DI298" s="150">
        <f t="shared" si="336"/>
        <v>27.207940999999987</v>
      </c>
      <c r="DJ298" s="35">
        <f t="shared" si="310"/>
        <v>6</v>
      </c>
      <c r="DK298" s="52">
        <f t="shared" si="324"/>
        <v>173.29205899999982</v>
      </c>
      <c r="DL298" s="52">
        <f t="shared" si="348"/>
        <v>171.55913899999982</v>
      </c>
      <c r="DM298" s="52">
        <f t="shared" si="311"/>
        <v>1.73292</v>
      </c>
      <c r="DR298" s="35">
        <f>DS298+DW298+Tabelle212682010252627293411353637[[#This Row],[w]]/2+Tabelle212682010252627293411353637[[#This Row],[poweradd]]</f>
        <v>36.52540799999997</v>
      </c>
      <c r="DS298" s="150">
        <f t="shared" si="337"/>
        <v>31.858997999999971</v>
      </c>
      <c r="DT298" s="35">
        <f t="shared" si="312"/>
        <v>6</v>
      </c>
      <c r="DU298" s="52">
        <f t="shared" si="325"/>
        <v>166.64100199999996</v>
      </c>
      <c r="DV298" s="52">
        <f t="shared" si="349"/>
        <v>164.97459199999994</v>
      </c>
      <c r="DW298" s="52">
        <f t="shared" si="313"/>
        <v>1.6664099999999999</v>
      </c>
    </row>
    <row r="299" spans="1:130" x14ac:dyDescent="0.25">
      <c r="A299" s="55">
        <v>296</v>
      </c>
      <c r="B299" s="35">
        <f>C299+G299+Tabelle21268201025[[#This Row],[w]]/2+Tabelle21268201025[[#This Row],[poweradd]]</f>
        <v>42.485155000000013</v>
      </c>
      <c r="C299" s="150">
        <f t="shared" si="350"/>
        <v>38.666824000000013</v>
      </c>
      <c r="D299" s="35">
        <f t="shared" si="289"/>
        <v>6</v>
      </c>
      <c r="E299" s="52">
        <f t="shared" si="351"/>
        <v>81.83317599999981</v>
      </c>
      <c r="F299" s="52">
        <f t="shared" si="352"/>
        <v>81.014844999999809</v>
      </c>
      <c r="G299" s="52">
        <f t="shared" si="353"/>
        <v>0.81833100000000003</v>
      </c>
      <c r="H299" s="94"/>
      <c r="I299" s="94"/>
      <c r="J299" s="94"/>
      <c r="L299" s="35">
        <f>M299+Q299+Tabelle212682010252632[[#This Row],[w]]/2+Tabelle212682010252632[[#This Row],[poweradd]]</f>
        <v>48.102946000000017</v>
      </c>
      <c r="M299" s="150">
        <f t="shared" si="326"/>
        <v>43.997926000000014</v>
      </c>
      <c r="N299" s="35">
        <f t="shared" si="290"/>
        <v>6</v>
      </c>
      <c r="O299" s="52">
        <f t="shared" si="314"/>
        <v>110.50207399999991</v>
      </c>
      <c r="P299" s="52">
        <f t="shared" si="338"/>
        <v>109.39705399999991</v>
      </c>
      <c r="Q299" s="52">
        <f t="shared" si="291"/>
        <v>1.1050199999999999</v>
      </c>
      <c r="R299" s="94"/>
      <c r="S299" s="94"/>
      <c r="T299" s="94"/>
      <c r="V299" s="35">
        <f>W299+AA299+Tabelle2126820102526[[#This Row],[w]]/2+Tabelle2126820102526[[#This Row],[poweradd]]</f>
        <v>11.068498000000051</v>
      </c>
      <c r="W299" s="150">
        <f t="shared" si="327"/>
        <v>6.9833320000000514</v>
      </c>
      <c r="X299" s="35">
        <f t="shared" si="292"/>
        <v>6</v>
      </c>
      <c r="Y299" s="52">
        <f t="shared" si="315"/>
        <v>108.51666799999985</v>
      </c>
      <c r="Z299" s="52">
        <f t="shared" si="339"/>
        <v>107.43150199999985</v>
      </c>
      <c r="AA299" s="52">
        <f t="shared" si="293"/>
        <v>1.0851660000000001</v>
      </c>
      <c r="AB299" s="94"/>
      <c r="AC299" s="94"/>
      <c r="AD299" s="94"/>
      <c r="AF299" s="35">
        <f>AG299+AK299+Tabelle212682010252630[[#This Row],[w]]/2+Tabelle212682010252630[[#This Row],[poweradd]]</f>
        <v>11.398128000000106</v>
      </c>
      <c r="AG299" s="150">
        <f t="shared" si="328"/>
        <v>6.9728570000001069</v>
      </c>
      <c r="AH299" s="35">
        <f t="shared" si="294"/>
        <v>6</v>
      </c>
      <c r="AI299" s="52">
        <f t="shared" si="316"/>
        <v>142.52714299999977</v>
      </c>
      <c r="AJ299" s="52">
        <f t="shared" si="340"/>
        <v>141.10187199999976</v>
      </c>
      <c r="AK299" s="52">
        <f t="shared" si="295"/>
        <v>1.425271</v>
      </c>
      <c r="AL299" s="94"/>
      <c r="AM299" s="94"/>
      <c r="AN299" s="94"/>
      <c r="AP299" s="35">
        <f>AQ299+AU299+Tabelle212682010252627[[#This Row],[w]]/2+Tabelle212682010252627[[#This Row],[poweradd]]</f>
        <v>8.8272459999999242</v>
      </c>
      <c r="AQ299" s="150">
        <f t="shared" si="329"/>
        <v>4.401258999999925</v>
      </c>
      <c r="AR299" s="35">
        <f t="shared" si="296"/>
        <v>7</v>
      </c>
      <c r="AS299" s="52">
        <f t="shared" si="317"/>
        <v>92.598740999999848</v>
      </c>
      <c r="AT299" s="52">
        <f t="shared" si="341"/>
        <v>91.672753999999841</v>
      </c>
      <c r="AU299" s="52">
        <f t="shared" si="297"/>
        <v>0.925987</v>
      </c>
      <c r="AZ299" s="35">
        <f>BA299+BE299+Tabelle2126820102526272933[[#This Row],[w]]/2+Tabelle2126820102526272933[[#This Row],[poweradd]]</f>
        <v>9.1568770000000228</v>
      </c>
      <c r="BA299" s="150">
        <f t="shared" si="330"/>
        <v>4.3907850000000224</v>
      </c>
      <c r="BB299" s="35">
        <f t="shared" si="298"/>
        <v>7</v>
      </c>
      <c r="BC299" s="52">
        <f t="shared" si="318"/>
        <v>126.60921499999991</v>
      </c>
      <c r="BD299" s="52">
        <f t="shared" si="342"/>
        <v>125.34312299999991</v>
      </c>
      <c r="BE299" s="52">
        <f t="shared" si="299"/>
        <v>1.266092</v>
      </c>
      <c r="BF299" s="94"/>
      <c r="BG299" s="94"/>
      <c r="BH299" s="94"/>
      <c r="BJ299" s="35">
        <f>BK299+BO299+Tabelle21268201025262728[[#This Row],[w]]/2+Tabelle21268201025262728[[#This Row],[poweradd]]</f>
        <v>221.85235200000002</v>
      </c>
      <c r="BK299" s="150">
        <f t="shared" si="331"/>
        <v>217.10338600000003</v>
      </c>
      <c r="BL299" s="35">
        <f t="shared" si="300"/>
        <v>7</v>
      </c>
      <c r="BM299" s="52">
        <f t="shared" si="319"/>
        <v>124.89661399999976</v>
      </c>
      <c r="BN299" s="52">
        <f t="shared" si="343"/>
        <v>123.64764799999976</v>
      </c>
      <c r="BO299" s="52">
        <f t="shared" si="301"/>
        <v>1.248966</v>
      </c>
      <c r="BP299" s="94"/>
      <c r="BQ299" s="94"/>
      <c r="BR299" s="94"/>
      <c r="BT299" s="35">
        <f>BU299+BY299+Tabelle21268201025262729[[#This Row],[w]]/2+Tabelle21268201025262729[[#This Row],[poweradd]]</f>
        <v>222.18198599999999</v>
      </c>
      <c r="BU299" s="150">
        <f t="shared" si="332"/>
        <v>217.092916</v>
      </c>
      <c r="BV299" s="35">
        <f t="shared" si="302"/>
        <v>7</v>
      </c>
      <c r="BW299" s="52">
        <f t="shared" si="320"/>
        <v>158.907084</v>
      </c>
      <c r="BX299" s="52">
        <f t="shared" si="344"/>
        <v>157.31801400000001</v>
      </c>
      <c r="BY299" s="52">
        <f t="shared" si="303"/>
        <v>1.58907</v>
      </c>
      <c r="BZ299" s="94"/>
      <c r="CA299" s="94"/>
      <c r="CB299" s="94"/>
      <c r="CD299" s="35">
        <f>CE299+CI299+Tabelle2126820102526272934[[#This Row],[w]]/2+Tabelle2126820102526272934[[#This Row],[poweradd]]</f>
        <v>304.84491400000002</v>
      </c>
      <c r="CE299" s="150">
        <f t="shared" si="333"/>
        <v>300.83829700000001</v>
      </c>
      <c r="CF299" s="35">
        <f t="shared" si="304"/>
        <v>6</v>
      </c>
      <c r="CG299" s="52">
        <f t="shared" si="321"/>
        <v>100.66170299999989</v>
      </c>
      <c r="CH299" s="52">
        <f t="shared" si="345"/>
        <v>99.655085999999883</v>
      </c>
      <c r="CI299" s="52">
        <f t="shared" si="305"/>
        <v>1.0066170000000001</v>
      </c>
      <c r="CJ299" s="94"/>
      <c r="CK299" s="94"/>
      <c r="CL299" s="94"/>
      <c r="CN299" s="35">
        <f>CO299+CS299+Tabelle21268201025262729341135[[#This Row],[w]]/2+Tabelle21268201025262729341135[[#This Row],[poweradd]]</f>
        <v>305.48353499999996</v>
      </c>
      <c r="CO299" s="150">
        <f t="shared" si="334"/>
        <v>301.48336899999998</v>
      </c>
      <c r="CP299" s="35">
        <f t="shared" si="306"/>
        <v>6</v>
      </c>
      <c r="CQ299" s="52">
        <f t="shared" si="322"/>
        <v>100.016631</v>
      </c>
      <c r="CR299" s="52">
        <f t="shared" si="346"/>
        <v>99.016465000000011</v>
      </c>
      <c r="CS299" s="52">
        <f t="shared" si="307"/>
        <v>1.0001660000000001</v>
      </c>
      <c r="CT299" s="94"/>
      <c r="CU299" s="94"/>
      <c r="CV299" s="94"/>
      <c r="CX299" s="35">
        <f>CY299+DC299+Tabelle2126820102526272934113536[[#This Row],[w]]/2+Tabelle2126820102526272934113536[[#This Row],[poweradd]]</f>
        <v>18.537950999999921</v>
      </c>
      <c r="CY299" s="150">
        <f t="shared" si="335"/>
        <v>13.679748999999923</v>
      </c>
      <c r="CZ299" s="35">
        <f t="shared" si="308"/>
        <v>6</v>
      </c>
      <c r="DA299" s="52">
        <f t="shared" si="323"/>
        <v>185.82025100000007</v>
      </c>
      <c r="DB299" s="52">
        <f t="shared" si="347"/>
        <v>183.96204900000006</v>
      </c>
      <c r="DC299" s="52">
        <f t="shared" si="309"/>
        <v>1.8582019999999999</v>
      </c>
      <c r="DH299" s="35">
        <f>DI299+DM299+Tabelle21268201025262729341135363731[[#This Row],[w]]/2+Tabelle21268201025262729341135363731[[#This Row],[poweradd]]</f>
        <v>36.656451999999987</v>
      </c>
      <c r="DI299" s="150">
        <f t="shared" si="336"/>
        <v>31.940860999999988</v>
      </c>
      <c r="DJ299" s="35">
        <f t="shared" si="310"/>
        <v>6</v>
      </c>
      <c r="DK299" s="52">
        <f t="shared" si="324"/>
        <v>171.55913899999982</v>
      </c>
      <c r="DL299" s="52">
        <f t="shared" si="348"/>
        <v>169.84354799999983</v>
      </c>
      <c r="DM299" s="52">
        <f t="shared" si="311"/>
        <v>1.7155910000000001</v>
      </c>
      <c r="DR299" s="35">
        <f>DS299+DW299+Tabelle212682010252627293411353637[[#This Row],[w]]/2+Tabelle212682010252627293411353637[[#This Row],[poweradd]]</f>
        <v>41.175152999999973</v>
      </c>
      <c r="DS299" s="150">
        <f t="shared" si="337"/>
        <v>36.52540799999997</v>
      </c>
      <c r="DT299" s="35">
        <f t="shared" si="312"/>
        <v>6</v>
      </c>
      <c r="DU299" s="52">
        <f t="shared" si="325"/>
        <v>164.97459199999994</v>
      </c>
      <c r="DV299" s="52">
        <f t="shared" si="349"/>
        <v>163.32484699999995</v>
      </c>
      <c r="DW299" s="52">
        <f t="shared" si="313"/>
        <v>1.649745</v>
      </c>
    </row>
    <row r="300" spans="1:130" x14ac:dyDescent="0.25">
      <c r="A300" s="55">
        <v>297</v>
      </c>
      <c r="B300" s="35">
        <f>C300+G300+Tabelle21268201025[[#This Row],[w]]/2+Tabelle21268201025[[#This Row],[poweradd]]</f>
        <v>46.295303000000011</v>
      </c>
      <c r="C300" s="150">
        <f t="shared" si="350"/>
        <v>42.485155000000013</v>
      </c>
      <c r="D300" s="35">
        <f t="shared" si="289"/>
        <v>6</v>
      </c>
      <c r="E300" s="52">
        <f t="shared" si="351"/>
        <v>81.014844999999809</v>
      </c>
      <c r="F300" s="52">
        <f t="shared" si="352"/>
        <v>80.204696999999811</v>
      </c>
      <c r="G300" s="52">
        <f t="shared" si="353"/>
        <v>0.81014799999999998</v>
      </c>
      <c r="L300" s="35">
        <f>M300+Q300+Tabelle212682010252632[[#This Row],[w]]/2+Tabelle212682010252632[[#This Row],[poweradd]]</f>
        <v>52.196916000000016</v>
      </c>
      <c r="M300" s="150">
        <f t="shared" si="326"/>
        <v>48.102946000000017</v>
      </c>
      <c r="N300" s="35">
        <f t="shared" si="290"/>
        <v>6</v>
      </c>
      <c r="O300" s="52">
        <f t="shared" si="314"/>
        <v>109.39705399999991</v>
      </c>
      <c r="P300" s="52">
        <f t="shared" si="338"/>
        <v>108.30308399999991</v>
      </c>
      <c r="Q300" s="52">
        <f t="shared" si="291"/>
        <v>1.0939700000000001</v>
      </c>
      <c r="V300" s="35">
        <f>W300+AA300+Tabelle2126820102526[[#This Row],[w]]/2+Tabelle2126820102526[[#This Row],[poweradd]]</f>
        <v>15.142813000000052</v>
      </c>
      <c r="W300" s="150">
        <f t="shared" si="327"/>
        <v>11.068498000000051</v>
      </c>
      <c r="X300" s="35">
        <f t="shared" si="292"/>
        <v>6</v>
      </c>
      <c r="Y300" s="52">
        <f t="shared" si="315"/>
        <v>107.43150199999985</v>
      </c>
      <c r="Z300" s="52">
        <f t="shared" si="339"/>
        <v>106.35718699999985</v>
      </c>
      <c r="AA300" s="52">
        <f t="shared" si="293"/>
        <v>1.0743149999999999</v>
      </c>
      <c r="AF300" s="35">
        <f>AG300+AK300+Tabelle212682010252630[[#This Row],[w]]/2+Tabelle212682010252630[[#This Row],[poweradd]]</f>
        <v>15.809146000000107</v>
      </c>
      <c r="AG300" s="150">
        <f t="shared" si="328"/>
        <v>11.398128000000106</v>
      </c>
      <c r="AH300" s="35">
        <f t="shared" si="294"/>
        <v>6</v>
      </c>
      <c r="AI300" s="52">
        <f t="shared" si="316"/>
        <v>141.10187199999976</v>
      </c>
      <c r="AJ300" s="52">
        <f t="shared" si="340"/>
        <v>139.69085399999975</v>
      </c>
      <c r="AK300" s="52">
        <f t="shared" si="295"/>
        <v>1.4110180000000001</v>
      </c>
      <c r="AP300" s="35">
        <f>AQ300+AU300+Tabelle212682010252627[[#This Row],[w]]/2+Tabelle212682010252627[[#This Row],[poweradd]]</f>
        <v>13.243972999999924</v>
      </c>
      <c r="AQ300" s="150">
        <f t="shared" si="329"/>
        <v>8.8272459999999242</v>
      </c>
      <c r="AR300" s="35">
        <f t="shared" si="296"/>
        <v>7</v>
      </c>
      <c r="AS300" s="52">
        <f t="shared" si="317"/>
        <v>91.672753999999841</v>
      </c>
      <c r="AT300" s="52">
        <f t="shared" si="341"/>
        <v>90.756026999999847</v>
      </c>
      <c r="AU300" s="52">
        <f t="shared" si="297"/>
        <v>0.91672699999999996</v>
      </c>
      <c r="AZ300" s="35">
        <f>BA300+BE300+Tabelle2126820102526272933[[#This Row],[w]]/2+Tabelle2126820102526272933[[#This Row],[poweradd]]</f>
        <v>13.910308000000022</v>
      </c>
      <c r="BA300" s="150">
        <f t="shared" si="330"/>
        <v>9.1568770000000228</v>
      </c>
      <c r="BB300" s="35">
        <f t="shared" si="298"/>
        <v>7</v>
      </c>
      <c r="BC300" s="52">
        <f t="shared" si="318"/>
        <v>125.34312299999991</v>
      </c>
      <c r="BD300" s="52">
        <f t="shared" si="342"/>
        <v>124.0896919999999</v>
      </c>
      <c r="BE300" s="52">
        <f t="shared" si="299"/>
        <v>1.253431</v>
      </c>
      <c r="BJ300" s="35">
        <f>BK300+BO300+Tabelle21268201025262728[[#This Row],[w]]/2+Tabelle21268201025262728[[#This Row],[poweradd]]</f>
        <v>226.58882800000003</v>
      </c>
      <c r="BK300" s="150">
        <f t="shared" si="331"/>
        <v>221.85235200000002</v>
      </c>
      <c r="BL300" s="35">
        <f t="shared" si="300"/>
        <v>7</v>
      </c>
      <c r="BM300" s="52">
        <f t="shared" si="319"/>
        <v>123.64764799999976</v>
      </c>
      <c r="BN300" s="52">
        <f t="shared" si="343"/>
        <v>122.41117199999977</v>
      </c>
      <c r="BO300" s="52">
        <f t="shared" si="301"/>
        <v>1.2364759999999999</v>
      </c>
      <c r="BT300" s="35">
        <f>BU300+BY300+Tabelle21268201025262729[[#This Row],[w]]/2+Tabelle21268201025262729[[#This Row],[poweradd]]</f>
        <v>227.255166</v>
      </c>
      <c r="BU300" s="150">
        <f t="shared" si="332"/>
        <v>222.18198599999999</v>
      </c>
      <c r="BV300" s="35">
        <f t="shared" si="302"/>
        <v>7</v>
      </c>
      <c r="BW300" s="52">
        <f t="shared" si="320"/>
        <v>157.31801400000001</v>
      </c>
      <c r="BX300" s="52">
        <f t="shared" si="344"/>
        <v>155.744834</v>
      </c>
      <c r="BY300" s="52">
        <f t="shared" si="303"/>
        <v>1.57318</v>
      </c>
      <c r="CD300" s="35">
        <f>CE300+CI300+Tabelle2126820102526272934[[#This Row],[w]]/2+Tabelle2126820102526272934[[#This Row],[poweradd]]</f>
        <v>308.84146400000003</v>
      </c>
      <c r="CE300" s="150">
        <f t="shared" si="333"/>
        <v>304.84491400000002</v>
      </c>
      <c r="CF300" s="35">
        <f t="shared" si="304"/>
        <v>6</v>
      </c>
      <c r="CG300" s="52">
        <f t="shared" si="321"/>
        <v>99.655085999999883</v>
      </c>
      <c r="CH300" s="52">
        <f t="shared" si="345"/>
        <v>98.658535999999884</v>
      </c>
      <c r="CI300" s="52">
        <f t="shared" si="305"/>
        <v>0.99655000000000005</v>
      </c>
      <c r="CN300" s="35">
        <f>CO300+CS300+Tabelle21268201025262729341135[[#This Row],[w]]/2+Tabelle21268201025262729341135[[#This Row],[poweradd]]</f>
        <v>309.47369899999995</v>
      </c>
      <c r="CO300" s="150">
        <f t="shared" si="334"/>
        <v>305.48353499999996</v>
      </c>
      <c r="CP300" s="35">
        <f t="shared" si="306"/>
        <v>6</v>
      </c>
      <c r="CQ300" s="52">
        <f t="shared" si="322"/>
        <v>99.016465000000011</v>
      </c>
      <c r="CR300" s="52">
        <f t="shared" si="346"/>
        <v>98.026301000000018</v>
      </c>
      <c r="CS300" s="52">
        <f t="shared" si="307"/>
        <v>0.99016400000000004</v>
      </c>
      <c r="CX300" s="35">
        <f>CY300+DC300+Tabelle2126820102526272934113536[[#This Row],[w]]/2+Tabelle2126820102526272934113536[[#This Row],[poweradd]]</f>
        <v>23.377570999999921</v>
      </c>
      <c r="CY300" s="150">
        <f t="shared" si="335"/>
        <v>18.537950999999921</v>
      </c>
      <c r="CZ300" s="35">
        <f t="shared" si="308"/>
        <v>6</v>
      </c>
      <c r="DA300" s="52">
        <f t="shared" si="323"/>
        <v>183.96204900000006</v>
      </c>
      <c r="DB300" s="52">
        <f t="shared" si="347"/>
        <v>182.12242900000007</v>
      </c>
      <c r="DC300" s="52">
        <f t="shared" si="309"/>
        <v>1.83962</v>
      </c>
      <c r="DD300" s="94"/>
      <c r="DE300" s="94"/>
      <c r="DF300" s="94"/>
      <c r="DH300" s="35">
        <f>DI300+DM300+Tabelle21268201025262729341135363731[[#This Row],[w]]/2+Tabelle21268201025262729341135363731[[#This Row],[poweradd]]</f>
        <v>41.354886999999991</v>
      </c>
      <c r="DI300" s="150">
        <f t="shared" si="336"/>
        <v>36.656451999999987</v>
      </c>
      <c r="DJ300" s="35">
        <f t="shared" si="310"/>
        <v>6</v>
      </c>
      <c r="DK300" s="52">
        <f t="shared" si="324"/>
        <v>169.84354799999983</v>
      </c>
      <c r="DL300" s="52">
        <f t="shared" si="348"/>
        <v>168.14511299999984</v>
      </c>
      <c r="DM300" s="52">
        <f t="shared" si="311"/>
        <v>1.6984349999999999</v>
      </c>
      <c r="DR300" s="35">
        <f>DS300+DW300+Tabelle212682010252627293411353637[[#This Row],[w]]/2+Tabelle212682010252627293411353637[[#This Row],[poweradd]]</f>
        <v>45.808400999999975</v>
      </c>
      <c r="DS300" s="150">
        <f t="shared" si="337"/>
        <v>41.175152999999973</v>
      </c>
      <c r="DT300" s="35">
        <f t="shared" si="312"/>
        <v>6</v>
      </c>
      <c r="DU300" s="52">
        <f t="shared" si="325"/>
        <v>163.32484699999995</v>
      </c>
      <c r="DV300" s="52">
        <f t="shared" si="349"/>
        <v>161.69159899999994</v>
      </c>
      <c r="DW300" s="52">
        <f t="shared" si="313"/>
        <v>1.633248</v>
      </c>
    </row>
    <row r="301" spans="1:130" x14ac:dyDescent="0.25">
      <c r="A301" s="55">
        <v>298</v>
      </c>
      <c r="B301" s="35">
        <f>C301+G301+Tabelle21268201025[[#This Row],[w]]/2+Tabelle21268201025[[#This Row],[poweradd]]</f>
        <v>50.097349000000008</v>
      </c>
      <c r="C301" s="52">
        <f t="shared" si="350"/>
        <v>46.295303000000011</v>
      </c>
      <c r="D301" s="35">
        <f t="shared" si="289"/>
        <v>6</v>
      </c>
      <c r="E301" s="52">
        <f t="shared" si="351"/>
        <v>80.204696999999811</v>
      </c>
      <c r="F301" s="52">
        <f t="shared" si="352"/>
        <v>79.402650999999807</v>
      </c>
      <c r="G301" s="52">
        <f t="shared" si="353"/>
        <v>0.80204600000000004</v>
      </c>
      <c r="L301" s="35">
        <f>M301+Q301+Tabelle212682010252632[[#This Row],[w]]/2+Tabelle212682010252632[[#This Row],[poweradd]]</f>
        <v>56.279946000000017</v>
      </c>
      <c r="M301" s="52">
        <f t="shared" si="326"/>
        <v>52.196916000000016</v>
      </c>
      <c r="N301" s="35">
        <f t="shared" si="290"/>
        <v>6</v>
      </c>
      <c r="O301" s="52">
        <f t="shared" si="314"/>
        <v>108.30308399999991</v>
      </c>
      <c r="P301" s="52">
        <f t="shared" si="338"/>
        <v>107.22005399999992</v>
      </c>
      <c r="Q301" s="52">
        <f t="shared" si="291"/>
        <v>1.0830299999999999</v>
      </c>
      <c r="V301" s="35">
        <f>W301+AA301+Tabelle2126820102526[[#This Row],[w]]/2+Tabelle2126820102526[[#This Row],[poweradd]]</f>
        <v>19.206384000000053</v>
      </c>
      <c r="W301" s="52">
        <f t="shared" si="327"/>
        <v>15.142813000000052</v>
      </c>
      <c r="X301" s="35">
        <f t="shared" si="292"/>
        <v>6</v>
      </c>
      <c r="Y301" s="52">
        <f t="shared" si="315"/>
        <v>106.35718699999985</v>
      </c>
      <c r="Z301" s="52">
        <f t="shared" si="339"/>
        <v>105.29361599999986</v>
      </c>
      <c r="AA301" s="52">
        <f t="shared" si="293"/>
        <v>1.063571</v>
      </c>
      <c r="AB301" s="45"/>
      <c r="AC301" s="45"/>
      <c r="AD301" s="47"/>
      <c r="AF301" s="35">
        <f>AG301+AK301+Tabelle212682010252630[[#This Row],[w]]/2+Tabelle212682010252630[[#This Row],[poweradd]]</f>
        <v>20.206054000000108</v>
      </c>
      <c r="AG301" s="52">
        <f t="shared" si="328"/>
        <v>15.809146000000107</v>
      </c>
      <c r="AH301" s="35">
        <f t="shared" si="294"/>
        <v>6</v>
      </c>
      <c r="AI301" s="52">
        <f t="shared" si="316"/>
        <v>139.69085399999975</v>
      </c>
      <c r="AJ301" s="52">
        <f t="shared" si="340"/>
        <v>138.29394599999975</v>
      </c>
      <c r="AK301" s="52">
        <f t="shared" si="295"/>
        <v>1.396908</v>
      </c>
      <c r="AL301" s="45"/>
      <c r="AM301" s="45"/>
      <c r="AN301" s="47"/>
      <c r="AP301" s="35">
        <f>AQ301+AU301+Tabelle212682010252627[[#This Row],[w]]/2+Tabelle212682010252627[[#This Row],[poweradd]]</f>
        <v>17.651532999999922</v>
      </c>
      <c r="AQ301" s="52">
        <f t="shared" si="329"/>
        <v>13.243972999999924</v>
      </c>
      <c r="AR301" s="35">
        <f t="shared" si="296"/>
        <v>7</v>
      </c>
      <c r="AS301" s="52">
        <f t="shared" si="317"/>
        <v>90.756026999999847</v>
      </c>
      <c r="AT301" s="52">
        <f t="shared" si="341"/>
        <v>89.848466999999843</v>
      </c>
      <c r="AU301" s="52">
        <f t="shared" si="297"/>
        <v>0.90756000000000003</v>
      </c>
      <c r="AV301" s="45"/>
      <c r="AW301" s="45"/>
      <c r="AX301" s="47"/>
      <c r="AZ301" s="35">
        <f>BA301+BE301+Tabelle2126820102526272933[[#This Row],[w]]/2+Tabelle2126820102526272933[[#This Row],[poweradd]]</f>
        <v>18.651204000000021</v>
      </c>
      <c r="BA301" s="52">
        <f t="shared" si="330"/>
        <v>13.910308000000022</v>
      </c>
      <c r="BB301" s="35">
        <f t="shared" si="298"/>
        <v>7</v>
      </c>
      <c r="BC301" s="52">
        <f t="shared" si="318"/>
        <v>124.0896919999999</v>
      </c>
      <c r="BD301" s="52">
        <f t="shared" si="342"/>
        <v>122.84879599999989</v>
      </c>
      <c r="BE301" s="52">
        <f t="shared" si="299"/>
        <v>1.240896</v>
      </c>
      <c r="BF301" s="45"/>
      <c r="BG301" s="45"/>
      <c r="BH301" s="47"/>
      <c r="BJ301" s="35">
        <f>BK301+BO301+Tabelle21268201025262728[[#This Row],[w]]/2+Tabelle21268201025262728[[#This Row],[poweradd]]</f>
        <v>231.31293900000003</v>
      </c>
      <c r="BK301" s="52">
        <f t="shared" si="331"/>
        <v>226.58882800000003</v>
      </c>
      <c r="BL301" s="35">
        <f t="shared" si="300"/>
        <v>7</v>
      </c>
      <c r="BM301" s="52">
        <f t="shared" si="319"/>
        <v>122.41117199999977</v>
      </c>
      <c r="BN301" s="52">
        <f t="shared" si="343"/>
        <v>121.18706099999977</v>
      </c>
      <c r="BO301" s="52">
        <f t="shared" si="301"/>
        <v>1.2241109999999999</v>
      </c>
      <c r="BP301" s="45"/>
      <c r="BQ301" s="45"/>
      <c r="BR301" s="47"/>
      <c r="BT301" s="35">
        <f>BU301+BY301+Tabelle21268201025262729[[#This Row],[w]]/2+Tabelle21268201025262729[[#This Row],[poweradd]]</f>
        <v>232.312614</v>
      </c>
      <c r="BU301" s="52">
        <f t="shared" si="332"/>
        <v>227.255166</v>
      </c>
      <c r="BV301" s="35">
        <f t="shared" si="302"/>
        <v>7</v>
      </c>
      <c r="BW301" s="52">
        <f t="shared" si="320"/>
        <v>155.744834</v>
      </c>
      <c r="BX301" s="52">
        <f t="shared" si="344"/>
        <v>154.187386</v>
      </c>
      <c r="BY301" s="52">
        <f t="shared" si="303"/>
        <v>1.5574479999999999</v>
      </c>
      <c r="BZ301" s="45"/>
      <c r="CA301" s="45"/>
      <c r="CB301" s="47"/>
      <c r="CD301" s="35">
        <f>CE301+CI301+Tabelle2126820102526272934[[#This Row],[w]]/2+Tabelle2126820102526272934[[#This Row],[poweradd]]</f>
        <v>312.82804900000002</v>
      </c>
      <c r="CE301" s="52">
        <f t="shared" si="333"/>
        <v>308.84146400000003</v>
      </c>
      <c r="CF301" s="35">
        <f t="shared" si="304"/>
        <v>6</v>
      </c>
      <c r="CG301" s="52">
        <f t="shared" si="321"/>
        <v>98.658535999999884</v>
      </c>
      <c r="CH301" s="52">
        <f t="shared" si="345"/>
        <v>97.671950999999879</v>
      </c>
      <c r="CI301" s="52">
        <f t="shared" si="305"/>
        <v>0.98658500000000005</v>
      </c>
      <c r="CJ301" s="45"/>
      <c r="CK301" s="45"/>
      <c r="CL301" s="47"/>
      <c r="CN301" s="35">
        <f>CO301+CS301+Tabelle21268201025262729341135[[#This Row],[w]]/2+Tabelle21268201025262729341135[[#This Row],[poweradd]]</f>
        <v>313.45396199999993</v>
      </c>
      <c r="CO301" s="52">
        <f t="shared" si="334"/>
        <v>309.47369899999995</v>
      </c>
      <c r="CP301" s="35">
        <f t="shared" si="306"/>
        <v>6</v>
      </c>
      <c r="CQ301" s="52">
        <f t="shared" si="322"/>
        <v>98.026301000000018</v>
      </c>
      <c r="CR301" s="52">
        <f t="shared" si="346"/>
        <v>97.046038000000024</v>
      </c>
      <c r="CS301" s="52">
        <f t="shared" si="307"/>
        <v>0.980263</v>
      </c>
      <c r="CT301" s="45"/>
      <c r="CU301" s="45"/>
      <c r="CV301" s="47"/>
      <c r="CX301" s="35">
        <f>CY301+DC301+Tabelle2126820102526272934113536[[#This Row],[w]]/2+Tabelle2126820102526272934113536[[#This Row],[poweradd]]</f>
        <v>28.198794999999922</v>
      </c>
      <c r="CY301" s="52">
        <f t="shared" si="335"/>
        <v>23.377570999999921</v>
      </c>
      <c r="CZ301" s="35">
        <f t="shared" si="308"/>
        <v>6</v>
      </c>
      <c r="DA301" s="52">
        <f t="shared" si="323"/>
        <v>182.12242900000007</v>
      </c>
      <c r="DB301" s="52">
        <f t="shared" si="347"/>
        <v>180.30120500000007</v>
      </c>
      <c r="DC301" s="52">
        <f t="shared" si="309"/>
        <v>1.821224</v>
      </c>
      <c r="DD301" s="45"/>
      <c r="DE301" s="45"/>
      <c r="DF301" s="47"/>
      <c r="DH301" s="35">
        <f>DI301+DM301+Tabelle21268201025262729341135363731[[#This Row],[w]]/2+Tabelle21268201025262729341135363731[[#This Row],[poweradd]]</f>
        <v>46.036337999999994</v>
      </c>
      <c r="DI301" s="52">
        <f t="shared" si="336"/>
        <v>41.354886999999991</v>
      </c>
      <c r="DJ301" s="35">
        <f t="shared" si="310"/>
        <v>6</v>
      </c>
      <c r="DK301" s="52">
        <f t="shared" si="324"/>
        <v>168.14511299999984</v>
      </c>
      <c r="DL301" s="52">
        <f t="shared" si="348"/>
        <v>166.46366199999983</v>
      </c>
      <c r="DM301" s="52">
        <f t="shared" si="311"/>
        <v>1.681451</v>
      </c>
      <c r="DN301" s="45"/>
      <c r="DO301" s="45"/>
      <c r="DP301" s="47"/>
      <c r="DR301" s="35">
        <f>DS301+DW301+Tabelle212682010252627293411353637[[#This Row],[w]]/2+Tabelle212682010252627293411353637[[#This Row],[poweradd]]</f>
        <v>50.425315999999974</v>
      </c>
      <c r="DS301" s="52">
        <f t="shared" si="337"/>
        <v>45.808400999999975</v>
      </c>
      <c r="DT301" s="35">
        <f t="shared" si="312"/>
        <v>6</v>
      </c>
      <c r="DU301" s="52">
        <f t="shared" si="325"/>
        <v>161.69159899999994</v>
      </c>
      <c r="DV301" s="52">
        <f t="shared" si="349"/>
        <v>160.07468399999993</v>
      </c>
      <c r="DW301" s="52">
        <f t="shared" si="313"/>
        <v>1.6169150000000001</v>
      </c>
      <c r="DX301" s="45"/>
      <c r="DY301" s="45"/>
      <c r="DZ301" s="47"/>
    </row>
    <row r="302" spans="1:130" x14ac:dyDescent="0.25">
      <c r="A302" s="55">
        <v>299</v>
      </c>
      <c r="B302" s="35">
        <f>C302+G302+Tabelle21268201025[[#This Row],[w]]/2+Tabelle21268201025[[#This Row],[poweradd]]</f>
        <v>53.891375000000011</v>
      </c>
      <c r="C302" s="52">
        <f t="shared" si="350"/>
        <v>50.097349000000008</v>
      </c>
      <c r="D302" s="35">
        <f t="shared" si="289"/>
        <v>6</v>
      </c>
      <c r="E302" s="52">
        <f t="shared" si="351"/>
        <v>79.402650999999807</v>
      </c>
      <c r="F302" s="52">
        <f t="shared" si="352"/>
        <v>78.608624999999805</v>
      </c>
      <c r="G302" s="52">
        <f t="shared" si="353"/>
        <v>0.79402600000000001</v>
      </c>
      <c r="L302" s="35">
        <f>M302+Q302+Tabelle212682010252632[[#This Row],[w]]/2+Tabelle212682010252632[[#This Row],[poweradd]]</f>
        <v>60.352146000000019</v>
      </c>
      <c r="M302" s="52">
        <f t="shared" si="326"/>
        <v>56.279946000000017</v>
      </c>
      <c r="N302" s="35">
        <f t="shared" si="290"/>
        <v>6</v>
      </c>
      <c r="O302" s="52">
        <f t="shared" si="314"/>
        <v>107.22005399999992</v>
      </c>
      <c r="P302" s="52">
        <f t="shared" si="338"/>
        <v>106.14785399999992</v>
      </c>
      <c r="Q302" s="52">
        <f t="shared" si="291"/>
        <v>1.0722</v>
      </c>
      <c r="V302" s="35">
        <f>W302+AA302+Tabelle2126820102526[[#This Row],[w]]/2+Tabelle2126820102526[[#This Row],[poweradd]]</f>
        <v>23.259320000000052</v>
      </c>
      <c r="W302" s="52">
        <f t="shared" si="327"/>
        <v>19.206384000000053</v>
      </c>
      <c r="X302" s="35">
        <f t="shared" si="292"/>
        <v>6</v>
      </c>
      <c r="Y302" s="52">
        <f t="shared" si="315"/>
        <v>105.29361599999986</v>
      </c>
      <c r="Z302" s="52">
        <f t="shared" si="339"/>
        <v>104.24067999999986</v>
      </c>
      <c r="AA302" s="52">
        <f t="shared" si="293"/>
        <v>1.0529360000000001</v>
      </c>
      <c r="AF302" s="35">
        <f>AG302+AK302+Tabelle212682010252630[[#This Row],[w]]/2+Tabelle212682010252630[[#This Row],[poweradd]]</f>
        <v>24.588993000000109</v>
      </c>
      <c r="AG302" s="52">
        <f t="shared" si="328"/>
        <v>20.206054000000108</v>
      </c>
      <c r="AH302" s="35">
        <f t="shared" si="294"/>
        <v>6</v>
      </c>
      <c r="AI302" s="52">
        <f t="shared" si="316"/>
        <v>138.29394599999975</v>
      </c>
      <c r="AJ302" s="52">
        <f t="shared" si="340"/>
        <v>136.91100699999976</v>
      </c>
      <c r="AK302" s="52">
        <f t="shared" si="295"/>
        <v>1.3829389999999999</v>
      </c>
      <c r="AP302" s="35">
        <f>AQ302+AU302+Tabelle212682010252627[[#This Row],[w]]/2+Tabelle212682010252627[[#This Row],[poweradd]]</f>
        <v>22.050016999999922</v>
      </c>
      <c r="AQ302" s="52">
        <f t="shared" si="329"/>
        <v>17.651532999999922</v>
      </c>
      <c r="AR302" s="35">
        <f t="shared" si="296"/>
        <v>7</v>
      </c>
      <c r="AS302" s="52">
        <f t="shared" si="317"/>
        <v>89.848466999999843</v>
      </c>
      <c r="AT302" s="52">
        <f t="shared" si="341"/>
        <v>88.949982999999847</v>
      </c>
      <c r="AU302" s="52">
        <f t="shared" si="297"/>
        <v>0.89848399999999995</v>
      </c>
      <c r="AZ302" s="35">
        <f>BA302+BE302+Tabelle2126820102526272933[[#This Row],[w]]/2+Tabelle2126820102526272933[[#This Row],[poweradd]]</f>
        <v>23.379691000000022</v>
      </c>
      <c r="BA302" s="52">
        <f t="shared" si="330"/>
        <v>18.651204000000021</v>
      </c>
      <c r="BB302" s="35">
        <f t="shared" si="298"/>
        <v>7</v>
      </c>
      <c r="BC302" s="52">
        <f t="shared" si="318"/>
        <v>122.84879599999989</v>
      </c>
      <c r="BD302" s="52">
        <f t="shared" si="342"/>
        <v>121.62030899999989</v>
      </c>
      <c r="BE302" s="52">
        <f t="shared" si="299"/>
        <v>1.2284870000000001</v>
      </c>
      <c r="BJ302" s="35">
        <f>BK302+BO302+Tabelle21268201025262728[[#This Row],[w]]/2+Tabelle21268201025262728[[#This Row],[poweradd]]</f>
        <v>236.02480900000003</v>
      </c>
      <c r="BK302" s="52">
        <f t="shared" si="331"/>
        <v>231.31293900000003</v>
      </c>
      <c r="BL302" s="35">
        <f t="shared" si="300"/>
        <v>7</v>
      </c>
      <c r="BM302" s="52">
        <f t="shared" si="319"/>
        <v>121.18706099999977</v>
      </c>
      <c r="BN302" s="52">
        <f t="shared" si="343"/>
        <v>119.97519099999977</v>
      </c>
      <c r="BO302" s="52">
        <f t="shared" si="301"/>
        <v>1.21187</v>
      </c>
      <c r="BT302" s="35">
        <f>BU302+BY302+Tabelle21268201025262729[[#This Row],[w]]/2+Tabelle21268201025262729[[#This Row],[poweradd]]</f>
        <v>237.35448700000001</v>
      </c>
      <c r="BU302" s="52">
        <f t="shared" si="332"/>
        <v>232.312614</v>
      </c>
      <c r="BV302" s="35">
        <f t="shared" si="302"/>
        <v>7</v>
      </c>
      <c r="BW302" s="52">
        <f t="shared" si="320"/>
        <v>154.187386</v>
      </c>
      <c r="BX302" s="52">
        <f t="shared" si="344"/>
        <v>152.64551299999999</v>
      </c>
      <c r="BY302" s="52">
        <f t="shared" si="303"/>
        <v>1.541873</v>
      </c>
      <c r="CD302" s="35">
        <f>CE302+CI302+Tabelle2126820102526272934[[#This Row],[w]]/2+Tabelle2126820102526272934[[#This Row],[poweradd]]</f>
        <v>316.80476800000002</v>
      </c>
      <c r="CE302" s="52">
        <f t="shared" si="333"/>
        <v>312.82804900000002</v>
      </c>
      <c r="CF302" s="35">
        <f t="shared" si="304"/>
        <v>6</v>
      </c>
      <c r="CG302" s="52">
        <f t="shared" si="321"/>
        <v>97.671950999999879</v>
      </c>
      <c r="CH302" s="52">
        <f t="shared" si="345"/>
        <v>96.695231999999876</v>
      </c>
      <c r="CI302" s="52">
        <f t="shared" si="305"/>
        <v>0.976719</v>
      </c>
      <c r="CN302" s="35">
        <f>CO302+CS302+Tabelle21268201025262729341135[[#This Row],[w]]/2+Tabelle21268201025262729341135[[#This Row],[poweradd]]</f>
        <v>317.42442199999994</v>
      </c>
      <c r="CO302" s="52">
        <f t="shared" si="334"/>
        <v>313.45396199999993</v>
      </c>
      <c r="CP302" s="35">
        <f t="shared" si="306"/>
        <v>6</v>
      </c>
      <c r="CQ302" s="52">
        <f t="shared" si="322"/>
        <v>97.046038000000024</v>
      </c>
      <c r="CR302" s="52">
        <f t="shared" si="346"/>
        <v>96.075578000000021</v>
      </c>
      <c r="CS302" s="52">
        <f t="shared" si="307"/>
        <v>0.97045999999999999</v>
      </c>
      <c r="CX302" s="35">
        <f>CY302+DC302+Tabelle2126820102526272934113536[[#This Row],[w]]/2+Tabelle2126820102526272934113536[[#This Row],[poweradd]]</f>
        <v>33.001806999999921</v>
      </c>
      <c r="CY302" s="52">
        <f t="shared" si="335"/>
        <v>28.198794999999922</v>
      </c>
      <c r="CZ302" s="35">
        <f t="shared" si="308"/>
        <v>6</v>
      </c>
      <c r="DA302" s="52">
        <f t="shared" si="323"/>
        <v>180.30120500000007</v>
      </c>
      <c r="DB302" s="52">
        <f t="shared" si="347"/>
        <v>178.49819300000007</v>
      </c>
      <c r="DC302" s="52">
        <f t="shared" si="309"/>
        <v>1.8030120000000001</v>
      </c>
      <c r="DH302" s="35">
        <f>DI302+DM302+Tabelle21268201025262729341135363731[[#This Row],[w]]/2+Tabelle21268201025262729341135363731[[#This Row],[poweradd]]</f>
        <v>50.700973999999995</v>
      </c>
      <c r="DI302" s="52">
        <f t="shared" si="336"/>
        <v>46.036337999999994</v>
      </c>
      <c r="DJ302" s="35">
        <f t="shared" si="310"/>
        <v>6</v>
      </c>
      <c r="DK302" s="52">
        <f t="shared" si="324"/>
        <v>166.46366199999983</v>
      </c>
      <c r="DL302" s="52">
        <f t="shared" si="348"/>
        <v>164.79902599999983</v>
      </c>
      <c r="DM302" s="52">
        <f t="shared" si="311"/>
        <v>1.664636</v>
      </c>
      <c r="DN302" s="94"/>
      <c r="DO302" s="94"/>
      <c r="DP302" s="94"/>
      <c r="DR302" s="35">
        <f>DS302+DW302+Tabelle212682010252627293411353637[[#This Row],[w]]/2+Tabelle212682010252627293411353637[[#This Row],[poweradd]]</f>
        <v>55.026061999999975</v>
      </c>
      <c r="DS302" s="52">
        <f t="shared" si="337"/>
        <v>50.425315999999974</v>
      </c>
      <c r="DT302" s="35">
        <f t="shared" si="312"/>
        <v>6</v>
      </c>
      <c r="DU302" s="52">
        <f t="shared" si="325"/>
        <v>160.07468399999993</v>
      </c>
      <c r="DV302" s="52">
        <f t="shared" si="349"/>
        <v>158.47393799999995</v>
      </c>
      <c r="DW302" s="52">
        <f t="shared" si="313"/>
        <v>1.600746</v>
      </c>
      <c r="DX302" s="94"/>
      <c r="DY302" s="94"/>
      <c r="DZ302" s="94"/>
    </row>
    <row r="303" spans="1:130" x14ac:dyDescent="0.25">
      <c r="A303" s="55">
        <v>300</v>
      </c>
      <c r="B303" s="35">
        <f>C303+G303+Tabelle21268201025[[#This Row],[w]]/2+Tabelle21268201025[[#This Row],[poweradd]]</f>
        <v>57.677461000000008</v>
      </c>
      <c r="C303" s="150">
        <f t="shared" si="350"/>
        <v>53.891375000000011</v>
      </c>
      <c r="D303" s="35">
        <f t="shared" si="289"/>
        <v>6</v>
      </c>
      <c r="E303" s="52">
        <f t="shared" si="351"/>
        <v>78.608624999999805</v>
      </c>
      <c r="F303" s="52">
        <f t="shared" si="352"/>
        <v>77.822538999999807</v>
      </c>
      <c r="G303" s="52">
        <f t="shared" si="353"/>
        <v>0.78608599999999995</v>
      </c>
      <c r="L303" s="35">
        <f>M303+Q303+Tabelle212682010252632[[#This Row],[w]]/2+Tabelle212682010252632[[#This Row],[poweradd]]</f>
        <v>64.413624000000027</v>
      </c>
      <c r="M303" s="150">
        <f t="shared" si="326"/>
        <v>60.352146000000019</v>
      </c>
      <c r="N303" s="35">
        <f t="shared" si="290"/>
        <v>6</v>
      </c>
      <c r="O303" s="52">
        <f t="shared" si="314"/>
        <v>106.14785399999992</v>
      </c>
      <c r="P303" s="52">
        <f t="shared" si="338"/>
        <v>105.08637599999993</v>
      </c>
      <c r="Q303" s="52">
        <f t="shared" si="291"/>
        <v>1.0614779999999999</v>
      </c>
      <c r="V303" s="35">
        <f>W303+AA303+Tabelle2126820102526[[#This Row],[w]]/2+Tabelle2126820102526[[#This Row],[poweradd]]</f>
        <v>27.301726000000052</v>
      </c>
      <c r="W303" s="150">
        <f t="shared" si="327"/>
        <v>23.259320000000052</v>
      </c>
      <c r="X303" s="35">
        <f t="shared" si="292"/>
        <v>6</v>
      </c>
      <c r="Y303" s="52">
        <f t="shared" si="315"/>
        <v>104.24067999999986</v>
      </c>
      <c r="Z303" s="52">
        <f t="shared" si="339"/>
        <v>103.19827399999986</v>
      </c>
      <c r="AA303" s="52">
        <f t="shared" si="293"/>
        <v>1.0424059999999999</v>
      </c>
      <c r="AF303" s="35">
        <f>AG303+AK303+Tabelle212682010252630[[#This Row],[w]]/2+Tabelle212682010252630[[#This Row],[poweradd]]</f>
        <v>28.958103000000108</v>
      </c>
      <c r="AG303" s="150">
        <f t="shared" si="328"/>
        <v>24.588993000000109</v>
      </c>
      <c r="AH303" s="35">
        <f t="shared" si="294"/>
        <v>6</v>
      </c>
      <c r="AI303" s="52">
        <f t="shared" si="316"/>
        <v>136.91100699999976</v>
      </c>
      <c r="AJ303" s="52">
        <f t="shared" si="340"/>
        <v>135.54189699999975</v>
      </c>
      <c r="AK303" s="52">
        <f t="shared" si="295"/>
        <v>1.36911</v>
      </c>
      <c r="AP303" s="35">
        <f>AQ303+AU303+Tabelle212682010252627[[#This Row],[w]]/2+Tabelle212682010252627[[#This Row],[poweradd]]</f>
        <v>26.439515999999923</v>
      </c>
      <c r="AQ303" s="150">
        <f t="shared" si="329"/>
        <v>22.050016999999922</v>
      </c>
      <c r="AR303" s="35">
        <f t="shared" si="296"/>
        <v>7</v>
      </c>
      <c r="AS303" s="52">
        <f t="shared" si="317"/>
        <v>88.949982999999847</v>
      </c>
      <c r="AT303" s="52">
        <f t="shared" si="341"/>
        <v>88.060483999999846</v>
      </c>
      <c r="AU303" s="52">
        <f t="shared" si="297"/>
        <v>0.88949900000000004</v>
      </c>
      <c r="AZ303" s="35">
        <f>BA303+BE303+Tabelle2126820102526272933[[#This Row],[w]]/2+Tabelle2126820102526272933[[#This Row],[poweradd]]</f>
        <v>28.095894000000023</v>
      </c>
      <c r="BA303" s="150">
        <f t="shared" si="330"/>
        <v>23.379691000000022</v>
      </c>
      <c r="BB303" s="35">
        <f t="shared" si="298"/>
        <v>7</v>
      </c>
      <c r="BC303" s="52">
        <f t="shared" si="318"/>
        <v>121.62030899999989</v>
      </c>
      <c r="BD303" s="52">
        <f t="shared" si="342"/>
        <v>120.4041059999999</v>
      </c>
      <c r="BE303" s="52">
        <f t="shared" si="299"/>
        <v>1.2162029999999999</v>
      </c>
      <c r="BJ303" s="35">
        <f>BK303+BO303+Tabelle21268201025262728[[#This Row],[w]]/2+Tabelle21268201025262728[[#This Row],[poweradd]]</f>
        <v>240.72456000000003</v>
      </c>
      <c r="BK303" s="150">
        <f t="shared" si="331"/>
        <v>236.02480900000003</v>
      </c>
      <c r="BL303" s="35">
        <f t="shared" si="300"/>
        <v>7</v>
      </c>
      <c r="BM303" s="52">
        <f t="shared" si="319"/>
        <v>119.97519099999977</v>
      </c>
      <c r="BN303" s="52">
        <f t="shared" si="343"/>
        <v>118.77543999999976</v>
      </c>
      <c r="BO303" s="52">
        <f t="shared" si="301"/>
        <v>1.199751</v>
      </c>
      <c r="BT303" s="35">
        <f>BU303+BY303+Tabelle21268201025262729[[#This Row],[w]]/2+Tabelle21268201025262729[[#This Row],[poweradd]]</f>
        <v>242.380942</v>
      </c>
      <c r="BU303" s="150">
        <f t="shared" si="332"/>
        <v>237.35448700000001</v>
      </c>
      <c r="BV303" s="35">
        <f t="shared" si="302"/>
        <v>7</v>
      </c>
      <c r="BW303" s="52">
        <f t="shared" si="320"/>
        <v>152.64551299999999</v>
      </c>
      <c r="BX303" s="52">
        <f t="shared" si="344"/>
        <v>151.119058</v>
      </c>
      <c r="BY303" s="52">
        <f t="shared" si="303"/>
        <v>1.5264549999999999</v>
      </c>
      <c r="CD303" s="35">
        <f>CE303+CI303+Tabelle2126820102526272934[[#This Row],[w]]/2+Tabelle2126820102526272934[[#This Row],[poweradd]]</f>
        <v>320.77172000000002</v>
      </c>
      <c r="CE303" s="150">
        <f t="shared" si="333"/>
        <v>316.80476800000002</v>
      </c>
      <c r="CF303" s="35">
        <f t="shared" si="304"/>
        <v>6</v>
      </c>
      <c r="CG303" s="52">
        <f t="shared" si="321"/>
        <v>96.695231999999876</v>
      </c>
      <c r="CH303" s="52">
        <f t="shared" si="345"/>
        <v>95.72827999999987</v>
      </c>
      <c r="CI303" s="52">
        <f t="shared" si="305"/>
        <v>0.96695200000000003</v>
      </c>
      <c r="CN303" s="35">
        <f>CO303+CS303+Tabelle21268201025262729341135[[#This Row],[w]]/2+Tabelle21268201025262729341135[[#This Row],[poweradd]]</f>
        <v>321.38517699999994</v>
      </c>
      <c r="CO303" s="150">
        <f t="shared" si="334"/>
        <v>317.42442199999994</v>
      </c>
      <c r="CP303" s="35">
        <f t="shared" si="306"/>
        <v>6</v>
      </c>
      <c r="CQ303" s="52">
        <f t="shared" si="322"/>
        <v>96.075578000000021</v>
      </c>
      <c r="CR303" s="52">
        <f t="shared" si="346"/>
        <v>95.114823000000015</v>
      </c>
      <c r="CS303" s="52">
        <f t="shared" si="307"/>
        <v>0.96075500000000003</v>
      </c>
      <c r="CX303" s="35">
        <f>CY303+DC303+Tabelle2126820102526272934113536[[#This Row],[w]]/2+Tabelle2126820102526272934113536[[#This Row],[poweradd]]</f>
        <v>37.786787999999923</v>
      </c>
      <c r="CY303" s="150">
        <f t="shared" si="335"/>
        <v>33.001806999999921</v>
      </c>
      <c r="CZ303" s="35">
        <f t="shared" si="308"/>
        <v>6</v>
      </c>
      <c r="DA303" s="52">
        <f t="shared" si="323"/>
        <v>178.49819300000007</v>
      </c>
      <c r="DB303" s="52">
        <f t="shared" si="347"/>
        <v>176.71321200000008</v>
      </c>
      <c r="DC303" s="52">
        <f t="shared" si="309"/>
        <v>1.7849809999999999</v>
      </c>
      <c r="DH303" s="35">
        <f>DI303+DM303+Tabelle21268201025262729341135363731[[#This Row],[w]]/2+Tabelle21268201025262729341135363731[[#This Row],[poweradd]]</f>
        <v>55.348963999999995</v>
      </c>
      <c r="DI303" s="150">
        <f t="shared" si="336"/>
        <v>50.700973999999995</v>
      </c>
      <c r="DJ303" s="35">
        <f t="shared" si="310"/>
        <v>6</v>
      </c>
      <c r="DK303" s="52">
        <f t="shared" si="324"/>
        <v>164.79902599999983</v>
      </c>
      <c r="DL303" s="52">
        <f t="shared" si="348"/>
        <v>163.15103599999983</v>
      </c>
      <c r="DM303" s="52">
        <f t="shared" si="311"/>
        <v>1.6479900000000001</v>
      </c>
      <c r="DR303" s="35">
        <f>DS303+DW303+Tabelle212682010252627293411353637[[#This Row],[w]]/2+Tabelle212682010252627293411353637[[#This Row],[poweradd]]</f>
        <v>59.610800999999974</v>
      </c>
      <c r="DS303" s="150">
        <f t="shared" si="337"/>
        <v>55.026061999999975</v>
      </c>
      <c r="DT303" s="35">
        <f t="shared" si="312"/>
        <v>6</v>
      </c>
      <c r="DU303" s="52">
        <f t="shared" si="325"/>
        <v>158.47393799999995</v>
      </c>
      <c r="DV303" s="52">
        <f t="shared" si="349"/>
        <v>156.88919899999993</v>
      </c>
      <c r="DW303" s="52">
        <f t="shared" si="313"/>
        <v>1.5847389999999999</v>
      </c>
    </row>
    <row r="304" spans="1:130" x14ac:dyDescent="0.25">
      <c r="A304" s="55">
        <v>301</v>
      </c>
      <c r="B304" s="35">
        <f>C304+G304+Tabelle21268201025[[#This Row],[w]]/2+Tabelle21268201025[[#This Row],[poweradd]]</f>
        <v>61.455686000000007</v>
      </c>
      <c r="C304" s="150">
        <f t="shared" si="350"/>
        <v>57.677461000000008</v>
      </c>
      <c r="D304" s="35">
        <f t="shared" si="289"/>
        <v>6</v>
      </c>
      <c r="E304" s="52">
        <f t="shared" si="351"/>
        <v>77.822538999999807</v>
      </c>
      <c r="F304" s="52">
        <f t="shared" si="352"/>
        <v>77.044313999999801</v>
      </c>
      <c r="G304" s="52">
        <f t="shared" si="353"/>
        <v>0.77822499999999994</v>
      </c>
      <c r="L304" s="35">
        <f>M304+Q304+Tabelle212682010252632[[#This Row],[w]]/2+Tabelle212682010252632[[#This Row],[poweradd]]</f>
        <v>68.464487000000034</v>
      </c>
      <c r="M304" s="150">
        <f t="shared" si="326"/>
        <v>64.413624000000027</v>
      </c>
      <c r="N304" s="35">
        <f t="shared" si="290"/>
        <v>6</v>
      </c>
      <c r="O304" s="52">
        <f t="shared" si="314"/>
        <v>105.08637599999993</v>
      </c>
      <c r="P304" s="52">
        <f t="shared" si="338"/>
        <v>104.03551299999992</v>
      </c>
      <c r="Q304" s="52">
        <f t="shared" si="291"/>
        <v>1.0508630000000001</v>
      </c>
      <c r="V304" s="35">
        <f>W304+AA304+Tabelle2126820102526[[#This Row],[w]]/2+Tabelle2126820102526[[#This Row],[poweradd]]</f>
        <v>31.333708000000051</v>
      </c>
      <c r="W304" s="150">
        <f t="shared" si="327"/>
        <v>27.301726000000052</v>
      </c>
      <c r="X304" s="35">
        <f t="shared" si="292"/>
        <v>6</v>
      </c>
      <c r="Y304" s="52">
        <f t="shared" si="315"/>
        <v>103.19827399999986</v>
      </c>
      <c r="Z304" s="52">
        <f t="shared" si="339"/>
        <v>102.16629199999986</v>
      </c>
      <c r="AA304" s="52">
        <f t="shared" si="293"/>
        <v>1.031982</v>
      </c>
      <c r="AF304" s="35">
        <f>AG304+AK304+Tabelle212682010252630[[#This Row],[w]]/2+Tabelle212682010252630[[#This Row],[poweradd]]</f>
        <v>33.313521000000108</v>
      </c>
      <c r="AG304" s="150">
        <f t="shared" si="328"/>
        <v>28.958103000000108</v>
      </c>
      <c r="AH304" s="35">
        <f t="shared" si="294"/>
        <v>6</v>
      </c>
      <c r="AI304" s="52">
        <f t="shared" si="316"/>
        <v>135.54189699999975</v>
      </c>
      <c r="AJ304" s="52">
        <f t="shared" si="340"/>
        <v>134.18647899999976</v>
      </c>
      <c r="AK304" s="52">
        <f t="shared" si="295"/>
        <v>1.355418</v>
      </c>
      <c r="AP304" s="35">
        <f>AQ304+AU304+Tabelle212682010252627[[#This Row],[w]]/2+Tabelle212682010252627[[#This Row],[poweradd]]</f>
        <v>30.820119999999925</v>
      </c>
      <c r="AQ304" s="150">
        <f t="shared" si="329"/>
        <v>26.439515999999923</v>
      </c>
      <c r="AR304" s="35">
        <f t="shared" si="296"/>
        <v>7</v>
      </c>
      <c r="AS304" s="52">
        <f t="shared" si="317"/>
        <v>88.060483999999846</v>
      </c>
      <c r="AT304" s="52">
        <f t="shared" si="341"/>
        <v>87.179879999999841</v>
      </c>
      <c r="AU304" s="52">
        <f t="shared" si="297"/>
        <v>0.88060400000000005</v>
      </c>
      <c r="AZ304" s="35">
        <f>BA304+BE304+Tabelle2126820102526272933[[#This Row],[w]]/2+Tabelle2126820102526272933[[#This Row],[poweradd]]</f>
        <v>32.799935000000019</v>
      </c>
      <c r="BA304" s="150">
        <f t="shared" si="330"/>
        <v>28.095894000000023</v>
      </c>
      <c r="BB304" s="35">
        <f t="shared" si="298"/>
        <v>7</v>
      </c>
      <c r="BC304" s="52">
        <f t="shared" si="318"/>
        <v>120.4041059999999</v>
      </c>
      <c r="BD304" s="52">
        <f t="shared" si="342"/>
        <v>119.2000649999999</v>
      </c>
      <c r="BE304" s="52">
        <f t="shared" si="299"/>
        <v>1.2040409999999999</v>
      </c>
      <c r="BJ304" s="35">
        <f>BK304+BO304+Tabelle21268201025262728[[#This Row],[w]]/2+Tabelle21268201025262728[[#This Row],[poweradd]]</f>
        <v>245.41231400000004</v>
      </c>
      <c r="BK304" s="150">
        <f t="shared" si="331"/>
        <v>240.72456000000003</v>
      </c>
      <c r="BL304" s="35">
        <f t="shared" si="300"/>
        <v>7</v>
      </c>
      <c r="BM304" s="52">
        <f t="shared" si="319"/>
        <v>118.77543999999976</v>
      </c>
      <c r="BN304" s="52">
        <f t="shared" si="343"/>
        <v>117.58768599999976</v>
      </c>
      <c r="BO304" s="52">
        <f t="shared" si="301"/>
        <v>1.187754</v>
      </c>
      <c r="BT304" s="35">
        <f>BU304+BY304+Tabelle21268201025262729[[#This Row],[w]]/2+Tabelle21268201025262729[[#This Row],[poweradd]]</f>
        <v>247.392132</v>
      </c>
      <c r="BU304" s="150">
        <f t="shared" si="332"/>
        <v>242.380942</v>
      </c>
      <c r="BV304" s="35">
        <f t="shared" si="302"/>
        <v>7</v>
      </c>
      <c r="BW304" s="52">
        <f t="shared" si="320"/>
        <v>151.119058</v>
      </c>
      <c r="BX304" s="52">
        <f t="shared" si="344"/>
        <v>149.607868</v>
      </c>
      <c r="BY304" s="52">
        <f t="shared" si="303"/>
        <v>1.51119</v>
      </c>
      <c r="CD304" s="35">
        <f>CE304+CI304+Tabelle2126820102526272934[[#This Row],[w]]/2+Tabelle2126820102526272934[[#This Row],[poweradd]]</f>
        <v>324.72900200000004</v>
      </c>
      <c r="CE304" s="150">
        <f t="shared" si="333"/>
        <v>320.77172000000002</v>
      </c>
      <c r="CF304" s="35">
        <f t="shared" si="304"/>
        <v>6</v>
      </c>
      <c r="CG304" s="52">
        <f t="shared" si="321"/>
        <v>95.72827999999987</v>
      </c>
      <c r="CH304" s="52">
        <f t="shared" si="345"/>
        <v>94.770997999999864</v>
      </c>
      <c r="CI304" s="52">
        <f t="shared" si="305"/>
        <v>0.95728199999999997</v>
      </c>
      <c r="CN304" s="35">
        <f>CO304+CS304+Tabelle21268201025262729341135[[#This Row],[w]]/2+Tabelle21268201025262729341135[[#This Row],[poweradd]]</f>
        <v>325.33632499999993</v>
      </c>
      <c r="CO304" s="150">
        <f t="shared" si="334"/>
        <v>321.38517699999994</v>
      </c>
      <c r="CP304" s="35">
        <f t="shared" si="306"/>
        <v>6</v>
      </c>
      <c r="CQ304" s="52">
        <f t="shared" si="322"/>
        <v>95.114823000000015</v>
      </c>
      <c r="CR304" s="52">
        <f t="shared" si="346"/>
        <v>94.163675000000012</v>
      </c>
      <c r="CS304" s="52">
        <f t="shared" si="307"/>
        <v>0.95114799999999999</v>
      </c>
      <c r="CX304" s="35">
        <f>CY304+DC304+Tabelle2126820102526272934113536[[#This Row],[w]]/2+Tabelle2126820102526272934113536[[#This Row],[poweradd]]</f>
        <v>42.55391999999992</v>
      </c>
      <c r="CY304" s="150">
        <f t="shared" si="335"/>
        <v>37.786787999999923</v>
      </c>
      <c r="CZ304" s="35">
        <f t="shared" si="308"/>
        <v>6</v>
      </c>
      <c r="DA304" s="52">
        <f t="shared" si="323"/>
        <v>176.71321200000008</v>
      </c>
      <c r="DB304" s="52">
        <f t="shared" si="347"/>
        <v>174.94608000000008</v>
      </c>
      <c r="DC304" s="52">
        <f t="shared" si="309"/>
        <v>1.7671319999999999</v>
      </c>
      <c r="DH304" s="35">
        <f>DI304+DM304+Tabelle21268201025262729341135363731[[#This Row],[w]]/2+Tabelle21268201025262729341135363731[[#This Row],[poweradd]]</f>
        <v>59.980473999999994</v>
      </c>
      <c r="DI304" s="150">
        <f t="shared" si="336"/>
        <v>55.348963999999995</v>
      </c>
      <c r="DJ304" s="35">
        <f t="shared" si="310"/>
        <v>6</v>
      </c>
      <c r="DK304" s="52">
        <f t="shared" si="324"/>
        <v>163.15103599999983</v>
      </c>
      <c r="DL304" s="52">
        <f t="shared" si="348"/>
        <v>161.51952599999984</v>
      </c>
      <c r="DM304" s="52">
        <f t="shared" si="311"/>
        <v>1.63151</v>
      </c>
      <c r="DR304" s="35">
        <f>DS304+DW304+Tabelle212682010252627293411353637[[#This Row],[w]]/2+Tabelle212682010252627293411353637[[#This Row],[poweradd]]</f>
        <v>64.179691999999974</v>
      </c>
      <c r="DS304" s="150">
        <f t="shared" si="337"/>
        <v>59.610800999999974</v>
      </c>
      <c r="DT304" s="35">
        <f t="shared" si="312"/>
        <v>6</v>
      </c>
      <c r="DU304" s="52">
        <f t="shared" si="325"/>
        <v>156.88919899999993</v>
      </c>
      <c r="DV304" s="52">
        <f t="shared" si="349"/>
        <v>155.32030799999993</v>
      </c>
      <c r="DW304" s="52">
        <f t="shared" si="313"/>
        <v>1.568891</v>
      </c>
    </row>
    <row r="305" spans="1:130" x14ac:dyDescent="0.25">
      <c r="A305" s="55">
        <v>302</v>
      </c>
      <c r="B305" s="35">
        <f>C305+G305+Tabelle21268201025[[#This Row],[w]]/2+Tabelle21268201025[[#This Row],[poweradd]]</f>
        <v>65.226129000000014</v>
      </c>
      <c r="C305" s="150">
        <f t="shared" si="350"/>
        <v>61.455686000000007</v>
      </c>
      <c r="D305" s="35">
        <f t="shared" si="289"/>
        <v>6</v>
      </c>
      <c r="E305" s="52">
        <f t="shared" si="351"/>
        <v>77.044313999999801</v>
      </c>
      <c r="F305" s="52">
        <f t="shared" si="352"/>
        <v>76.273870999999801</v>
      </c>
      <c r="G305" s="52">
        <f t="shared" si="353"/>
        <v>0.77044299999999999</v>
      </c>
      <c r="L305" s="35">
        <f>M305+Q305+Tabelle212682010252632[[#This Row],[w]]/2+Tabelle212682010252632[[#This Row],[poweradd]]</f>
        <v>72.504842000000039</v>
      </c>
      <c r="M305" s="150">
        <f t="shared" si="326"/>
        <v>68.464487000000034</v>
      </c>
      <c r="N305" s="35">
        <f t="shared" si="290"/>
        <v>6</v>
      </c>
      <c r="O305" s="52">
        <f t="shared" si="314"/>
        <v>104.03551299999992</v>
      </c>
      <c r="P305" s="52">
        <f t="shared" si="338"/>
        <v>102.99515799999992</v>
      </c>
      <c r="Q305" s="52">
        <f t="shared" si="291"/>
        <v>1.0403549999999999</v>
      </c>
      <c r="V305" s="35">
        <f>W305+AA305+Tabelle2126820102526[[#This Row],[w]]/2+Tabelle2126820102526[[#This Row],[poweradd]]</f>
        <v>35.35537000000005</v>
      </c>
      <c r="W305" s="150">
        <f t="shared" si="327"/>
        <v>31.333708000000051</v>
      </c>
      <c r="X305" s="35">
        <f t="shared" si="292"/>
        <v>6</v>
      </c>
      <c r="Y305" s="52">
        <f t="shared" si="315"/>
        <v>102.16629199999986</v>
      </c>
      <c r="Z305" s="52">
        <f t="shared" si="339"/>
        <v>101.14462999999985</v>
      </c>
      <c r="AA305" s="52">
        <f t="shared" si="293"/>
        <v>1.0216620000000001</v>
      </c>
      <c r="AF305" s="35">
        <f>AG305+AK305+Tabelle212682010252630[[#This Row],[w]]/2+Tabelle212682010252630[[#This Row],[poweradd]]</f>
        <v>37.655385000000109</v>
      </c>
      <c r="AG305" s="150">
        <f t="shared" si="328"/>
        <v>33.313521000000108</v>
      </c>
      <c r="AH305" s="35">
        <f t="shared" si="294"/>
        <v>6</v>
      </c>
      <c r="AI305" s="52">
        <f t="shared" si="316"/>
        <v>134.18647899999976</v>
      </c>
      <c r="AJ305" s="52">
        <f t="shared" si="340"/>
        <v>132.84461499999978</v>
      </c>
      <c r="AK305" s="52">
        <f t="shared" si="295"/>
        <v>1.3418639999999999</v>
      </c>
      <c r="AP305" s="35">
        <f>AQ305+AU305+Tabelle212682010252627[[#This Row],[w]]/2+Tabelle212682010252627[[#This Row],[poweradd]]</f>
        <v>35.191917999999923</v>
      </c>
      <c r="AQ305" s="150">
        <f t="shared" si="329"/>
        <v>30.820119999999925</v>
      </c>
      <c r="AR305" s="35">
        <f t="shared" si="296"/>
        <v>7</v>
      </c>
      <c r="AS305" s="52">
        <f t="shared" si="317"/>
        <v>87.179879999999841</v>
      </c>
      <c r="AT305" s="52">
        <f t="shared" si="341"/>
        <v>86.308081999999843</v>
      </c>
      <c r="AU305" s="52">
        <f t="shared" si="297"/>
        <v>0.87179799999999996</v>
      </c>
      <c r="AZ305" s="35">
        <f>BA305+BE305+Tabelle2126820102526272933[[#This Row],[w]]/2+Tabelle2126820102526272933[[#This Row],[poweradd]]</f>
        <v>37.491935000000019</v>
      </c>
      <c r="BA305" s="150">
        <f t="shared" si="330"/>
        <v>32.799935000000019</v>
      </c>
      <c r="BB305" s="35">
        <f t="shared" si="298"/>
        <v>7</v>
      </c>
      <c r="BC305" s="52">
        <f t="shared" si="318"/>
        <v>119.2000649999999</v>
      </c>
      <c r="BD305" s="52">
        <f t="shared" si="342"/>
        <v>118.0080649999999</v>
      </c>
      <c r="BE305" s="52">
        <f t="shared" si="299"/>
        <v>1.1919999999999999</v>
      </c>
      <c r="BJ305" s="35">
        <f>BK305+BO305+Tabelle21268201025262728[[#This Row],[w]]/2+Tabelle21268201025262728[[#This Row],[poweradd]]</f>
        <v>8.8190000000025748E-2</v>
      </c>
      <c r="BK305" s="150">
        <f t="shared" si="331"/>
        <v>245.41231400000004</v>
      </c>
      <c r="BL305" s="35">
        <f t="shared" si="300"/>
        <v>7</v>
      </c>
      <c r="BM305" s="52">
        <f t="shared" si="319"/>
        <v>117.58768599999976</v>
      </c>
      <c r="BN305" s="52">
        <f t="shared" si="343"/>
        <v>116.41180999999976</v>
      </c>
      <c r="BO305" s="52">
        <f t="shared" si="301"/>
        <v>1.1758759999999999</v>
      </c>
      <c r="BP305" s="45">
        <v>-250</v>
      </c>
      <c r="BQ305" s="45"/>
      <c r="BR305" s="47" t="s">
        <v>166</v>
      </c>
      <c r="BT305" s="35">
        <f>BU305+BY305+Tabelle21268201025262729[[#This Row],[w]]/2+Tabelle21268201025262729[[#This Row],[poweradd]]</f>
        <v>2.388210000000015</v>
      </c>
      <c r="BU305" s="150">
        <f t="shared" si="332"/>
        <v>247.392132</v>
      </c>
      <c r="BV305" s="35">
        <f t="shared" si="302"/>
        <v>7</v>
      </c>
      <c r="BW305" s="52">
        <f t="shared" si="320"/>
        <v>149.607868</v>
      </c>
      <c r="BX305" s="52">
        <f t="shared" si="344"/>
        <v>148.11178999999998</v>
      </c>
      <c r="BY305" s="52">
        <f t="shared" si="303"/>
        <v>1.496078</v>
      </c>
      <c r="BZ305" s="45">
        <v>-250</v>
      </c>
      <c r="CA305" s="45"/>
      <c r="CB305" s="47" t="s">
        <v>166</v>
      </c>
      <c r="CD305" s="35">
        <f>CE305+CI305+Tabelle2126820102526272934[[#This Row],[w]]/2+Tabelle2126820102526272934[[#This Row],[poweradd]]</f>
        <v>328.67671100000001</v>
      </c>
      <c r="CE305" s="150">
        <f t="shared" si="333"/>
        <v>324.72900200000004</v>
      </c>
      <c r="CF305" s="35">
        <f t="shared" si="304"/>
        <v>6</v>
      </c>
      <c r="CG305" s="52">
        <f t="shared" si="321"/>
        <v>94.770997999999864</v>
      </c>
      <c r="CH305" s="52">
        <f t="shared" si="345"/>
        <v>93.82328899999986</v>
      </c>
      <c r="CI305" s="52">
        <f t="shared" si="305"/>
        <v>0.94770900000000002</v>
      </c>
      <c r="CJ305" s="45"/>
      <c r="CK305" s="45"/>
      <c r="CL305" s="47"/>
      <c r="CN305" s="35">
        <f>CO305+CS305+Tabelle21268201025262729341135[[#This Row],[w]]/2+Tabelle21268201025262729341135[[#This Row],[poweradd]]</f>
        <v>329.27796099999995</v>
      </c>
      <c r="CO305" s="150">
        <f t="shared" si="334"/>
        <v>325.33632499999993</v>
      </c>
      <c r="CP305" s="35">
        <f t="shared" si="306"/>
        <v>6</v>
      </c>
      <c r="CQ305" s="52">
        <f t="shared" si="322"/>
        <v>94.163675000000012</v>
      </c>
      <c r="CR305" s="52">
        <f t="shared" si="346"/>
        <v>93.222039000000009</v>
      </c>
      <c r="CS305" s="52">
        <f t="shared" si="307"/>
        <v>0.94163600000000003</v>
      </c>
      <c r="CT305" s="45"/>
      <c r="CU305" s="45"/>
      <c r="CV305" s="47"/>
      <c r="CX305" s="35">
        <f>CY305+DC305+Tabelle2126820102526272934113536[[#This Row],[w]]/2+Tabelle2126820102526272934113536[[#This Row],[poweradd]]</f>
        <v>47.303379999999919</v>
      </c>
      <c r="CY305" s="150">
        <f t="shared" si="335"/>
        <v>42.55391999999992</v>
      </c>
      <c r="CZ305" s="35">
        <f t="shared" si="308"/>
        <v>6</v>
      </c>
      <c r="DA305" s="52">
        <f t="shared" si="323"/>
        <v>174.94608000000008</v>
      </c>
      <c r="DB305" s="52">
        <f t="shared" si="347"/>
        <v>173.19662000000008</v>
      </c>
      <c r="DC305" s="52">
        <f t="shared" si="309"/>
        <v>1.74946</v>
      </c>
      <c r="DD305" s="45"/>
      <c r="DE305" s="45"/>
      <c r="DF305" s="47"/>
      <c r="DH305" s="35">
        <f>DI305+DM305+Tabelle21268201025262729341135363731[[#This Row],[w]]/2+Tabelle21268201025262729341135363731[[#This Row],[poweradd]]</f>
        <v>64.595668999999987</v>
      </c>
      <c r="DI305" s="150">
        <f t="shared" si="336"/>
        <v>59.980473999999994</v>
      </c>
      <c r="DJ305" s="35">
        <f t="shared" si="310"/>
        <v>6</v>
      </c>
      <c r="DK305" s="52">
        <f t="shared" si="324"/>
        <v>161.51952599999984</v>
      </c>
      <c r="DL305" s="52">
        <f t="shared" si="348"/>
        <v>159.90433099999984</v>
      </c>
      <c r="DM305" s="52">
        <f t="shared" si="311"/>
        <v>1.6151949999999999</v>
      </c>
      <c r="DR305" s="35">
        <f>DS305+DW305+Tabelle212682010252627293411353637[[#This Row],[w]]/2+Tabelle212682010252627293411353637[[#This Row],[poweradd]]</f>
        <v>68.732894999999971</v>
      </c>
      <c r="DS305" s="150">
        <f t="shared" si="337"/>
        <v>64.179691999999974</v>
      </c>
      <c r="DT305" s="35">
        <f t="shared" si="312"/>
        <v>6</v>
      </c>
      <c r="DU305" s="52">
        <f t="shared" si="325"/>
        <v>155.32030799999993</v>
      </c>
      <c r="DV305" s="52">
        <f t="shared" si="349"/>
        <v>153.76710499999993</v>
      </c>
      <c r="DW305" s="52">
        <f t="shared" si="313"/>
        <v>1.5532029999999999</v>
      </c>
    </row>
    <row r="306" spans="1:130" x14ac:dyDescent="0.25">
      <c r="A306" s="55">
        <v>303</v>
      </c>
      <c r="B306" s="35">
        <f>C306+G306+Tabelle21268201025[[#This Row],[w]]/2+Tabelle21268201025[[#This Row],[poweradd]]</f>
        <v>68.988867000000013</v>
      </c>
      <c r="C306" s="150">
        <f t="shared" si="350"/>
        <v>65.226129000000014</v>
      </c>
      <c r="D306" s="35">
        <f t="shared" si="289"/>
        <v>6</v>
      </c>
      <c r="E306" s="52">
        <f t="shared" si="351"/>
        <v>76.273870999999801</v>
      </c>
      <c r="F306" s="52">
        <f t="shared" si="352"/>
        <v>75.511132999999802</v>
      </c>
      <c r="G306" s="52">
        <f t="shared" si="353"/>
        <v>0.76273800000000003</v>
      </c>
      <c r="H306" s="94"/>
      <c r="I306" s="94"/>
      <c r="J306" s="94"/>
      <c r="L306" s="35">
        <f>M306+Q306+Tabelle212682010252632[[#This Row],[w]]/2+Tabelle212682010252632[[#This Row],[poweradd]]</f>
        <v>76.534793000000036</v>
      </c>
      <c r="M306" s="150">
        <f t="shared" si="326"/>
        <v>72.504842000000039</v>
      </c>
      <c r="N306" s="35">
        <f t="shared" si="290"/>
        <v>6</v>
      </c>
      <c r="O306" s="52">
        <f t="shared" si="314"/>
        <v>102.99515799999992</v>
      </c>
      <c r="P306" s="52">
        <f t="shared" si="338"/>
        <v>101.96520699999992</v>
      </c>
      <c r="Q306" s="52">
        <f t="shared" si="291"/>
        <v>1.0299510000000001</v>
      </c>
      <c r="R306" s="94"/>
      <c r="S306" s="94"/>
      <c r="T306" s="94"/>
      <c r="V306" s="35">
        <f>W306+AA306+Tabelle2126820102526[[#This Row],[w]]/2+Tabelle2126820102526[[#This Row],[poweradd]]</f>
        <v>39.36681600000005</v>
      </c>
      <c r="W306" s="150">
        <f t="shared" si="327"/>
        <v>35.35537000000005</v>
      </c>
      <c r="X306" s="35">
        <f t="shared" si="292"/>
        <v>6</v>
      </c>
      <c r="Y306" s="52">
        <f t="shared" si="315"/>
        <v>101.14462999999985</v>
      </c>
      <c r="Z306" s="52">
        <f t="shared" si="339"/>
        <v>100.13318399999984</v>
      </c>
      <c r="AA306" s="52">
        <f t="shared" si="293"/>
        <v>1.0114460000000001</v>
      </c>
      <c r="AB306" s="94"/>
      <c r="AC306" s="94"/>
      <c r="AD306" s="94"/>
      <c r="AF306" s="35">
        <f>AG306+AK306+Tabelle212682010252630[[#This Row],[w]]/2+Tabelle212682010252630[[#This Row],[poweradd]]</f>
        <v>41.983831000000109</v>
      </c>
      <c r="AG306" s="150">
        <f t="shared" si="328"/>
        <v>37.655385000000109</v>
      </c>
      <c r="AH306" s="35">
        <f t="shared" si="294"/>
        <v>6</v>
      </c>
      <c r="AI306" s="52">
        <f t="shared" si="316"/>
        <v>132.84461499999978</v>
      </c>
      <c r="AJ306" s="52">
        <f t="shared" si="340"/>
        <v>131.51616899999976</v>
      </c>
      <c r="AK306" s="52">
        <f t="shared" si="295"/>
        <v>1.328446</v>
      </c>
      <c r="AL306" s="94"/>
      <c r="AM306" s="94"/>
      <c r="AN306" s="94"/>
      <c r="AP306" s="35">
        <f>AQ306+AU306+Tabelle212682010252627[[#This Row],[w]]/2+Tabelle212682010252627[[#This Row],[poweradd]]</f>
        <v>39.55499799999992</v>
      </c>
      <c r="AQ306" s="150">
        <f t="shared" si="329"/>
        <v>35.191917999999923</v>
      </c>
      <c r="AR306" s="35">
        <f t="shared" si="296"/>
        <v>7</v>
      </c>
      <c r="AS306" s="52">
        <f t="shared" si="317"/>
        <v>86.308081999999843</v>
      </c>
      <c r="AT306" s="52">
        <f t="shared" si="341"/>
        <v>85.445001999999846</v>
      </c>
      <c r="AU306" s="52">
        <f t="shared" si="297"/>
        <v>0.86307999999999996</v>
      </c>
      <c r="AV306" s="94"/>
      <c r="AW306" s="94"/>
      <c r="AX306" s="94"/>
      <c r="AZ306" s="35">
        <f>BA306+BE306+Tabelle2126820102526272933[[#This Row],[w]]/2+Tabelle2126820102526272933[[#This Row],[poweradd]]</f>
        <v>42.172015000000016</v>
      </c>
      <c r="BA306" s="150">
        <f t="shared" si="330"/>
        <v>37.491935000000019</v>
      </c>
      <c r="BB306" s="35">
        <f t="shared" si="298"/>
        <v>7</v>
      </c>
      <c r="BC306" s="52">
        <f t="shared" si="318"/>
        <v>118.0080649999999</v>
      </c>
      <c r="BD306" s="52">
        <f t="shared" si="342"/>
        <v>116.8279849999999</v>
      </c>
      <c r="BE306" s="52">
        <f t="shared" si="299"/>
        <v>1.18008</v>
      </c>
      <c r="BF306" s="94"/>
      <c r="BG306" s="94"/>
      <c r="BH306" s="94"/>
      <c r="BJ306" s="35">
        <f>BK306+BO306+Tabelle21268201025262728[[#This Row],[w]]/2+Tabelle21268201025262728[[#This Row],[poweradd]]</f>
        <v>4.752308000000026</v>
      </c>
      <c r="BK306" s="150">
        <f t="shared" si="331"/>
        <v>8.8190000000025748E-2</v>
      </c>
      <c r="BL306" s="35">
        <f t="shared" si="300"/>
        <v>7</v>
      </c>
      <c r="BM306" s="52">
        <f t="shared" si="319"/>
        <v>116.41180999999976</v>
      </c>
      <c r="BN306" s="52">
        <f t="shared" si="343"/>
        <v>115.24769199999976</v>
      </c>
      <c r="BO306" s="52">
        <f t="shared" si="301"/>
        <v>1.164118</v>
      </c>
      <c r="BP306" s="94"/>
      <c r="BQ306" s="94"/>
      <c r="BR306" s="94"/>
      <c r="BT306" s="35">
        <f>BU306+BY306+Tabelle21268201025262729[[#This Row],[w]]/2+Tabelle21268201025262729[[#This Row],[poweradd]]</f>
        <v>7.3693270000000153</v>
      </c>
      <c r="BU306" s="150">
        <f t="shared" si="332"/>
        <v>2.388210000000015</v>
      </c>
      <c r="BV306" s="35">
        <f t="shared" si="302"/>
        <v>7</v>
      </c>
      <c r="BW306" s="52">
        <f t="shared" si="320"/>
        <v>148.11178999999998</v>
      </c>
      <c r="BX306" s="52">
        <f t="shared" si="344"/>
        <v>146.63067299999997</v>
      </c>
      <c r="BY306" s="52">
        <f t="shared" si="303"/>
        <v>1.481117</v>
      </c>
      <c r="BZ306" s="94"/>
      <c r="CA306" s="94"/>
      <c r="CB306" s="94"/>
      <c r="CD306" s="35">
        <f>CE306+CI306+Tabelle2126820102526272934[[#This Row],[w]]/2+Tabelle2126820102526272934[[#This Row],[poweradd]]</f>
        <v>332.61494300000004</v>
      </c>
      <c r="CE306" s="150">
        <f t="shared" si="333"/>
        <v>328.67671100000001</v>
      </c>
      <c r="CF306" s="35">
        <f t="shared" si="304"/>
        <v>6</v>
      </c>
      <c r="CG306" s="52">
        <f t="shared" si="321"/>
        <v>93.82328899999986</v>
      </c>
      <c r="CH306" s="52">
        <f t="shared" si="345"/>
        <v>92.885056999999861</v>
      </c>
      <c r="CI306" s="52">
        <f t="shared" si="305"/>
        <v>0.93823199999999995</v>
      </c>
      <c r="CJ306" s="94"/>
      <c r="CK306" s="94"/>
      <c r="CL306" s="94"/>
      <c r="CN306" s="35">
        <f>CO306+CS306+Tabelle21268201025262729341135[[#This Row],[w]]/2+Tabelle21268201025262729341135[[#This Row],[poweradd]]</f>
        <v>333.21018099999992</v>
      </c>
      <c r="CO306" s="150">
        <f t="shared" si="334"/>
        <v>329.27796099999995</v>
      </c>
      <c r="CP306" s="35">
        <f t="shared" si="306"/>
        <v>6</v>
      </c>
      <c r="CQ306" s="52">
        <f t="shared" si="322"/>
        <v>93.222039000000009</v>
      </c>
      <c r="CR306" s="52">
        <f t="shared" si="346"/>
        <v>92.289819000000008</v>
      </c>
      <c r="CS306" s="52">
        <f t="shared" si="307"/>
        <v>0.93222000000000005</v>
      </c>
      <c r="CT306" s="94"/>
      <c r="CU306" s="94"/>
      <c r="CV306" s="94"/>
      <c r="CX306" s="35">
        <f>CY306+DC306+Tabelle2126820102526272934113536[[#This Row],[w]]/2+Tabelle2126820102526272934113536[[#This Row],[poweradd]]</f>
        <v>52.035345999999919</v>
      </c>
      <c r="CY306" s="150">
        <f t="shared" si="335"/>
        <v>47.303379999999919</v>
      </c>
      <c r="CZ306" s="35">
        <f t="shared" si="308"/>
        <v>6</v>
      </c>
      <c r="DA306" s="52">
        <f t="shared" si="323"/>
        <v>173.19662000000008</v>
      </c>
      <c r="DB306" s="52">
        <f t="shared" si="347"/>
        <v>171.46465400000008</v>
      </c>
      <c r="DC306" s="52">
        <f t="shared" si="309"/>
        <v>1.7319659999999999</v>
      </c>
      <c r="DD306" s="94"/>
      <c r="DE306" s="94"/>
      <c r="DF306" s="94"/>
      <c r="DH306" s="35">
        <f>DI306+DM306+Tabelle21268201025262729341135363731[[#This Row],[w]]/2+Tabelle21268201025262729341135363731[[#This Row],[poweradd]]</f>
        <v>69.194711999999981</v>
      </c>
      <c r="DI306" s="150">
        <f t="shared" si="336"/>
        <v>64.595668999999987</v>
      </c>
      <c r="DJ306" s="35">
        <f t="shared" si="310"/>
        <v>6</v>
      </c>
      <c r="DK306" s="52">
        <f t="shared" si="324"/>
        <v>159.90433099999984</v>
      </c>
      <c r="DL306" s="52">
        <f t="shared" si="348"/>
        <v>158.30528799999985</v>
      </c>
      <c r="DM306" s="52">
        <f t="shared" si="311"/>
        <v>1.599043</v>
      </c>
      <c r="DR306" s="35">
        <f>DS306+DW306+Tabelle212682010252627293411353637[[#This Row],[w]]/2+Tabelle212682010252627293411353637[[#This Row],[poweradd]]</f>
        <v>73.270565999999974</v>
      </c>
      <c r="DS306" s="150">
        <f t="shared" si="337"/>
        <v>68.732894999999971</v>
      </c>
      <c r="DT306" s="35">
        <f t="shared" si="312"/>
        <v>6</v>
      </c>
      <c r="DU306" s="52">
        <f t="shared" si="325"/>
        <v>153.76710499999993</v>
      </c>
      <c r="DV306" s="52">
        <f t="shared" si="349"/>
        <v>152.22943399999994</v>
      </c>
      <c r="DW306" s="52">
        <f t="shared" si="313"/>
        <v>1.537671</v>
      </c>
    </row>
    <row r="307" spans="1:130" x14ac:dyDescent="0.25">
      <c r="A307" s="55">
        <v>304</v>
      </c>
      <c r="B307" s="35">
        <f>C307+G307+Tabelle21268201025[[#This Row],[w]]/2+Tabelle21268201025[[#This Row],[poweradd]]</f>
        <v>72.743978000000013</v>
      </c>
      <c r="C307" s="150">
        <f t="shared" si="350"/>
        <v>68.988867000000013</v>
      </c>
      <c r="D307" s="35">
        <f t="shared" si="289"/>
        <v>6</v>
      </c>
      <c r="E307" s="52">
        <f t="shared" si="351"/>
        <v>75.511132999999802</v>
      </c>
      <c r="F307" s="52">
        <f t="shared" si="352"/>
        <v>74.756021999999803</v>
      </c>
      <c r="G307" s="52">
        <f t="shared" si="353"/>
        <v>0.75511099999999998</v>
      </c>
      <c r="L307" s="35">
        <f>M307+Q307+Tabelle212682010252632[[#This Row],[w]]/2+Tabelle212682010252632[[#This Row],[poweradd]]</f>
        <v>80.55444500000003</v>
      </c>
      <c r="M307" s="150">
        <f t="shared" si="326"/>
        <v>76.534793000000036</v>
      </c>
      <c r="N307" s="35">
        <f t="shared" si="290"/>
        <v>6</v>
      </c>
      <c r="O307" s="52">
        <f t="shared" si="314"/>
        <v>101.96520699999992</v>
      </c>
      <c r="P307" s="52">
        <f t="shared" si="338"/>
        <v>100.94555499999993</v>
      </c>
      <c r="Q307" s="52">
        <f t="shared" si="291"/>
        <v>1.019652</v>
      </c>
      <c r="V307" s="35">
        <f>W307+AA307+Tabelle2126820102526[[#This Row],[w]]/2+Tabelle2126820102526[[#This Row],[poweradd]]</f>
        <v>43.36814700000005</v>
      </c>
      <c r="W307" s="150">
        <f t="shared" si="327"/>
        <v>39.36681600000005</v>
      </c>
      <c r="X307" s="35">
        <f t="shared" si="292"/>
        <v>6</v>
      </c>
      <c r="Y307" s="52">
        <f t="shared" si="315"/>
        <v>100.13318399999984</v>
      </c>
      <c r="Z307" s="52">
        <f t="shared" si="339"/>
        <v>99.13185299999985</v>
      </c>
      <c r="AA307" s="52">
        <f t="shared" si="293"/>
        <v>1.001331</v>
      </c>
      <c r="AF307" s="35">
        <f>AG307+AK307+Tabelle212682010252630[[#This Row],[w]]/2+Tabelle212682010252630[[#This Row],[poweradd]]</f>
        <v>46.298992000000112</v>
      </c>
      <c r="AG307" s="150">
        <f t="shared" si="328"/>
        <v>41.983831000000109</v>
      </c>
      <c r="AH307" s="35">
        <f t="shared" si="294"/>
        <v>6</v>
      </c>
      <c r="AI307" s="52">
        <f t="shared" si="316"/>
        <v>131.51616899999976</v>
      </c>
      <c r="AJ307" s="52">
        <f t="shared" si="340"/>
        <v>130.20100799999977</v>
      </c>
      <c r="AK307" s="52">
        <f t="shared" si="295"/>
        <v>1.315161</v>
      </c>
      <c r="AP307" s="35">
        <f>AQ307+AU307+Tabelle212682010252627[[#This Row],[w]]/2+Tabelle212682010252627[[#This Row],[poweradd]]</f>
        <v>43.909447999999919</v>
      </c>
      <c r="AQ307" s="150">
        <f t="shared" si="329"/>
        <v>39.55499799999992</v>
      </c>
      <c r="AR307" s="35">
        <f t="shared" si="296"/>
        <v>7</v>
      </c>
      <c r="AS307" s="52">
        <f t="shared" si="317"/>
        <v>85.445001999999846</v>
      </c>
      <c r="AT307" s="52">
        <f t="shared" si="341"/>
        <v>84.590551999999846</v>
      </c>
      <c r="AU307" s="52">
        <f t="shared" si="297"/>
        <v>0.85445000000000004</v>
      </c>
      <c r="AZ307" s="35">
        <f>BA307+BE307+Tabelle2126820102526272933[[#This Row],[w]]/2+Tabelle2126820102526272933[[#This Row],[poweradd]]</f>
        <v>46.840294000000014</v>
      </c>
      <c r="BA307" s="150">
        <f t="shared" si="330"/>
        <v>42.172015000000016</v>
      </c>
      <c r="BB307" s="35">
        <f t="shared" si="298"/>
        <v>7</v>
      </c>
      <c r="BC307" s="52">
        <f t="shared" si="318"/>
        <v>116.8279849999999</v>
      </c>
      <c r="BD307" s="52">
        <f t="shared" si="342"/>
        <v>115.6597059999999</v>
      </c>
      <c r="BE307" s="52">
        <f t="shared" si="299"/>
        <v>1.1682790000000001</v>
      </c>
      <c r="BJ307" s="35">
        <f>BK307+BO307+Tabelle21268201025262728[[#This Row],[w]]/2+Tabelle21268201025262728[[#This Row],[poweradd]]</f>
        <v>9.404784000000026</v>
      </c>
      <c r="BK307" s="150">
        <f t="shared" si="331"/>
        <v>4.752308000000026</v>
      </c>
      <c r="BL307" s="35">
        <f t="shared" si="300"/>
        <v>7</v>
      </c>
      <c r="BM307" s="52">
        <f t="shared" si="319"/>
        <v>115.24769199999976</v>
      </c>
      <c r="BN307" s="52">
        <f t="shared" si="343"/>
        <v>114.09521599999977</v>
      </c>
      <c r="BO307" s="52">
        <f t="shared" si="301"/>
        <v>1.1524760000000001</v>
      </c>
      <c r="BT307" s="35">
        <f>BU307+BY307+Tabelle21268201025262729[[#This Row],[w]]/2+Tabelle21268201025262729[[#This Row],[poweradd]]</f>
        <v>12.335633000000016</v>
      </c>
      <c r="BU307" s="150">
        <f t="shared" si="332"/>
        <v>7.3693270000000153</v>
      </c>
      <c r="BV307" s="35">
        <f t="shared" si="302"/>
        <v>7</v>
      </c>
      <c r="BW307" s="52">
        <f t="shared" si="320"/>
        <v>146.63067299999997</v>
      </c>
      <c r="BX307" s="52">
        <f t="shared" si="344"/>
        <v>145.16436699999997</v>
      </c>
      <c r="BY307" s="52">
        <f t="shared" si="303"/>
        <v>1.4663060000000001</v>
      </c>
      <c r="CD307" s="35">
        <f>CE307+CI307+Tabelle2126820102526272934[[#This Row],[w]]/2+Tabelle2126820102526272934[[#This Row],[poweradd]]</f>
        <v>336.54379300000005</v>
      </c>
      <c r="CE307" s="150">
        <f t="shared" si="333"/>
        <v>332.61494300000004</v>
      </c>
      <c r="CF307" s="35">
        <f t="shared" si="304"/>
        <v>6</v>
      </c>
      <c r="CG307" s="52">
        <f t="shared" si="321"/>
        <v>92.885056999999861</v>
      </c>
      <c r="CH307" s="52">
        <f t="shared" si="345"/>
        <v>91.956206999999864</v>
      </c>
      <c r="CI307" s="52">
        <f t="shared" si="305"/>
        <v>0.92884999999999995</v>
      </c>
      <c r="CN307" s="35">
        <f>CO307+CS307+Tabelle21268201025262729341135[[#This Row],[w]]/2+Tabelle21268201025262729341135[[#This Row],[poweradd]]</f>
        <v>337.1330789999999</v>
      </c>
      <c r="CO307" s="150">
        <f t="shared" si="334"/>
        <v>333.21018099999992</v>
      </c>
      <c r="CP307" s="35">
        <f t="shared" si="306"/>
        <v>6</v>
      </c>
      <c r="CQ307" s="52">
        <f t="shared" si="322"/>
        <v>92.289819000000008</v>
      </c>
      <c r="CR307" s="52">
        <f t="shared" si="346"/>
        <v>91.366921000000005</v>
      </c>
      <c r="CS307" s="52">
        <f t="shared" si="307"/>
        <v>0.922898</v>
      </c>
      <c r="CX307" s="35">
        <f>CY307+DC307+Tabelle2126820102526272934113536[[#This Row],[w]]/2+Tabelle2126820102526272934113536[[#This Row],[poweradd]]</f>
        <v>56.749991999999921</v>
      </c>
      <c r="CY307" s="150">
        <f t="shared" si="335"/>
        <v>52.035345999999919</v>
      </c>
      <c r="CZ307" s="35">
        <f t="shared" si="308"/>
        <v>6</v>
      </c>
      <c r="DA307" s="52">
        <f t="shared" si="323"/>
        <v>171.46465400000008</v>
      </c>
      <c r="DB307" s="52">
        <f t="shared" si="347"/>
        <v>169.75000800000009</v>
      </c>
      <c r="DC307" s="52">
        <f t="shared" si="309"/>
        <v>1.7146459999999999</v>
      </c>
      <c r="DH307" s="35">
        <f>DI307+DM307+Tabelle21268201025262729341135363731[[#This Row],[w]]/2+Tabelle21268201025262729341135363731[[#This Row],[poweradd]]</f>
        <v>73.777763999999976</v>
      </c>
      <c r="DI307" s="150">
        <f t="shared" si="336"/>
        <v>69.194711999999981</v>
      </c>
      <c r="DJ307" s="35">
        <f t="shared" si="310"/>
        <v>6</v>
      </c>
      <c r="DK307" s="52">
        <f t="shared" si="324"/>
        <v>158.30528799999985</v>
      </c>
      <c r="DL307" s="52">
        <f t="shared" si="348"/>
        <v>156.72223599999984</v>
      </c>
      <c r="DM307" s="52">
        <f t="shared" si="311"/>
        <v>1.5830519999999999</v>
      </c>
      <c r="DR307" s="35">
        <f>DS307+DW307+Tabelle212682010252627293411353637[[#This Row],[w]]/2+Tabelle212682010252627293411353637[[#This Row],[poweradd]]</f>
        <v>77.792859999999976</v>
      </c>
      <c r="DS307" s="150">
        <f t="shared" si="337"/>
        <v>73.270565999999974</v>
      </c>
      <c r="DT307" s="35">
        <f t="shared" si="312"/>
        <v>6</v>
      </c>
      <c r="DU307" s="52">
        <f t="shared" si="325"/>
        <v>152.22943399999994</v>
      </c>
      <c r="DV307" s="52">
        <f t="shared" si="349"/>
        <v>150.70713999999995</v>
      </c>
      <c r="DW307" s="52">
        <f t="shared" si="313"/>
        <v>1.522294</v>
      </c>
    </row>
    <row r="308" spans="1:130" x14ac:dyDescent="0.25">
      <c r="A308" s="55">
        <v>305</v>
      </c>
      <c r="B308" s="35">
        <f>C308+G308+Tabelle21268201025[[#This Row],[w]]/2+Tabelle21268201025[[#This Row],[poweradd]]</f>
        <v>76.49153800000002</v>
      </c>
      <c r="C308" s="52">
        <f t="shared" si="350"/>
        <v>72.743978000000013</v>
      </c>
      <c r="D308" s="35">
        <f t="shared" si="289"/>
        <v>6</v>
      </c>
      <c r="E308" s="52">
        <f t="shared" si="351"/>
        <v>74.756021999999803</v>
      </c>
      <c r="F308" s="52">
        <f t="shared" si="352"/>
        <v>74.00846199999981</v>
      </c>
      <c r="G308" s="52">
        <f t="shared" si="353"/>
        <v>0.74756</v>
      </c>
      <c r="L308" s="35">
        <f>M308+Q308+Tabelle212682010252632[[#This Row],[w]]/2+Tabelle212682010252632[[#This Row],[poweradd]]</f>
        <v>84.563900000000032</v>
      </c>
      <c r="M308" s="52">
        <f t="shared" si="326"/>
        <v>80.55444500000003</v>
      </c>
      <c r="N308" s="35">
        <f t="shared" si="290"/>
        <v>6</v>
      </c>
      <c r="O308" s="52">
        <f t="shared" si="314"/>
        <v>100.94555499999993</v>
      </c>
      <c r="P308" s="52">
        <f t="shared" si="338"/>
        <v>99.936099999999925</v>
      </c>
      <c r="Q308" s="52">
        <f t="shared" si="291"/>
        <v>1.009455</v>
      </c>
      <c r="V308" s="35">
        <f>W308+AA308+Tabelle2126820102526[[#This Row],[w]]/2+Tabelle2126820102526[[#This Row],[poweradd]]</f>
        <v>47.35946500000005</v>
      </c>
      <c r="W308" s="52">
        <f t="shared" si="327"/>
        <v>43.36814700000005</v>
      </c>
      <c r="X308" s="35">
        <f t="shared" si="292"/>
        <v>6</v>
      </c>
      <c r="Y308" s="52">
        <f t="shared" si="315"/>
        <v>99.13185299999985</v>
      </c>
      <c r="Z308" s="52">
        <f t="shared" si="339"/>
        <v>98.140534999999844</v>
      </c>
      <c r="AA308" s="52">
        <f t="shared" si="293"/>
        <v>0.99131800000000003</v>
      </c>
      <c r="AF308" s="35">
        <f>AG308+AK308+Tabelle212682010252630[[#This Row],[w]]/2+Tabelle212682010252630[[#This Row],[poweradd]]</f>
        <v>50.601002000000115</v>
      </c>
      <c r="AG308" s="52">
        <f t="shared" si="328"/>
        <v>46.298992000000112</v>
      </c>
      <c r="AH308" s="35">
        <f t="shared" si="294"/>
        <v>6</v>
      </c>
      <c r="AI308" s="52">
        <f t="shared" si="316"/>
        <v>130.20100799999977</v>
      </c>
      <c r="AJ308" s="52">
        <f t="shared" si="340"/>
        <v>128.89899799999978</v>
      </c>
      <c r="AK308" s="52">
        <f t="shared" si="295"/>
        <v>1.3020099999999999</v>
      </c>
      <c r="AP308" s="35">
        <f>AQ308+AU308+Tabelle212682010252627[[#This Row],[w]]/2+Tabelle212682010252627[[#This Row],[poweradd]]</f>
        <v>48.255352999999921</v>
      </c>
      <c r="AQ308" s="52">
        <f t="shared" si="329"/>
        <v>43.909447999999919</v>
      </c>
      <c r="AR308" s="35">
        <f t="shared" si="296"/>
        <v>7</v>
      </c>
      <c r="AS308" s="52">
        <f t="shared" si="317"/>
        <v>84.590551999999846</v>
      </c>
      <c r="AT308" s="52">
        <f t="shared" si="341"/>
        <v>83.744646999999844</v>
      </c>
      <c r="AU308" s="52">
        <f t="shared" si="297"/>
        <v>0.84590500000000002</v>
      </c>
      <c r="AZ308" s="35">
        <f>BA308+BE308+Tabelle2126820102526272933[[#This Row],[w]]/2+Tabelle2126820102526272933[[#This Row],[poweradd]]</f>
        <v>51.496891000000012</v>
      </c>
      <c r="BA308" s="52">
        <f t="shared" si="330"/>
        <v>46.840294000000014</v>
      </c>
      <c r="BB308" s="35">
        <f t="shared" si="298"/>
        <v>7</v>
      </c>
      <c r="BC308" s="52">
        <f t="shared" si="318"/>
        <v>115.6597059999999</v>
      </c>
      <c r="BD308" s="52">
        <f t="shared" si="342"/>
        <v>114.5031089999999</v>
      </c>
      <c r="BE308" s="52">
        <f t="shared" si="299"/>
        <v>1.1565970000000001</v>
      </c>
      <c r="BJ308" s="35">
        <f>BK308+BO308+Tabelle21268201025262728[[#This Row],[w]]/2+Tabelle21268201025262728[[#This Row],[poweradd]]</f>
        <v>14.045736000000026</v>
      </c>
      <c r="BK308" s="52">
        <f t="shared" si="331"/>
        <v>9.404784000000026</v>
      </c>
      <c r="BL308" s="35">
        <f t="shared" si="300"/>
        <v>7</v>
      </c>
      <c r="BM308" s="52">
        <f t="shared" si="319"/>
        <v>114.09521599999977</v>
      </c>
      <c r="BN308" s="52">
        <f t="shared" si="343"/>
        <v>112.95426399999977</v>
      </c>
      <c r="BO308" s="52">
        <f t="shared" si="301"/>
        <v>1.140952</v>
      </c>
      <c r="BT308" s="35">
        <f>BU308+BY308+Tabelle21268201025262729[[#This Row],[w]]/2+Tabelle21268201025262729[[#This Row],[poweradd]]</f>
        <v>17.287276000000016</v>
      </c>
      <c r="BU308" s="52">
        <f t="shared" si="332"/>
        <v>12.335633000000016</v>
      </c>
      <c r="BV308" s="35">
        <f t="shared" si="302"/>
        <v>7</v>
      </c>
      <c r="BW308" s="52">
        <f t="shared" si="320"/>
        <v>145.16436699999997</v>
      </c>
      <c r="BX308" s="52">
        <f t="shared" si="344"/>
        <v>143.71272399999998</v>
      </c>
      <c r="BY308" s="52">
        <f t="shared" si="303"/>
        <v>1.451643</v>
      </c>
      <c r="CD308" s="35">
        <f>CE308+CI308+Tabelle2126820102526272934[[#This Row],[w]]/2+Tabelle2126820102526272934[[#This Row],[poweradd]]</f>
        <v>340.46335500000004</v>
      </c>
      <c r="CE308" s="52">
        <f t="shared" si="333"/>
        <v>336.54379300000005</v>
      </c>
      <c r="CF308" s="35">
        <f t="shared" si="304"/>
        <v>6</v>
      </c>
      <c r="CG308" s="52">
        <f t="shared" si="321"/>
        <v>91.956206999999864</v>
      </c>
      <c r="CH308" s="52">
        <f t="shared" si="345"/>
        <v>91.036644999999865</v>
      </c>
      <c r="CI308" s="52">
        <f t="shared" si="305"/>
        <v>0.91956199999999999</v>
      </c>
      <c r="CN308" s="35">
        <f>CO308+CS308+Tabelle21268201025262729341135[[#This Row],[w]]/2+Tabelle21268201025262729341135[[#This Row],[poweradd]]</f>
        <v>341.04674799999992</v>
      </c>
      <c r="CO308" s="52">
        <f t="shared" si="334"/>
        <v>337.1330789999999</v>
      </c>
      <c r="CP308" s="35">
        <f t="shared" si="306"/>
        <v>6</v>
      </c>
      <c r="CQ308" s="52">
        <f t="shared" si="322"/>
        <v>91.366921000000005</v>
      </c>
      <c r="CR308" s="52">
        <f t="shared" si="346"/>
        <v>90.453252000000006</v>
      </c>
      <c r="CS308" s="52">
        <f t="shared" si="307"/>
        <v>0.91366899999999995</v>
      </c>
      <c r="CX308" s="35">
        <f>CY308+DC308+Tabelle2126820102526272934113536[[#This Row],[w]]/2+Tabelle2126820102526272934113536[[#This Row],[poweradd]]</f>
        <v>61.447491999999919</v>
      </c>
      <c r="CY308" s="52">
        <f t="shared" si="335"/>
        <v>56.749991999999921</v>
      </c>
      <c r="CZ308" s="35">
        <f t="shared" si="308"/>
        <v>6</v>
      </c>
      <c r="DA308" s="52">
        <f t="shared" si="323"/>
        <v>169.75000800000009</v>
      </c>
      <c r="DB308" s="52">
        <f t="shared" si="347"/>
        <v>168.0525080000001</v>
      </c>
      <c r="DC308" s="52">
        <f t="shared" si="309"/>
        <v>1.6975</v>
      </c>
      <c r="DH308" s="35">
        <f>DI308+DM308+Tabelle21268201025262729341135363731[[#This Row],[w]]/2+Tabelle21268201025262729341135363731[[#This Row],[poweradd]]</f>
        <v>78.344985999999977</v>
      </c>
      <c r="DI308" s="52">
        <f t="shared" si="336"/>
        <v>73.777763999999976</v>
      </c>
      <c r="DJ308" s="35">
        <f t="shared" si="310"/>
        <v>6</v>
      </c>
      <c r="DK308" s="52">
        <f t="shared" si="324"/>
        <v>156.72223599999984</v>
      </c>
      <c r="DL308" s="52">
        <f t="shared" si="348"/>
        <v>155.15501399999985</v>
      </c>
      <c r="DM308" s="52">
        <f t="shared" si="311"/>
        <v>1.5672219999999999</v>
      </c>
      <c r="DR308" s="35">
        <f>DS308+DW308+Tabelle212682010252627293411353637[[#This Row],[w]]/2+Tabelle212682010252627293411353637[[#This Row],[poweradd]]</f>
        <v>82.299930999999972</v>
      </c>
      <c r="DS308" s="52">
        <f t="shared" si="337"/>
        <v>77.792859999999976</v>
      </c>
      <c r="DT308" s="35">
        <f t="shared" si="312"/>
        <v>6</v>
      </c>
      <c r="DU308" s="52">
        <f t="shared" si="325"/>
        <v>150.70713999999995</v>
      </c>
      <c r="DV308" s="52">
        <f t="shared" si="349"/>
        <v>149.20006899999996</v>
      </c>
      <c r="DW308" s="52">
        <f t="shared" si="313"/>
        <v>1.507071</v>
      </c>
    </row>
    <row r="309" spans="1:130" x14ac:dyDescent="0.25">
      <c r="A309" s="55">
        <v>306</v>
      </c>
      <c r="B309" s="35">
        <f>C309+G309+Tabelle21268201025[[#This Row],[w]]/2+Tabelle21268201025[[#This Row],[poweradd]]</f>
        <v>80.231622000000016</v>
      </c>
      <c r="C309" s="52">
        <f t="shared" si="350"/>
        <v>76.49153800000002</v>
      </c>
      <c r="D309" s="35">
        <f t="shared" si="289"/>
        <v>6</v>
      </c>
      <c r="E309" s="52">
        <f t="shared" si="351"/>
        <v>74.00846199999981</v>
      </c>
      <c r="F309" s="52">
        <f t="shared" si="352"/>
        <v>73.268377999999814</v>
      </c>
      <c r="G309" s="52">
        <f t="shared" si="353"/>
        <v>0.74008399999999996</v>
      </c>
      <c r="L309" s="35">
        <f>M309+Q309+Tabelle212682010252632[[#This Row],[w]]/2+Tabelle212682010252632[[#This Row],[poweradd]]</f>
        <v>88.563260000000028</v>
      </c>
      <c r="M309" s="52">
        <f t="shared" si="326"/>
        <v>84.563900000000032</v>
      </c>
      <c r="N309" s="35">
        <f t="shared" si="290"/>
        <v>6</v>
      </c>
      <c r="O309" s="52">
        <f t="shared" si="314"/>
        <v>99.936099999999925</v>
      </c>
      <c r="P309" s="52">
        <f t="shared" si="338"/>
        <v>98.936739999999929</v>
      </c>
      <c r="Q309" s="52">
        <f t="shared" si="291"/>
        <v>0.99936000000000003</v>
      </c>
      <c r="V309" s="35">
        <f>W309+AA309+Tabelle2126820102526[[#This Row],[w]]/2+Tabelle2126820102526[[#This Row],[poweradd]]</f>
        <v>51.340870000000052</v>
      </c>
      <c r="W309" s="52">
        <f t="shared" si="327"/>
        <v>47.35946500000005</v>
      </c>
      <c r="X309" s="35">
        <f t="shared" si="292"/>
        <v>6</v>
      </c>
      <c r="Y309" s="52">
        <f t="shared" si="315"/>
        <v>98.140534999999844</v>
      </c>
      <c r="Z309" s="52">
        <f t="shared" si="339"/>
        <v>97.159129999999848</v>
      </c>
      <c r="AA309" s="52">
        <f t="shared" si="293"/>
        <v>0.98140499999999997</v>
      </c>
      <c r="AF309" s="35">
        <f>AG309+AK309+Tabelle212682010252630[[#This Row],[w]]/2+Tabelle212682010252630[[#This Row],[poweradd]]</f>
        <v>54.889991000000116</v>
      </c>
      <c r="AG309" s="52">
        <f t="shared" si="328"/>
        <v>50.601002000000115</v>
      </c>
      <c r="AH309" s="35">
        <f t="shared" si="294"/>
        <v>6</v>
      </c>
      <c r="AI309" s="52">
        <f t="shared" si="316"/>
        <v>128.89899799999978</v>
      </c>
      <c r="AJ309" s="52">
        <f t="shared" si="340"/>
        <v>127.61000899999978</v>
      </c>
      <c r="AK309" s="52">
        <f t="shared" si="295"/>
        <v>1.2889889999999999</v>
      </c>
      <c r="AP309" s="35">
        <f>AQ309+AU309+Tabelle212682010252627[[#This Row],[w]]/2+Tabelle212682010252627[[#This Row],[poweradd]]</f>
        <v>52.592798999999921</v>
      </c>
      <c r="AQ309" s="52">
        <f t="shared" si="329"/>
        <v>48.255352999999921</v>
      </c>
      <c r="AR309" s="35">
        <f t="shared" si="296"/>
        <v>7</v>
      </c>
      <c r="AS309" s="52">
        <f t="shared" si="317"/>
        <v>83.744646999999844</v>
      </c>
      <c r="AT309" s="52">
        <f t="shared" si="341"/>
        <v>82.907200999999844</v>
      </c>
      <c r="AU309" s="52">
        <f t="shared" si="297"/>
        <v>0.83744600000000002</v>
      </c>
      <c r="AZ309" s="35">
        <f>BA309+BE309+Tabelle2126820102526272933[[#This Row],[w]]/2+Tabelle2126820102526272933[[#This Row],[poweradd]]</f>
        <v>56.141922000000015</v>
      </c>
      <c r="BA309" s="52">
        <f t="shared" si="330"/>
        <v>51.496891000000012</v>
      </c>
      <c r="BB309" s="35">
        <f t="shared" si="298"/>
        <v>7</v>
      </c>
      <c r="BC309" s="52">
        <f t="shared" si="318"/>
        <v>114.5031089999999</v>
      </c>
      <c r="BD309" s="52">
        <f t="shared" si="342"/>
        <v>113.35807799999989</v>
      </c>
      <c r="BE309" s="52">
        <f t="shared" si="299"/>
        <v>1.1450309999999999</v>
      </c>
      <c r="BJ309" s="35">
        <f>BK309+BO309+Tabelle21268201025262728[[#This Row],[w]]/2+Tabelle21268201025262728[[#This Row],[poweradd]]</f>
        <v>18.675278000000027</v>
      </c>
      <c r="BK309" s="52">
        <f t="shared" si="331"/>
        <v>14.045736000000026</v>
      </c>
      <c r="BL309" s="35">
        <f t="shared" si="300"/>
        <v>7</v>
      </c>
      <c r="BM309" s="52">
        <f t="shared" si="319"/>
        <v>112.95426399999977</v>
      </c>
      <c r="BN309" s="52">
        <f t="shared" si="343"/>
        <v>111.82472199999977</v>
      </c>
      <c r="BO309" s="52">
        <f t="shared" si="301"/>
        <v>1.129542</v>
      </c>
      <c r="BT309" s="35">
        <f>BU309+BY309+Tabelle21268201025262729[[#This Row],[w]]/2+Tabelle21268201025262729[[#This Row],[poweradd]]</f>
        <v>22.224403000000017</v>
      </c>
      <c r="BU309" s="52">
        <f t="shared" si="332"/>
        <v>17.287276000000016</v>
      </c>
      <c r="BV309" s="35">
        <f t="shared" si="302"/>
        <v>7</v>
      </c>
      <c r="BW309" s="52">
        <f t="shared" si="320"/>
        <v>143.71272399999998</v>
      </c>
      <c r="BX309" s="52">
        <f t="shared" si="344"/>
        <v>142.27559699999998</v>
      </c>
      <c r="BY309" s="52">
        <f t="shared" si="303"/>
        <v>1.437127</v>
      </c>
      <c r="CD309" s="35">
        <f>CE309+CI309+Tabelle2126820102526272934[[#This Row],[w]]/2+Tabelle2126820102526272934[[#This Row],[poweradd]]</f>
        <v>344.37372100000005</v>
      </c>
      <c r="CE309" s="52">
        <f t="shared" si="333"/>
        <v>340.46335500000004</v>
      </c>
      <c r="CF309" s="35">
        <f t="shared" si="304"/>
        <v>6</v>
      </c>
      <c r="CG309" s="52">
        <f t="shared" si="321"/>
        <v>91.036644999999865</v>
      </c>
      <c r="CH309" s="52">
        <f t="shared" si="345"/>
        <v>90.126278999999869</v>
      </c>
      <c r="CI309" s="52">
        <f t="shared" si="305"/>
        <v>0.91036600000000001</v>
      </c>
      <c r="CN309" s="35">
        <f>CO309+CS309+Tabelle21268201025262729341135[[#This Row],[w]]/2+Tabelle21268201025262729341135[[#This Row],[poweradd]]</f>
        <v>344.95127999999994</v>
      </c>
      <c r="CO309" s="52">
        <f t="shared" si="334"/>
        <v>341.04674799999992</v>
      </c>
      <c r="CP309" s="35">
        <f t="shared" si="306"/>
        <v>6</v>
      </c>
      <c r="CQ309" s="52">
        <f t="shared" si="322"/>
        <v>90.453252000000006</v>
      </c>
      <c r="CR309" s="52">
        <f t="shared" si="346"/>
        <v>89.548720000000003</v>
      </c>
      <c r="CS309" s="52">
        <f t="shared" si="307"/>
        <v>0.904532</v>
      </c>
      <c r="CX309" s="35">
        <f>CY309+DC309+Tabelle2126820102526272934113536[[#This Row],[w]]/2+Tabelle2126820102526272934113536[[#This Row],[poweradd]]</f>
        <v>66.128016999999915</v>
      </c>
      <c r="CY309" s="52">
        <f t="shared" si="335"/>
        <v>61.447491999999919</v>
      </c>
      <c r="CZ309" s="35">
        <f t="shared" si="308"/>
        <v>6</v>
      </c>
      <c r="DA309" s="52">
        <f t="shared" si="323"/>
        <v>168.0525080000001</v>
      </c>
      <c r="DB309" s="52">
        <f t="shared" si="347"/>
        <v>166.37198300000011</v>
      </c>
      <c r="DC309" s="52">
        <f t="shared" si="309"/>
        <v>1.680525</v>
      </c>
      <c r="DH309" s="35">
        <f>DI309+DM309+Tabelle21268201025262729341135363731[[#This Row],[w]]/2+Tabelle21268201025262729341135363731[[#This Row],[poweradd]]</f>
        <v>82.896535999999983</v>
      </c>
      <c r="DI309" s="52">
        <f t="shared" si="336"/>
        <v>78.344985999999977</v>
      </c>
      <c r="DJ309" s="35">
        <f t="shared" si="310"/>
        <v>6</v>
      </c>
      <c r="DK309" s="52">
        <f t="shared" si="324"/>
        <v>155.15501399999985</v>
      </c>
      <c r="DL309" s="52">
        <f t="shared" si="348"/>
        <v>153.60346399999986</v>
      </c>
      <c r="DM309" s="52">
        <f t="shared" si="311"/>
        <v>1.55155</v>
      </c>
      <c r="DN309" s="94"/>
      <c r="DO309" s="94"/>
      <c r="DP309" s="94"/>
      <c r="DR309" s="35">
        <f>DS309+DW309+Tabelle212682010252627293411353637[[#This Row],[w]]/2+Tabelle212682010252627293411353637[[#This Row],[poweradd]]</f>
        <v>86.791930999999977</v>
      </c>
      <c r="DS309" s="52">
        <f t="shared" si="337"/>
        <v>82.299930999999972</v>
      </c>
      <c r="DT309" s="35">
        <f t="shared" si="312"/>
        <v>6</v>
      </c>
      <c r="DU309" s="52">
        <f t="shared" si="325"/>
        <v>149.20006899999996</v>
      </c>
      <c r="DV309" s="52">
        <f t="shared" si="349"/>
        <v>147.70806899999997</v>
      </c>
      <c r="DW309" s="52">
        <f t="shared" si="313"/>
        <v>1.492</v>
      </c>
      <c r="DX309" s="94"/>
      <c r="DY309" s="94"/>
      <c r="DZ309" s="94"/>
    </row>
    <row r="310" spans="1:130" x14ac:dyDescent="0.25">
      <c r="A310" s="55">
        <v>307</v>
      </c>
      <c r="B310" s="35">
        <f>C310+G310+Tabelle21268201025[[#This Row],[w]]/2+Tabelle21268201025[[#This Row],[poweradd]]</f>
        <v>83.96430500000001</v>
      </c>
      <c r="C310" s="150">
        <f t="shared" si="350"/>
        <v>80.231622000000016</v>
      </c>
      <c r="D310" s="35">
        <f t="shared" si="289"/>
        <v>6</v>
      </c>
      <c r="E310" s="52">
        <f t="shared" si="351"/>
        <v>73.268377999999814</v>
      </c>
      <c r="F310" s="52">
        <f t="shared" si="352"/>
        <v>72.535694999999819</v>
      </c>
      <c r="G310" s="52">
        <f t="shared" si="353"/>
        <v>0.73268299999999997</v>
      </c>
      <c r="L310" s="35">
        <f>M310+Q310+Tabelle212682010252632[[#This Row],[w]]/2+Tabelle212682010252632[[#This Row],[poweradd]]</f>
        <v>92.55262700000003</v>
      </c>
      <c r="M310" s="150">
        <f t="shared" si="326"/>
        <v>88.563260000000028</v>
      </c>
      <c r="N310" s="35">
        <f t="shared" si="290"/>
        <v>6</v>
      </c>
      <c r="O310" s="52">
        <f t="shared" si="314"/>
        <v>98.936739999999929</v>
      </c>
      <c r="P310" s="52">
        <f t="shared" si="338"/>
        <v>97.947372999999928</v>
      </c>
      <c r="Q310" s="52">
        <f t="shared" si="291"/>
        <v>0.989367</v>
      </c>
      <c r="V310" s="35">
        <f>W310+AA310+Tabelle2126820102526[[#This Row],[w]]/2+Tabelle2126820102526[[#This Row],[poweradd]]</f>
        <v>55.312461000000049</v>
      </c>
      <c r="W310" s="150">
        <f t="shared" si="327"/>
        <v>51.340870000000052</v>
      </c>
      <c r="X310" s="35">
        <f t="shared" si="292"/>
        <v>6</v>
      </c>
      <c r="Y310" s="52">
        <f t="shared" si="315"/>
        <v>97.159129999999848</v>
      </c>
      <c r="Z310" s="52">
        <f t="shared" si="339"/>
        <v>96.187538999999845</v>
      </c>
      <c r="AA310" s="52">
        <f t="shared" si="293"/>
        <v>0.97159099999999998</v>
      </c>
      <c r="AF310" s="35">
        <f>AG310+AK310+Tabelle212682010252630[[#This Row],[w]]/2+Tabelle212682010252630[[#This Row],[poweradd]]</f>
        <v>59.166091000000115</v>
      </c>
      <c r="AG310" s="150">
        <f t="shared" si="328"/>
        <v>54.889991000000116</v>
      </c>
      <c r="AH310" s="35">
        <f t="shared" si="294"/>
        <v>6</v>
      </c>
      <c r="AI310" s="52">
        <f t="shared" si="316"/>
        <v>127.61000899999978</v>
      </c>
      <c r="AJ310" s="52">
        <f t="shared" si="340"/>
        <v>126.33390899999978</v>
      </c>
      <c r="AK310" s="52">
        <f t="shared" si="295"/>
        <v>1.2761</v>
      </c>
      <c r="AP310" s="35">
        <f>AQ310+AU310+Tabelle212682010252627[[#This Row],[w]]/2+Tabelle212682010252627[[#This Row],[poweradd]]</f>
        <v>56.921870999999925</v>
      </c>
      <c r="AQ310" s="150">
        <f t="shared" si="329"/>
        <v>52.592798999999921</v>
      </c>
      <c r="AR310" s="35">
        <f t="shared" si="296"/>
        <v>7</v>
      </c>
      <c r="AS310" s="52">
        <f t="shared" si="317"/>
        <v>82.907200999999844</v>
      </c>
      <c r="AT310" s="52">
        <f t="shared" si="341"/>
        <v>82.078128999999848</v>
      </c>
      <c r="AU310" s="52">
        <f t="shared" si="297"/>
        <v>0.82907200000000003</v>
      </c>
      <c r="AZ310" s="35">
        <f>BA310+BE310+Tabelle2126820102526272933[[#This Row],[w]]/2+Tabelle2126820102526272933[[#This Row],[poweradd]]</f>
        <v>60.775502000000017</v>
      </c>
      <c r="BA310" s="150">
        <f t="shared" si="330"/>
        <v>56.141922000000015</v>
      </c>
      <c r="BB310" s="35">
        <f t="shared" si="298"/>
        <v>7</v>
      </c>
      <c r="BC310" s="52">
        <f t="shared" si="318"/>
        <v>113.35807799999989</v>
      </c>
      <c r="BD310" s="52">
        <f t="shared" si="342"/>
        <v>112.2244979999999</v>
      </c>
      <c r="BE310" s="52">
        <f t="shared" si="299"/>
        <v>1.13358</v>
      </c>
      <c r="BJ310" s="35">
        <f>BK310+BO310+Tabelle21268201025262728[[#This Row],[w]]/2+Tabelle21268201025262728[[#This Row],[poweradd]]</f>
        <v>23.293525000000027</v>
      </c>
      <c r="BK310" s="150">
        <f t="shared" si="331"/>
        <v>18.675278000000027</v>
      </c>
      <c r="BL310" s="35">
        <f t="shared" si="300"/>
        <v>7</v>
      </c>
      <c r="BM310" s="52">
        <f t="shared" si="319"/>
        <v>111.82472199999977</v>
      </c>
      <c r="BN310" s="52">
        <f t="shared" si="343"/>
        <v>110.70647499999977</v>
      </c>
      <c r="BO310" s="52">
        <f t="shared" si="301"/>
        <v>1.118247</v>
      </c>
      <c r="BT310" s="35">
        <f>BU310+BY310+Tabelle21268201025262729[[#This Row],[w]]/2+Tabelle21268201025262729[[#This Row],[poweradd]]</f>
        <v>27.147158000000015</v>
      </c>
      <c r="BU310" s="150">
        <f t="shared" si="332"/>
        <v>22.224403000000017</v>
      </c>
      <c r="BV310" s="35">
        <f t="shared" si="302"/>
        <v>7</v>
      </c>
      <c r="BW310" s="52">
        <f t="shared" si="320"/>
        <v>142.27559699999998</v>
      </c>
      <c r="BX310" s="52">
        <f t="shared" si="344"/>
        <v>140.85284199999998</v>
      </c>
      <c r="BY310" s="52">
        <f t="shared" si="303"/>
        <v>1.422755</v>
      </c>
      <c r="CD310" s="35">
        <f>CE310+CI310+Tabelle2126820102526272934[[#This Row],[w]]/2+Tabelle2126820102526272934[[#This Row],[poweradd]]</f>
        <v>348.27498300000002</v>
      </c>
      <c r="CE310" s="150">
        <f t="shared" si="333"/>
        <v>344.37372100000005</v>
      </c>
      <c r="CF310" s="35">
        <f t="shared" si="304"/>
        <v>6</v>
      </c>
      <c r="CG310" s="52">
        <f t="shared" si="321"/>
        <v>90.126278999999869</v>
      </c>
      <c r="CH310" s="52">
        <f t="shared" si="345"/>
        <v>89.225016999999866</v>
      </c>
      <c r="CI310" s="52">
        <f t="shared" si="305"/>
        <v>0.90126200000000001</v>
      </c>
      <c r="CN310" s="35">
        <f>CO310+CS310+Tabelle21268201025262729341135[[#This Row],[w]]/2+Tabelle21268201025262729341135[[#This Row],[poweradd]]</f>
        <v>348.84676699999994</v>
      </c>
      <c r="CO310" s="150">
        <f t="shared" si="334"/>
        <v>344.95127999999994</v>
      </c>
      <c r="CP310" s="35">
        <f t="shared" si="306"/>
        <v>6</v>
      </c>
      <c r="CQ310" s="52">
        <f t="shared" si="322"/>
        <v>89.548720000000003</v>
      </c>
      <c r="CR310" s="52">
        <f t="shared" si="346"/>
        <v>88.653233</v>
      </c>
      <c r="CS310" s="52">
        <f t="shared" si="307"/>
        <v>0.89548700000000003</v>
      </c>
      <c r="CX310" s="35">
        <f>CY310+DC310+Tabelle2126820102526272934113536[[#This Row],[w]]/2+Tabelle2126820102526272934113536[[#This Row],[poweradd]]</f>
        <v>70.791735999999915</v>
      </c>
      <c r="CY310" s="150">
        <f t="shared" si="335"/>
        <v>66.128016999999915</v>
      </c>
      <c r="CZ310" s="35">
        <f t="shared" si="308"/>
        <v>6</v>
      </c>
      <c r="DA310" s="52">
        <f t="shared" si="323"/>
        <v>166.37198300000011</v>
      </c>
      <c r="DB310" s="52">
        <f t="shared" si="347"/>
        <v>164.70826400000013</v>
      </c>
      <c r="DC310" s="52">
        <f t="shared" si="309"/>
        <v>1.6637189999999999</v>
      </c>
      <c r="DH310" s="35">
        <f>DI310+DM310+Tabelle21268201025262729341135363731[[#This Row],[w]]/2+Tabelle21268201025262729341135363731[[#This Row],[poweradd]]</f>
        <v>87.432569999999984</v>
      </c>
      <c r="DI310" s="150">
        <f t="shared" si="336"/>
        <v>82.896535999999983</v>
      </c>
      <c r="DJ310" s="35">
        <f t="shared" si="310"/>
        <v>6</v>
      </c>
      <c r="DK310" s="52">
        <f t="shared" si="324"/>
        <v>153.60346399999986</v>
      </c>
      <c r="DL310" s="52">
        <f t="shared" si="348"/>
        <v>152.06742999999986</v>
      </c>
      <c r="DM310" s="52">
        <f t="shared" si="311"/>
        <v>1.5360339999999999</v>
      </c>
      <c r="DR310" s="35">
        <f>DS310+DW310+Tabelle212682010252627293411353637[[#This Row],[w]]/2+Tabelle212682010252627293411353637[[#This Row],[poweradd]]</f>
        <v>91.269010999999978</v>
      </c>
      <c r="DS310" s="150">
        <f t="shared" si="337"/>
        <v>86.791930999999977</v>
      </c>
      <c r="DT310" s="35">
        <f t="shared" si="312"/>
        <v>6</v>
      </c>
      <c r="DU310" s="52">
        <f t="shared" si="325"/>
        <v>147.70806899999997</v>
      </c>
      <c r="DV310" s="52">
        <f t="shared" si="349"/>
        <v>146.23098899999997</v>
      </c>
      <c r="DW310" s="52">
        <f t="shared" si="313"/>
        <v>1.4770799999999999</v>
      </c>
    </row>
    <row r="311" spans="1:130" x14ac:dyDescent="0.25">
      <c r="A311" s="55">
        <v>308</v>
      </c>
      <c r="B311" s="35">
        <f>C311+G311+Tabelle21268201025[[#This Row],[w]]/2+Tabelle21268201025[[#This Row],[poweradd]]</f>
        <v>87.689661000000015</v>
      </c>
      <c r="C311" s="150">
        <f t="shared" si="350"/>
        <v>83.96430500000001</v>
      </c>
      <c r="D311" s="35">
        <f t="shared" si="289"/>
        <v>6</v>
      </c>
      <c r="E311" s="52">
        <f t="shared" si="351"/>
        <v>72.535694999999819</v>
      </c>
      <c r="F311" s="52">
        <f t="shared" si="352"/>
        <v>71.810338999999814</v>
      </c>
      <c r="G311" s="52">
        <f t="shared" si="353"/>
        <v>0.725356</v>
      </c>
      <c r="L311" s="35">
        <f>M311+Q311+Tabelle212682010252632[[#This Row],[w]]/2+Tabelle212682010252632[[#This Row],[poweradd]]</f>
        <v>96.532100000000028</v>
      </c>
      <c r="M311" s="150">
        <f t="shared" si="326"/>
        <v>92.55262700000003</v>
      </c>
      <c r="N311" s="35">
        <f t="shared" si="290"/>
        <v>6</v>
      </c>
      <c r="O311" s="52">
        <f t="shared" si="314"/>
        <v>97.947372999999928</v>
      </c>
      <c r="P311" s="52">
        <f t="shared" si="338"/>
        <v>96.967899999999929</v>
      </c>
      <c r="Q311" s="52">
        <f t="shared" si="291"/>
        <v>0.97947300000000004</v>
      </c>
      <c r="V311" s="35">
        <f>W311+AA311+Tabelle2126820102526[[#This Row],[w]]/2+Tabelle2126820102526[[#This Row],[poweradd]]</f>
        <v>59.274336000000048</v>
      </c>
      <c r="W311" s="150">
        <f t="shared" si="327"/>
        <v>55.312461000000049</v>
      </c>
      <c r="X311" s="35">
        <f t="shared" si="292"/>
        <v>6</v>
      </c>
      <c r="Y311" s="52">
        <f t="shared" si="315"/>
        <v>96.187538999999845</v>
      </c>
      <c r="Z311" s="52">
        <f t="shared" si="339"/>
        <v>95.225663999999838</v>
      </c>
      <c r="AA311" s="52">
        <f t="shared" si="293"/>
        <v>0.96187500000000004</v>
      </c>
      <c r="AF311" s="35">
        <f>AG311+AK311+Tabelle212682010252630[[#This Row],[w]]/2+Tabelle212682010252630[[#This Row],[poweradd]]</f>
        <v>63.429430000000117</v>
      </c>
      <c r="AG311" s="150">
        <f t="shared" si="328"/>
        <v>59.166091000000115</v>
      </c>
      <c r="AH311" s="35">
        <f t="shared" si="294"/>
        <v>6</v>
      </c>
      <c r="AI311" s="52">
        <f t="shared" si="316"/>
        <v>126.33390899999978</v>
      </c>
      <c r="AJ311" s="52">
        <f t="shared" si="340"/>
        <v>125.07056999999978</v>
      </c>
      <c r="AK311" s="52">
        <f t="shared" si="295"/>
        <v>1.263339</v>
      </c>
      <c r="AP311" s="35">
        <f>AQ311+AU311+Tabelle212682010252627[[#This Row],[w]]/2+Tabelle212682010252627[[#This Row],[poweradd]]</f>
        <v>61.242651999999921</v>
      </c>
      <c r="AQ311" s="150">
        <f t="shared" si="329"/>
        <v>56.921870999999925</v>
      </c>
      <c r="AR311" s="35">
        <f t="shared" si="296"/>
        <v>7</v>
      </c>
      <c r="AS311" s="52">
        <f t="shared" si="317"/>
        <v>82.078128999999848</v>
      </c>
      <c r="AT311" s="52">
        <f t="shared" si="341"/>
        <v>81.257347999999851</v>
      </c>
      <c r="AU311" s="52">
        <f t="shared" si="297"/>
        <v>0.82078099999999998</v>
      </c>
      <c r="AZ311" s="35">
        <f>BA311+BE311+Tabelle2126820102526272933[[#This Row],[w]]/2+Tabelle2126820102526272933[[#This Row],[poweradd]]</f>
        <v>65.397746000000012</v>
      </c>
      <c r="BA311" s="150">
        <f t="shared" si="330"/>
        <v>60.775502000000017</v>
      </c>
      <c r="BB311" s="35">
        <f t="shared" si="298"/>
        <v>7</v>
      </c>
      <c r="BC311" s="52">
        <f t="shared" si="318"/>
        <v>112.2244979999999</v>
      </c>
      <c r="BD311" s="52">
        <f t="shared" si="342"/>
        <v>111.1022539999999</v>
      </c>
      <c r="BE311" s="52">
        <f t="shared" si="299"/>
        <v>1.122244</v>
      </c>
      <c r="BJ311" s="35">
        <f>BK311+BO311+Tabelle21268201025262728[[#This Row],[w]]/2+Tabelle21268201025262728[[#This Row],[poweradd]]</f>
        <v>27.900589000000029</v>
      </c>
      <c r="BK311" s="150">
        <f t="shared" si="331"/>
        <v>23.293525000000027</v>
      </c>
      <c r="BL311" s="35">
        <f t="shared" si="300"/>
        <v>7</v>
      </c>
      <c r="BM311" s="52">
        <f t="shared" si="319"/>
        <v>110.70647499999977</v>
      </c>
      <c r="BN311" s="52">
        <f t="shared" si="343"/>
        <v>109.59941099999978</v>
      </c>
      <c r="BO311" s="52">
        <f t="shared" si="301"/>
        <v>1.107064</v>
      </c>
      <c r="BT311" s="35">
        <f>BU311+BY311+Tabelle21268201025262729[[#This Row],[w]]/2+Tabelle21268201025262729[[#This Row],[poweradd]]</f>
        <v>32.055686000000016</v>
      </c>
      <c r="BU311" s="150">
        <f t="shared" si="332"/>
        <v>27.147158000000015</v>
      </c>
      <c r="BV311" s="35">
        <f t="shared" si="302"/>
        <v>7</v>
      </c>
      <c r="BW311" s="52">
        <f t="shared" si="320"/>
        <v>140.85284199999998</v>
      </c>
      <c r="BX311" s="52">
        <f t="shared" si="344"/>
        <v>139.44431399999999</v>
      </c>
      <c r="BY311" s="52">
        <f t="shared" si="303"/>
        <v>1.408528</v>
      </c>
      <c r="CD311" s="35">
        <f>CE311+CI311+Tabelle2126820102526272934[[#This Row],[w]]/2+Tabelle2126820102526272934[[#This Row],[poweradd]]</f>
        <v>352.16723300000001</v>
      </c>
      <c r="CE311" s="150">
        <f t="shared" si="333"/>
        <v>348.27498300000002</v>
      </c>
      <c r="CF311" s="35">
        <f t="shared" si="304"/>
        <v>6</v>
      </c>
      <c r="CG311" s="52">
        <f t="shared" si="321"/>
        <v>89.225016999999866</v>
      </c>
      <c r="CH311" s="52">
        <f t="shared" si="345"/>
        <v>88.332766999999862</v>
      </c>
      <c r="CI311" s="52">
        <f t="shared" si="305"/>
        <v>0.89224999999999999</v>
      </c>
      <c r="CN311" s="35">
        <f>CO311+CS311+Tabelle21268201025262729341135[[#This Row],[w]]/2+Tabelle21268201025262729341135[[#This Row],[poweradd]]</f>
        <v>352.73329899999993</v>
      </c>
      <c r="CO311" s="150">
        <f t="shared" si="334"/>
        <v>348.84676699999994</v>
      </c>
      <c r="CP311" s="35">
        <f t="shared" si="306"/>
        <v>6</v>
      </c>
      <c r="CQ311" s="52">
        <f t="shared" si="322"/>
        <v>88.653233</v>
      </c>
      <c r="CR311" s="52">
        <f t="shared" si="346"/>
        <v>87.766700999999998</v>
      </c>
      <c r="CS311" s="52">
        <f t="shared" si="307"/>
        <v>0.88653199999999999</v>
      </c>
      <c r="CX311" s="35">
        <f>CY311+DC311+Tabelle2126820102526272934113536[[#This Row],[w]]/2+Tabelle2126820102526272934113536[[#This Row],[poweradd]]</f>
        <v>75.438817999999912</v>
      </c>
      <c r="CY311" s="150">
        <f t="shared" si="335"/>
        <v>70.791735999999915</v>
      </c>
      <c r="CZ311" s="35">
        <f t="shared" si="308"/>
        <v>6</v>
      </c>
      <c r="DA311" s="52">
        <f t="shared" si="323"/>
        <v>164.70826400000013</v>
      </c>
      <c r="DB311" s="52">
        <f t="shared" si="347"/>
        <v>163.06118200000012</v>
      </c>
      <c r="DC311" s="52">
        <f t="shared" si="309"/>
        <v>1.6470819999999999</v>
      </c>
      <c r="DH311" s="35">
        <f>DI311+DM311+Tabelle21268201025262729341135363731[[#This Row],[w]]/2+Tabelle21268201025262729341135363731[[#This Row],[poweradd]]</f>
        <v>91.953243999999984</v>
      </c>
      <c r="DI311" s="150">
        <f t="shared" si="336"/>
        <v>87.432569999999984</v>
      </c>
      <c r="DJ311" s="35">
        <f t="shared" si="310"/>
        <v>6</v>
      </c>
      <c r="DK311" s="52">
        <f t="shared" si="324"/>
        <v>152.06742999999986</v>
      </c>
      <c r="DL311" s="52">
        <f t="shared" si="348"/>
        <v>150.54675599999985</v>
      </c>
      <c r="DM311" s="52">
        <f t="shared" si="311"/>
        <v>1.5206740000000001</v>
      </c>
      <c r="DN311" s="45"/>
      <c r="DO311" s="45"/>
      <c r="DP311" s="47"/>
      <c r="DR311" s="35">
        <f>DS311+DW311+Tabelle212682010252627293411353637[[#This Row],[w]]/2+Tabelle212682010252627293411353637[[#This Row],[poweradd]]</f>
        <v>95.731319999999982</v>
      </c>
      <c r="DS311" s="150">
        <f t="shared" si="337"/>
        <v>91.269010999999978</v>
      </c>
      <c r="DT311" s="35">
        <f t="shared" si="312"/>
        <v>6</v>
      </c>
      <c r="DU311" s="52">
        <f t="shared" si="325"/>
        <v>146.23098899999997</v>
      </c>
      <c r="DV311" s="52">
        <f t="shared" si="349"/>
        <v>144.76867999999996</v>
      </c>
      <c r="DW311" s="52">
        <f t="shared" si="313"/>
        <v>1.4623090000000001</v>
      </c>
      <c r="DX311" s="45"/>
      <c r="DY311" s="45"/>
      <c r="DZ311" s="47"/>
    </row>
    <row r="312" spans="1:130" x14ac:dyDescent="0.25">
      <c r="A312" s="55">
        <v>309</v>
      </c>
      <c r="B312" s="35">
        <f>C312+G312+Tabelle21268201025[[#This Row],[w]]/2+Tabelle21268201025[[#This Row],[poweradd]]</f>
        <v>91.407764000000014</v>
      </c>
      <c r="C312" s="150">
        <f t="shared" si="350"/>
        <v>87.689661000000015</v>
      </c>
      <c r="D312" s="35">
        <f t="shared" si="289"/>
        <v>6</v>
      </c>
      <c r="E312" s="52">
        <f t="shared" si="351"/>
        <v>71.810338999999814</v>
      </c>
      <c r="F312" s="52">
        <f t="shared" si="352"/>
        <v>71.092235999999815</v>
      </c>
      <c r="G312" s="52">
        <f t="shared" si="353"/>
        <v>0.71810300000000005</v>
      </c>
      <c r="L312" s="35">
        <f>M312+Q312+Tabelle212682010252632[[#This Row],[w]]/2+Tabelle212682010252632[[#This Row],[poweradd]]</f>
        <v>100.50177800000003</v>
      </c>
      <c r="M312" s="150">
        <f t="shared" si="326"/>
        <v>96.532100000000028</v>
      </c>
      <c r="N312" s="35">
        <f t="shared" si="290"/>
        <v>6</v>
      </c>
      <c r="O312" s="52">
        <f t="shared" si="314"/>
        <v>96.967899999999929</v>
      </c>
      <c r="P312" s="52">
        <f t="shared" si="338"/>
        <v>95.998221999999927</v>
      </c>
      <c r="Q312" s="52">
        <f t="shared" si="291"/>
        <v>0.96967800000000004</v>
      </c>
      <c r="V312" s="35">
        <f>W312+AA312+Tabelle2126820102526[[#This Row],[w]]/2+Tabelle2126820102526[[#This Row],[poweradd]]</f>
        <v>63.226592000000046</v>
      </c>
      <c r="W312" s="150">
        <f t="shared" si="327"/>
        <v>59.274336000000048</v>
      </c>
      <c r="X312" s="35">
        <f t="shared" si="292"/>
        <v>6</v>
      </c>
      <c r="Y312" s="52">
        <f t="shared" si="315"/>
        <v>95.225663999999838</v>
      </c>
      <c r="Z312" s="52">
        <f t="shared" si="339"/>
        <v>94.273407999999833</v>
      </c>
      <c r="AA312" s="52">
        <f t="shared" si="293"/>
        <v>0.95225599999999999</v>
      </c>
      <c r="AF312" s="35">
        <f>AG312+AK312+Tabelle212682010252630[[#This Row],[w]]/2+Tabelle212682010252630[[#This Row],[poweradd]]</f>
        <v>67.680135000000121</v>
      </c>
      <c r="AG312" s="150">
        <f t="shared" si="328"/>
        <v>63.429430000000117</v>
      </c>
      <c r="AH312" s="35">
        <f t="shared" si="294"/>
        <v>6</v>
      </c>
      <c r="AI312" s="52">
        <f t="shared" si="316"/>
        <v>125.07056999999978</v>
      </c>
      <c r="AJ312" s="52">
        <f t="shared" si="340"/>
        <v>123.81986499999978</v>
      </c>
      <c r="AK312" s="52">
        <f t="shared" si="295"/>
        <v>1.250705</v>
      </c>
      <c r="AP312" s="35">
        <f>AQ312+AU312+Tabelle212682010252627[[#This Row],[w]]/2+Tabelle212682010252627[[#This Row],[poweradd]]</f>
        <v>65.555224999999922</v>
      </c>
      <c r="AQ312" s="150">
        <f t="shared" si="329"/>
        <v>61.242651999999921</v>
      </c>
      <c r="AR312" s="35">
        <f t="shared" si="296"/>
        <v>7</v>
      </c>
      <c r="AS312" s="52">
        <f t="shared" si="317"/>
        <v>81.257347999999851</v>
      </c>
      <c r="AT312" s="52">
        <f t="shared" si="341"/>
        <v>80.444774999999851</v>
      </c>
      <c r="AU312" s="52">
        <f t="shared" si="297"/>
        <v>0.81257299999999999</v>
      </c>
      <c r="AZ312" s="35">
        <f>BA312+BE312+Tabelle2126820102526272933[[#This Row],[w]]/2+Tabelle2126820102526272933[[#This Row],[poweradd]]</f>
        <v>70.008768000000018</v>
      </c>
      <c r="BA312" s="150">
        <f t="shared" si="330"/>
        <v>65.397746000000012</v>
      </c>
      <c r="BB312" s="35">
        <f t="shared" si="298"/>
        <v>7</v>
      </c>
      <c r="BC312" s="52">
        <f t="shared" si="318"/>
        <v>111.1022539999999</v>
      </c>
      <c r="BD312" s="52">
        <f t="shared" si="342"/>
        <v>109.9912319999999</v>
      </c>
      <c r="BE312" s="52">
        <f t="shared" si="299"/>
        <v>1.111022</v>
      </c>
      <c r="BJ312" s="35">
        <f>BK312+BO312+Tabelle21268201025262728[[#This Row],[w]]/2+Tabelle21268201025262728[[#This Row],[poweradd]]</f>
        <v>32.49658300000003</v>
      </c>
      <c r="BK312" s="150">
        <f t="shared" si="331"/>
        <v>27.900589000000029</v>
      </c>
      <c r="BL312" s="35">
        <f t="shared" si="300"/>
        <v>7</v>
      </c>
      <c r="BM312" s="52">
        <f t="shared" si="319"/>
        <v>109.59941099999978</v>
      </c>
      <c r="BN312" s="52">
        <f t="shared" si="343"/>
        <v>108.50341699999977</v>
      </c>
      <c r="BO312" s="52">
        <f t="shared" si="301"/>
        <v>1.0959939999999999</v>
      </c>
      <c r="BT312" s="35">
        <f>BU312+BY312+Tabelle21268201025262729[[#This Row],[w]]/2+Tabelle21268201025262729[[#This Row],[poweradd]]</f>
        <v>36.950129000000018</v>
      </c>
      <c r="BU312" s="150">
        <f t="shared" si="332"/>
        <v>32.055686000000016</v>
      </c>
      <c r="BV312" s="35">
        <f t="shared" si="302"/>
        <v>7</v>
      </c>
      <c r="BW312" s="52">
        <f t="shared" si="320"/>
        <v>139.44431399999999</v>
      </c>
      <c r="BX312" s="52">
        <f t="shared" si="344"/>
        <v>138.049871</v>
      </c>
      <c r="BY312" s="52">
        <f t="shared" si="303"/>
        <v>1.3944430000000001</v>
      </c>
      <c r="CD312" s="35">
        <f>CE312+CI312+Tabelle2126820102526272934[[#This Row],[w]]/2+Tabelle2126820102526272934[[#This Row],[poweradd]]</f>
        <v>356.05056000000002</v>
      </c>
      <c r="CE312" s="150">
        <f t="shared" si="333"/>
        <v>352.16723300000001</v>
      </c>
      <c r="CF312" s="35">
        <f t="shared" si="304"/>
        <v>6</v>
      </c>
      <c r="CG312" s="52">
        <f t="shared" si="321"/>
        <v>88.332766999999862</v>
      </c>
      <c r="CH312" s="52">
        <f t="shared" si="345"/>
        <v>87.449439999999868</v>
      </c>
      <c r="CI312" s="52">
        <f t="shared" si="305"/>
        <v>0.88332699999999997</v>
      </c>
      <c r="CN312" s="35">
        <f>CO312+CS312+Tabelle21268201025262729341135[[#This Row],[w]]/2+Tabelle21268201025262729341135[[#This Row],[poweradd]]</f>
        <v>356.61096599999991</v>
      </c>
      <c r="CO312" s="150">
        <f t="shared" si="334"/>
        <v>352.73329899999993</v>
      </c>
      <c r="CP312" s="35">
        <f t="shared" si="306"/>
        <v>6</v>
      </c>
      <c r="CQ312" s="52">
        <f t="shared" si="322"/>
        <v>87.766700999999998</v>
      </c>
      <c r="CR312" s="52">
        <f t="shared" si="346"/>
        <v>86.889033999999995</v>
      </c>
      <c r="CS312" s="52">
        <f t="shared" si="307"/>
        <v>0.87766699999999997</v>
      </c>
      <c r="CX312" s="35">
        <f>CY312+DC312+Tabelle2126820102526272934113536[[#This Row],[w]]/2+Tabelle2126820102526272934113536[[#This Row],[poweradd]]</f>
        <v>80.069428999999914</v>
      </c>
      <c r="CY312" s="150">
        <f t="shared" si="335"/>
        <v>75.438817999999912</v>
      </c>
      <c r="CZ312" s="35">
        <f t="shared" si="308"/>
        <v>6</v>
      </c>
      <c r="DA312" s="52">
        <f t="shared" si="323"/>
        <v>163.06118200000012</v>
      </c>
      <c r="DB312" s="52">
        <f t="shared" si="347"/>
        <v>161.43057100000013</v>
      </c>
      <c r="DC312" s="52">
        <f t="shared" si="309"/>
        <v>1.630611</v>
      </c>
      <c r="DH312" s="35">
        <f>DI312+DM312+Tabelle21268201025262729341135363731[[#This Row],[w]]/2+Tabelle21268201025262729341135363731[[#This Row],[poweradd]]</f>
        <v>96.45871099999998</v>
      </c>
      <c r="DI312" s="150">
        <f t="shared" si="336"/>
        <v>91.953243999999984</v>
      </c>
      <c r="DJ312" s="35">
        <f t="shared" si="310"/>
        <v>6</v>
      </c>
      <c r="DK312" s="52">
        <f t="shared" si="324"/>
        <v>150.54675599999985</v>
      </c>
      <c r="DL312" s="52">
        <f t="shared" si="348"/>
        <v>149.04128899999984</v>
      </c>
      <c r="DM312" s="52">
        <f t="shared" si="311"/>
        <v>1.5054670000000001</v>
      </c>
      <c r="DN312" s="45"/>
      <c r="DO312" s="45"/>
      <c r="DP312" s="47"/>
      <c r="DR312" s="35">
        <f>DS312+DW312+Tabelle212682010252627293411353637[[#This Row],[w]]/2+Tabelle212682010252627293411353637[[#This Row],[poweradd]]</f>
        <v>100.17900599999999</v>
      </c>
      <c r="DS312" s="150">
        <f t="shared" si="337"/>
        <v>95.731319999999982</v>
      </c>
      <c r="DT312" s="35">
        <f t="shared" si="312"/>
        <v>6</v>
      </c>
      <c r="DU312" s="52">
        <f t="shared" si="325"/>
        <v>144.76867999999996</v>
      </c>
      <c r="DV312" s="52">
        <f t="shared" si="349"/>
        <v>143.32099399999996</v>
      </c>
      <c r="DW312" s="52">
        <f t="shared" si="313"/>
        <v>1.447686</v>
      </c>
      <c r="DX312" s="45"/>
      <c r="DY312" s="45"/>
      <c r="DZ312" s="47"/>
    </row>
    <row r="313" spans="1:130" x14ac:dyDescent="0.25">
      <c r="A313" s="55">
        <v>310</v>
      </c>
      <c r="B313" s="35">
        <f>C313+G313+Tabelle21268201025[[#This Row],[w]]/2+Tabelle21268201025[[#This Row],[poweradd]]</f>
        <v>95.118686000000011</v>
      </c>
      <c r="C313" s="150">
        <f t="shared" si="350"/>
        <v>91.407764000000014</v>
      </c>
      <c r="D313" s="35">
        <f t="shared" si="289"/>
        <v>6</v>
      </c>
      <c r="E313" s="52">
        <f t="shared" si="351"/>
        <v>71.092235999999815</v>
      </c>
      <c r="F313" s="52">
        <f t="shared" si="352"/>
        <v>70.381313999999819</v>
      </c>
      <c r="G313" s="52">
        <f t="shared" si="353"/>
        <v>0.71092200000000005</v>
      </c>
      <c r="H313" s="94"/>
      <c r="I313" s="94"/>
      <c r="J313" s="94"/>
      <c r="L313" s="35">
        <f>M313+Q313+Tabelle212682010252632[[#This Row],[w]]/2+Tabelle212682010252632[[#This Row],[poweradd]]</f>
        <v>104.46176000000003</v>
      </c>
      <c r="M313" s="150">
        <f t="shared" si="326"/>
        <v>100.50177800000003</v>
      </c>
      <c r="N313" s="35">
        <f t="shared" si="290"/>
        <v>6</v>
      </c>
      <c r="O313" s="52">
        <f t="shared" si="314"/>
        <v>95.998221999999927</v>
      </c>
      <c r="P313" s="52">
        <f t="shared" si="338"/>
        <v>95.038239999999931</v>
      </c>
      <c r="Q313" s="52">
        <f t="shared" si="291"/>
        <v>0.959982</v>
      </c>
      <c r="R313" s="94"/>
      <c r="S313" s="94"/>
      <c r="T313" s="94"/>
      <c r="V313" s="35">
        <f>W313+AA313+Tabelle2126820102526[[#This Row],[w]]/2+Tabelle2126820102526[[#This Row],[poweradd]]</f>
        <v>67.169326000000041</v>
      </c>
      <c r="W313" s="150">
        <f t="shared" si="327"/>
        <v>63.226592000000046</v>
      </c>
      <c r="X313" s="35">
        <f t="shared" si="292"/>
        <v>6</v>
      </c>
      <c r="Y313" s="52">
        <f t="shared" si="315"/>
        <v>94.273407999999833</v>
      </c>
      <c r="Z313" s="52">
        <f t="shared" si="339"/>
        <v>93.330673999999831</v>
      </c>
      <c r="AA313" s="52">
        <f t="shared" si="293"/>
        <v>0.94273399999999996</v>
      </c>
      <c r="AB313" s="94"/>
      <c r="AC313" s="94"/>
      <c r="AD313" s="94"/>
      <c r="AF313" s="35">
        <f>AG313+AK313+Tabelle212682010252630[[#This Row],[w]]/2+Tabelle212682010252630[[#This Row],[poweradd]]</f>
        <v>71.918333000000118</v>
      </c>
      <c r="AG313" s="150">
        <f t="shared" si="328"/>
        <v>67.680135000000121</v>
      </c>
      <c r="AH313" s="35">
        <f t="shared" si="294"/>
        <v>6</v>
      </c>
      <c r="AI313" s="52">
        <f t="shared" si="316"/>
        <v>123.81986499999978</v>
      </c>
      <c r="AJ313" s="52">
        <f t="shared" si="340"/>
        <v>122.58166699999978</v>
      </c>
      <c r="AK313" s="52">
        <f t="shared" si="295"/>
        <v>1.2381979999999999</v>
      </c>
      <c r="AL313" s="94"/>
      <c r="AM313" s="94"/>
      <c r="AN313" s="94"/>
      <c r="AP313" s="35">
        <f>AQ313+AU313+Tabelle212682010252627[[#This Row],[w]]/2+Tabelle212682010252627[[#This Row],[poweradd]]</f>
        <v>69.859671999999918</v>
      </c>
      <c r="AQ313" s="150">
        <f t="shared" si="329"/>
        <v>65.555224999999922</v>
      </c>
      <c r="AR313" s="35">
        <f t="shared" si="296"/>
        <v>7</v>
      </c>
      <c r="AS313" s="52">
        <f t="shared" si="317"/>
        <v>80.444774999999851</v>
      </c>
      <c r="AT313" s="52">
        <f t="shared" si="341"/>
        <v>79.640327999999855</v>
      </c>
      <c r="AU313" s="52">
        <f t="shared" si="297"/>
        <v>0.80444700000000002</v>
      </c>
      <c r="AV313" s="94"/>
      <c r="AW313" s="94"/>
      <c r="AX313" s="94"/>
      <c r="AZ313" s="35">
        <f>BA313+BE313+Tabelle2126820102526272933[[#This Row],[w]]/2+Tabelle2126820102526272933[[#This Row],[poweradd]]</f>
        <v>74.608680000000021</v>
      </c>
      <c r="BA313" s="150">
        <f t="shared" si="330"/>
        <v>70.008768000000018</v>
      </c>
      <c r="BB313" s="35">
        <f t="shared" si="298"/>
        <v>7</v>
      </c>
      <c r="BC313" s="52">
        <f t="shared" si="318"/>
        <v>109.9912319999999</v>
      </c>
      <c r="BD313" s="52">
        <f t="shared" si="342"/>
        <v>108.89131999999989</v>
      </c>
      <c r="BE313" s="52">
        <f t="shared" si="299"/>
        <v>1.099912</v>
      </c>
      <c r="BF313" s="94"/>
      <c r="BG313" s="94"/>
      <c r="BH313" s="94"/>
      <c r="BJ313" s="35">
        <f>BK313+BO313+Tabelle21268201025262728[[#This Row],[w]]/2+Tabelle21268201025262728[[#This Row],[poweradd]]</f>
        <v>37.08161700000003</v>
      </c>
      <c r="BK313" s="150">
        <f t="shared" si="331"/>
        <v>32.49658300000003</v>
      </c>
      <c r="BL313" s="35">
        <f t="shared" si="300"/>
        <v>7</v>
      </c>
      <c r="BM313" s="52">
        <f t="shared" si="319"/>
        <v>108.50341699999977</v>
      </c>
      <c r="BN313" s="52">
        <f t="shared" si="343"/>
        <v>107.41838299999978</v>
      </c>
      <c r="BO313" s="52">
        <f t="shared" si="301"/>
        <v>1.0850340000000001</v>
      </c>
      <c r="BP313" s="94"/>
      <c r="BQ313" s="94"/>
      <c r="BR313" s="94"/>
      <c r="BT313" s="35">
        <f>BU313+BY313+Tabelle21268201025262729[[#This Row],[w]]/2+Tabelle21268201025262729[[#This Row],[poweradd]]</f>
        <v>41.830627000000021</v>
      </c>
      <c r="BU313" s="150">
        <f t="shared" si="332"/>
        <v>36.950129000000018</v>
      </c>
      <c r="BV313" s="35">
        <f t="shared" si="302"/>
        <v>7</v>
      </c>
      <c r="BW313" s="52">
        <f t="shared" si="320"/>
        <v>138.049871</v>
      </c>
      <c r="BX313" s="52">
        <f t="shared" si="344"/>
        <v>136.66937300000001</v>
      </c>
      <c r="BY313" s="52">
        <f t="shared" si="303"/>
        <v>1.380498</v>
      </c>
      <c r="BZ313" s="94"/>
      <c r="CA313" s="94"/>
      <c r="CB313" s="94"/>
      <c r="CD313" s="35">
        <f>CE313+CI313+Tabelle2126820102526272934[[#This Row],[w]]/2+Tabelle2126820102526272934[[#This Row],[poweradd]]</f>
        <v>359.92505400000005</v>
      </c>
      <c r="CE313" s="150">
        <f t="shared" si="333"/>
        <v>356.05056000000002</v>
      </c>
      <c r="CF313" s="35">
        <f t="shared" si="304"/>
        <v>6</v>
      </c>
      <c r="CG313" s="52">
        <f t="shared" si="321"/>
        <v>87.449439999999868</v>
      </c>
      <c r="CH313" s="52">
        <f t="shared" si="345"/>
        <v>86.574945999999869</v>
      </c>
      <c r="CI313" s="52">
        <f t="shared" si="305"/>
        <v>0.87449399999999999</v>
      </c>
      <c r="CJ313" s="94"/>
      <c r="CK313" s="94"/>
      <c r="CL313" s="94"/>
      <c r="CN313" s="35">
        <f>CO313+CS313+Tabelle21268201025262729341135[[#This Row],[w]]/2+Tabelle21268201025262729341135[[#This Row],[poweradd]]</f>
        <v>360.47985599999993</v>
      </c>
      <c r="CO313" s="150">
        <f t="shared" si="334"/>
        <v>356.61096599999991</v>
      </c>
      <c r="CP313" s="35">
        <f t="shared" si="306"/>
        <v>6</v>
      </c>
      <c r="CQ313" s="52">
        <f t="shared" si="322"/>
        <v>86.889033999999995</v>
      </c>
      <c r="CR313" s="52">
        <f t="shared" si="346"/>
        <v>86.020144000000002</v>
      </c>
      <c r="CS313" s="52">
        <f t="shared" si="307"/>
        <v>0.86889000000000005</v>
      </c>
      <c r="CT313" s="94"/>
      <c r="CU313" s="94"/>
      <c r="CV313" s="94"/>
      <c r="CX313" s="35">
        <f>CY313+DC313+Tabelle2126820102526272934113536[[#This Row],[w]]/2+Tabelle2126820102526272934113536[[#This Row],[poweradd]]</f>
        <v>84.683733999999916</v>
      </c>
      <c r="CY313" s="150">
        <f t="shared" si="335"/>
        <v>80.069428999999914</v>
      </c>
      <c r="CZ313" s="35">
        <f t="shared" si="308"/>
        <v>6</v>
      </c>
      <c r="DA313" s="52">
        <f t="shared" si="323"/>
        <v>161.43057100000013</v>
      </c>
      <c r="DB313" s="52">
        <f t="shared" si="347"/>
        <v>159.81626600000013</v>
      </c>
      <c r="DC313" s="52">
        <f t="shared" si="309"/>
        <v>1.6143050000000001</v>
      </c>
      <c r="DD313" s="94"/>
      <c r="DE313" s="94"/>
      <c r="DF313" s="94"/>
      <c r="DH313" s="35">
        <f>DI313+DM313+Tabelle21268201025262729341135363731[[#This Row],[w]]/2+Tabelle21268201025262729341135363731[[#This Row],[poweradd]]</f>
        <v>100.94912299999999</v>
      </c>
      <c r="DI313" s="150">
        <f t="shared" si="336"/>
        <v>96.45871099999998</v>
      </c>
      <c r="DJ313" s="35">
        <f t="shared" si="310"/>
        <v>6</v>
      </c>
      <c r="DK313" s="52">
        <f t="shared" si="324"/>
        <v>149.04128899999984</v>
      </c>
      <c r="DL313" s="52">
        <f t="shared" si="348"/>
        <v>147.55087699999984</v>
      </c>
      <c r="DM313" s="52">
        <f t="shared" si="311"/>
        <v>1.4904120000000001</v>
      </c>
      <c r="DN313" s="45"/>
      <c r="DO313" s="45"/>
      <c r="DP313" s="47"/>
      <c r="DR313" s="35">
        <f>DS313+DW313+Tabelle212682010252627293411353637[[#This Row],[w]]/2+Tabelle212682010252627293411353637[[#This Row],[poweradd]]</f>
        <v>104.61221499999999</v>
      </c>
      <c r="DS313" s="150">
        <f t="shared" si="337"/>
        <v>100.17900599999999</v>
      </c>
      <c r="DT313" s="35">
        <f t="shared" si="312"/>
        <v>6</v>
      </c>
      <c r="DU313" s="52">
        <f t="shared" si="325"/>
        <v>143.32099399999996</v>
      </c>
      <c r="DV313" s="52">
        <f t="shared" si="349"/>
        <v>141.88778499999995</v>
      </c>
      <c r="DW313" s="52">
        <f t="shared" si="313"/>
        <v>1.433209</v>
      </c>
      <c r="DX313" s="45"/>
      <c r="DY313" s="45"/>
      <c r="DZ313" s="47"/>
    </row>
    <row r="314" spans="1:130" x14ac:dyDescent="0.25">
      <c r="A314" s="55">
        <v>311</v>
      </c>
      <c r="B314" s="35">
        <f>C314+G314+Tabelle21268201025[[#This Row],[w]]/2+Tabelle21268201025[[#This Row],[poweradd]]</f>
        <v>98.822499000000008</v>
      </c>
      <c r="C314" s="150">
        <f t="shared" si="350"/>
        <v>95.118686000000011</v>
      </c>
      <c r="D314" s="35">
        <f t="shared" si="289"/>
        <v>6</v>
      </c>
      <c r="E314" s="52">
        <f t="shared" si="351"/>
        <v>70.381313999999819</v>
      </c>
      <c r="F314" s="52">
        <f t="shared" si="352"/>
        <v>69.677500999999822</v>
      </c>
      <c r="G314" s="52">
        <f t="shared" si="353"/>
        <v>0.70381300000000002</v>
      </c>
      <c r="L314" s="35">
        <f>M314+Q314+Tabelle212682010252632[[#This Row],[w]]/2+Tabelle212682010252632[[#This Row],[poweradd]]</f>
        <v>108.41214200000003</v>
      </c>
      <c r="M314" s="150">
        <f t="shared" si="326"/>
        <v>104.46176000000003</v>
      </c>
      <c r="N314" s="35">
        <f t="shared" si="290"/>
        <v>6</v>
      </c>
      <c r="O314" s="52">
        <f t="shared" si="314"/>
        <v>95.038239999999931</v>
      </c>
      <c r="P314" s="52">
        <f t="shared" si="338"/>
        <v>94.087857999999926</v>
      </c>
      <c r="Q314" s="52">
        <f t="shared" si="291"/>
        <v>0.95038199999999995</v>
      </c>
      <c r="V314" s="35">
        <f>W314+AA314+Tabelle2126820102526[[#This Row],[w]]/2+Tabelle2126820102526[[#This Row],[poweradd]]</f>
        <v>71.102632000000042</v>
      </c>
      <c r="W314" s="150">
        <f t="shared" si="327"/>
        <v>67.169326000000041</v>
      </c>
      <c r="X314" s="35">
        <f t="shared" si="292"/>
        <v>6</v>
      </c>
      <c r="Y314" s="52">
        <f t="shared" si="315"/>
        <v>93.330673999999831</v>
      </c>
      <c r="Z314" s="52">
        <f t="shared" si="339"/>
        <v>92.39736799999983</v>
      </c>
      <c r="AA314" s="52">
        <f t="shared" si="293"/>
        <v>0.93330599999999997</v>
      </c>
      <c r="AF314" s="35">
        <f>AG314+AK314+Tabelle212682010252630[[#This Row],[w]]/2+Tabelle212682010252630[[#This Row],[poweradd]]</f>
        <v>76.144149000000112</v>
      </c>
      <c r="AG314" s="150">
        <f t="shared" si="328"/>
        <v>71.918333000000118</v>
      </c>
      <c r="AH314" s="35">
        <f t="shared" si="294"/>
        <v>6</v>
      </c>
      <c r="AI314" s="52">
        <f t="shared" si="316"/>
        <v>122.58166699999978</v>
      </c>
      <c r="AJ314" s="52">
        <f t="shared" si="340"/>
        <v>121.35585099999979</v>
      </c>
      <c r="AK314" s="52">
        <f t="shared" si="295"/>
        <v>1.225816</v>
      </c>
      <c r="AP314" s="35">
        <f>AQ314+AU314+Tabelle212682010252627[[#This Row],[w]]/2+Tabelle212682010252627[[#This Row],[poweradd]]</f>
        <v>74.156074999999916</v>
      </c>
      <c r="AQ314" s="150">
        <f t="shared" si="329"/>
        <v>69.859671999999918</v>
      </c>
      <c r="AR314" s="35">
        <f t="shared" si="296"/>
        <v>7</v>
      </c>
      <c r="AS314" s="52">
        <f t="shared" si="317"/>
        <v>79.640327999999855</v>
      </c>
      <c r="AT314" s="52">
        <f t="shared" si="341"/>
        <v>78.843924999999857</v>
      </c>
      <c r="AU314" s="52">
        <f t="shared" si="297"/>
        <v>0.79640299999999997</v>
      </c>
      <c r="AZ314" s="35">
        <f>BA314+BE314+Tabelle2126820102526272933[[#This Row],[w]]/2+Tabelle2126820102526272933[[#This Row],[poweradd]]</f>
        <v>79.197593000000026</v>
      </c>
      <c r="BA314" s="150">
        <f t="shared" si="330"/>
        <v>74.608680000000021</v>
      </c>
      <c r="BB314" s="35">
        <f t="shared" si="298"/>
        <v>7</v>
      </c>
      <c r="BC314" s="52">
        <f t="shared" si="318"/>
        <v>108.89131999999989</v>
      </c>
      <c r="BD314" s="52">
        <f t="shared" si="342"/>
        <v>107.80240699999989</v>
      </c>
      <c r="BE314" s="52">
        <f t="shared" si="299"/>
        <v>1.088913</v>
      </c>
      <c r="BJ314" s="35">
        <f>BK314+BO314+Tabelle21268201025262728[[#This Row],[w]]/2+Tabelle21268201025262728[[#This Row],[poweradd]]</f>
        <v>41.655800000000028</v>
      </c>
      <c r="BK314" s="150">
        <f t="shared" si="331"/>
        <v>37.08161700000003</v>
      </c>
      <c r="BL314" s="35">
        <f t="shared" si="300"/>
        <v>7</v>
      </c>
      <c r="BM314" s="52">
        <f t="shared" si="319"/>
        <v>107.41838299999978</v>
      </c>
      <c r="BN314" s="52">
        <f t="shared" si="343"/>
        <v>106.34419999999977</v>
      </c>
      <c r="BO314" s="52">
        <f t="shared" si="301"/>
        <v>1.0741830000000001</v>
      </c>
      <c r="BT314" s="35">
        <f>BU314+BY314+Tabelle21268201025262729[[#This Row],[w]]/2+Tabelle21268201025262729[[#This Row],[poweradd]]</f>
        <v>46.697320000000019</v>
      </c>
      <c r="BU314" s="150">
        <f t="shared" si="332"/>
        <v>41.830627000000021</v>
      </c>
      <c r="BV314" s="35">
        <f t="shared" si="302"/>
        <v>7</v>
      </c>
      <c r="BW314" s="52">
        <f t="shared" si="320"/>
        <v>136.66937300000001</v>
      </c>
      <c r="BX314" s="52">
        <f t="shared" si="344"/>
        <v>135.30268000000001</v>
      </c>
      <c r="BY314" s="52">
        <f t="shared" si="303"/>
        <v>1.3666929999999999</v>
      </c>
      <c r="CD314" s="35">
        <f>CE314+CI314+Tabelle2126820102526272934[[#This Row],[w]]/2+Tabelle2126820102526272934[[#This Row],[poweradd]]</f>
        <v>363.79080300000004</v>
      </c>
      <c r="CE314" s="150">
        <f t="shared" si="333"/>
        <v>359.92505400000005</v>
      </c>
      <c r="CF314" s="35">
        <f t="shared" si="304"/>
        <v>6</v>
      </c>
      <c r="CG314" s="52">
        <f t="shared" si="321"/>
        <v>86.574945999999869</v>
      </c>
      <c r="CH314" s="52">
        <f t="shared" si="345"/>
        <v>85.709196999999875</v>
      </c>
      <c r="CI314" s="52">
        <f t="shared" si="305"/>
        <v>0.86574899999999999</v>
      </c>
      <c r="CN314" s="35">
        <f>CO314+CS314+Tabelle21268201025262729341135[[#This Row],[w]]/2+Tabelle21268201025262729341135[[#This Row],[poweradd]]</f>
        <v>364.34005699999994</v>
      </c>
      <c r="CO314" s="150">
        <f t="shared" si="334"/>
        <v>360.47985599999993</v>
      </c>
      <c r="CP314" s="35">
        <f t="shared" si="306"/>
        <v>6</v>
      </c>
      <c r="CQ314" s="52">
        <f t="shared" si="322"/>
        <v>86.020144000000002</v>
      </c>
      <c r="CR314" s="52">
        <f t="shared" si="346"/>
        <v>85.159942999999998</v>
      </c>
      <c r="CS314" s="52">
        <f t="shared" si="307"/>
        <v>0.86020099999999999</v>
      </c>
      <c r="CX314" s="35">
        <f>CY314+DC314+Tabelle2126820102526272934113536[[#This Row],[w]]/2+Tabelle2126820102526272934113536[[#This Row],[poweradd]]</f>
        <v>89.281895999999918</v>
      </c>
      <c r="CY314" s="150">
        <f t="shared" si="335"/>
        <v>84.683733999999916</v>
      </c>
      <c r="CZ314" s="35">
        <f t="shared" si="308"/>
        <v>6</v>
      </c>
      <c r="DA314" s="52">
        <f t="shared" si="323"/>
        <v>159.81626600000013</v>
      </c>
      <c r="DB314" s="52">
        <f t="shared" si="347"/>
        <v>158.21810400000012</v>
      </c>
      <c r="DC314" s="52">
        <f t="shared" si="309"/>
        <v>1.5981620000000001</v>
      </c>
      <c r="DH314" s="35">
        <f>DI314+DM314+Tabelle21268201025262729341135363731[[#This Row],[w]]/2+Tabelle21268201025262729341135363731[[#This Row],[poweradd]]</f>
        <v>105.42463099999999</v>
      </c>
      <c r="DI314" s="150">
        <f t="shared" si="336"/>
        <v>100.94912299999999</v>
      </c>
      <c r="DJ314" s="35">
        <f t="shared" si="310"/>
        <v>6</v>
      </c>
      <c r="DK314" s="52">
        <f t="shared" si="324"/>
        <v>147.55087699999984</v>
      </c>
      <c r="DL314" s="52">
        <f t="shared" si="348"/>
        <v>146.07536899999985</v>
      </c>
      <c r="DM314" s="52">
        <f t="shared" si="311"/>
        <v>1.475508</v>
      </c>
      <c r="DN314" s="94"/>
      <c r="DO314" s="94"/>
      <c r="DP314" s="94"/>
      <c r="DR314" s="35">
        <f>DS314+DW314+Tabelle212682010252627293411353637[[#This Row],[w]]/2+Tabelle212682010252627293411353637[[#This Row],[poweradd]]</f>
        <v>109.03109199999999</v>
      </c>
      <c r="DS314" s="150">
        <f t="shared" si="337"/>
        <v>104.61221499999999</v>
      </c>
      <c r="DT314" s="35">
        <f t="shared" si="312"/>
        <v>6</v>
      </c>
      <c r="DU314" s="52">
        <f t="shared" si="325"/>
        <v>141.88778499999995</v>
      </c>
      <c r="DV314" s="52">
        <f t="shared" si="349"/>
        <v>140.46890799999994</v>
      </c>
      <c r="DW314" s="52">
        <f t="shared" si="313"/>
        <v>1.4188769999999999</v>
      </c>
      <c r="DX314" s="94"/>
      <c r="DY314" s="94"/>
      <c r="DZ314" s="94"/>
    </row>
    <row r="315" spans="1:130" x14ac:dyDescent="0.25">
      <c r="A315" s="55">
        <v>312</v>
      </c>
      <c r="B315" s="35">
        <f>C315+G315+Tabelle21268201025[[#This Row],[w]]/2+Tabelle21268201025[[#This Row],[poweradd]]</f>
        <v>102.51927400000001</v>
      </c>
      <c r="C315" s="52">
        <f t="shared" si="350"/>
        <v>98.822499000000008</v>
      </c>
      <c r="D315" s="35">
        <f t="shared" si="289"/>
        <v>6</v>
      </c>
      <c r="E315" s="52">
        <f t="shared" si="351"/>
        <v>69.677500999999822</v>
      </c>
      <c r="F315" s="52">
        <f t="shared" si="352"/>
        <v>68.980725999999819</v>
      </c>
      <c r="G315" s="52">
        <f t="shared" si="353"/>
        <v>0.69677500000000003</v>
      </c>
      <c r="L315" s="35">
        <f>M315+Q315+Tabelle212682010252632[[#This Row],[w]]/2+Tabelle212682010252632[[#This Row],[poweradd]]</f>
        <v>112.35302000000003</v>
      </c>
      <c r="M315" s="52">
        <f t="shared" si="326"/>
        <v>108.41214200000003</v>
      </c>
      <c r="N315" s="35">
        <f t="shared" si="290"/>
        <v>6</v>
      </c>
      <c r="O315" s="52">
        <f t="shared" si="314"/>
        <v>94.087857999999926</v>
      </c>
      <c r="P315" s="52">
        <f t="shared" si="338"/>
        <v>93.146979999999928</v>
      </c>
      <c r="Q315" s="52">
        <f t="shared" si="291"/>
        <v>0.94087799999999999</v>
      </c>
      <c r="V315" s="35">
        <f>W315+AA315+Tabelle2126820102526[[#This Row],[w]]/2+Tabelle2126820102526[[#This Row],[poweradd]]</f>
        <v>75.026605000000046</v>
      </c>
      <c r="W315" s="52">
        <f t="shared" si="327"/>
        <v>71.102632000000042</v>
      </c>
      <c r="X315" s="35">
        <f t="shared" si="292"/>
        <v>6</v>
      </c>
      <c r="Y315" s="52">
        <f t="shared" si="315"/>
        <v>92.39736799999983</v>
      </c>
      <c r="Z315" s="52">
        <f t="shared" si="339"/>
        <v>91.473394999999826</v>
      </c>
      <c r="AA315" s="52">
        <f t="shared" si="293"/>
        <v>0.92397300000000004</v>
      </c>
      <c r="AF315" s="35">
        <f>AG315+AK315+Tabelle212682010252630[[#This Row],[w]]/2+Tabelle212682010252630[[#This Row],[poweradd]]</f>
        <v>80.357707000000119</v>
      </c>
      <c r="AG315" s="52">
        <f t="shared" si="328"/>
        <v>76.144149000000112</v>
      </c>
      <c r="AH315" s="35">
        <f t="shared" si="294"/>
        <v>6</v>
      </c>
      <c r="AI315" s="52">
        <f t="shared" si="316"/>
        <v>121.35585099999979</v>
      </c>
      <c r="AJ315" s="52">
        <f t="shared" si="340"/>
        <v>120.14229299999978</v>
      </c>
      <c r="AK315" s="52">
        <f t="shared" si="295"/>
        <v>1.2135579999999999</v>
      </c>
      <c r="AP315" s="35">
        <f>AQ315+AU315+Tabelle212682010252627[[#This Row],[w]]/2+Tabelle212682010252627[[#This Row],[poweradd]]</f>
        <v>78.444513999999913</v>
      </c>
      <c r="AQ315" s="52">
        <f t="shared" si="329"/>
        <v>74.156074999999916</v>
      </c>
      <c r="AR315" s="35">
        <f t="shared" si="296"/>
        <v>7</v>
      </c>
      <c r="AS315" s="52">
        <f t="shared" si="317"/>
        <v>78.843924999999857</v>
      </c>
      <c r="AT315" s="52">
        <f t="shared" si="341"/>
        <v>78.05548599999986</v>
      </c>
      <c r="AU315" s="52">
        <f t="shared" si="297"/>
        <v>0.788439</v>
      </c>
      <c r="AZ315" s="35">
        <f>BA315+BE315+Tabelle2126820102526272933[[#This Row],[w]]/2+Tabelle2126820102526272933[[#This Row],[poweradd]]</f>
        <v>83.775617000000025</v>
      </c>
      <c r="BA315" s="52">
        <f t="shared" si="330"/>
        <v>79.197593000000026</v>
      </c>
      <c r="BB315" s="35">
        <f t="shared" si="298"/>
        <v>7</v>
      </c>
      <c r="BC315" s="52">
        <f t="shared" si="318"/>
        <v>107.80240699999989</v>
      </c>
      <c r="BD315" s="52">
        <f t="shared" si="342"/>
        <v>106.72438299999989</v>
      </c>
      <c r="BE315" s="52">
        <f t="shared" si="299"/>
        <v>1.0780240000000001</v>
      </c>
      <c r="BJ315" s="35">
        <f>BK315+BO315+Tabelle21268201025262728[[#This Row],[w]]/2+Tabelle21268201025262728[[#This Row],[poweradd]]</f>
        <v>46.21924200000003</v>
      </c>
      <c r="BK315" s="52">
        <f t="shared" si="331"/>
        <v>41.655800000000028</v>
      </c>
      <c r="BL315" s="35">
        <f t="shared" si="300"/>
        <v>7</v>
      </c>
      <c r="BM315" s="52">
        <f t="shared" si="319"/>
        <v>106.34419999999977</v>
      </c>
      <c r="BN315" s="52">
        <f t="shared" si="343"/>
        <v>105.28075799999978</v>
      </c>
      <c r="BO315" s="52">
        <f t="shared" si="301"/>
        <v>1.063442</v>
      </c>
      <c r="BT315" s="35">
        <f>BU315+BY315+Tabelle21268201025262729[[#This Row],[w]]/2+Tabelle21268201025262729[[#This Row],[poweradd]]</f>
        <v>51.550346000000019</v>
      </c>
      <c r="BU315" s="52">
        <f t="shared" si="332"/>
        <v>46.697320000000019</v>
      </c>
      <c r="BV315" s="35">
        <f t="shared" si="302"/>
        <v>7</v>
      </c>
      <c r="BW315" s="52">
        <f t="shared" si="320"/>
        <v>135.30268000000001</v>
      </c>
      <c r="BX315" s="52">
        <f t="shared" si="344"/>
        <v>133.94965400000001</v>
      </c>
      <c r="BY315" s="52">
        <f t="shared" si="303"/>
        <v>1.3530260000000001</v>
      </c>
      <c r="CD315" s="35">
        <f>CE315+CI315+Tabelle2126820102526272934[[#This Row],[w]]/2+Tabelle2126820102526272934[[#This Row],[poweradd]]</f>
        <v>367.64789400000006</v>
      </c>
      <c r="CE315" s="52">
        <f t="shared" si="333"/>
        <v>363.79080300000004</v>
      </c>
      <c r="CF315" s="35">
        <f t="shared" si="304"/>
        <v>6</v>
      </c>
      <c r="CG315" s="52">
        <f t="shared" si="321"/>
        <v>85.709196999999875</v>
      </c>
      <c r="CH315" s="52">
        <f t="shared" si="345"/>
        <v>84.852105999999878</v>
      </c>
      <c r="CI315" s="52">
        <f t="shared" si="305"/>
        <v>0.85709100000000005</v>
      </c>
      <c r="CN315" s="35">
        <f>CO315+CS315+Tabelle21268201025262729341135[[#This Row],[w]]/2+Tabelle21268201025262729341135[[#This Row],[poweradd]]</f>
        <v>118.19165599999997</v>
      </c>
      <c r="CO315" s="52">
        <f t="shared" si="334"/>
        <v>364.34005699999994</v>
      </c>
      <c r="CP315" s="35">
        <f t="shared" si="306"/>
        <v>6</v>
      </c>
      <c r="CQ315" s="52">
        <f t="shared" si="322"/>
        <v>85.159942999999998</v>
      </c>
      <c r="CR315" s="52">
        <f t="shared" si="346"/>
        <v>84.308344000000005</v>
      </c>
      <c r="CS315" s="52">
        <f t="shared" si="307"/>
        <v>0.85159899999999999</v>
      </c>
      <c r="CT315" s="45">
        <v>-250</v>
      </c>
      <c r="CU315" s="45"/>
      <c r="CV315" s="47" t="s">
        <v>166</v>
      </c>
      <c r="CX315" s="35">
        <f>CY315+DC315+Tabelle2126820102526272934113536[[#This Row],[w]]/2+Tabelle2126820102526272934113536[[#This Row],[poweradd]]</f>
        <v>93.864076999999924</v>
      </c>
      <c r="CY315" s="52">
        <f t="shared" si="335"/>
        <v>89.281895999999918</v>
      </c>
      <c r="CZ315" s="35">
        <f t="shared" si="308"/>
        <v>6</v>
      </c>
      <c r="DA315" s="52">
        <f t="shared" si="323"/>
        <v>158.21810400000012</v>
      </c>
      <c r="DB315" s="52">
        <f t="shared" si="347"/>
        <v>156.63592300000013</v>
      </c>
      <c r="DC315" s="52">
        <f t="shared" si="309"/>
        <v>1.5821810000000001</v>
      </c>
      <c r="DD315" s="45"/>
      <c r="DE315" s="45"/>
      <c r="DF315" s="47"/>
      <c r="DH315" s="35">
        <f>DI315+DM315+Tabelle21268201025262729341135363731[[#This Row],[w]]/2+Tabelle21268201025262729341135363731[[#This Row],[poweradd]]</f>
        <v>109.88538399999999</v>
      </c>
      <c r="DI315" s="52">
        <f t="shared" si="336"/>
        <v>105.42463099999999</v>
      </c>
      <c r="DJ315" s="35">
        <f t="shared" si="310"/>
        <v>6</v>
      </c>
      <c r="DK315" s="52">
        <f t="shared" si="324"/>
        <v>146.07536899999985</v>
      </c>
      <c r="DL315" s="52">
        <f t="shared" si="348"/>
        <v>144.61461599999984</v>
      </c>
      <c r="DM315" s="52">
        <f t="shared" si="311"/>
        <v>1.460753</v>
      </c>
      <c r="DN315" s="45"/>
      <c r="DO315" s="45"/>
      <c r="DP315" s="47"/>
      <c r="DR315" s="35">
        <f>DS315+DW315+Tabelle212682010252627293411353637[[#This Row],[w]]/2+Tabelle212682010252627293411353637[[#This Row],[poweradd]]</f>
        <v>113.43578099999999</v>
      </c>
      <c r="DS315" s="52">
        <f t="shared" si="337"/>
        <v>109.03109199999999</v>
      </c>
      <c r="DT315" s="35">
        <f t="shared" si="312"/>
        <v>6</v>
      </c>
      <c r="DU315" s="52">
        <f t="shared" si="325"/>
        <v>140.46890799999994</v>
      </c>
      <c r="DV315" s="52">
        <f t="shared" si="349"/>
        <v>139.06421899999995</v>
      </c>
      <c r="DW315" s="52">
        <f t="shared" si="313"/>
        <v>1.4046890000000001</v>
      </c>
      <c r="DX315" s="45"/>
      <c r="DY315" s="45"/>
      <c r="DZ315" s="47"/>
    </row>
    <row r="316" spans="1:130" x14ac:dyDescent="0.25">
      <c r="A316" s="55">
        <v>313</v>
      </c>
      <c r="B316" s="35">
        <f>C316+G316+Tabelle21268201025[[#This Row],[w]]/2+Tabelle21268201025[[#This Row],[poweradd]]</f>
        <v>106.20908100000001</v>
      </c>
      <c r="C316" s="52">
        <f t="shared" si="350"/>
        <v>102.51927400000001</v>
      </c>
      <c r="D316" s="35">
        <f t="shared" si="289"/>
        <v>6</v>
      </c>
      <c r="E316" s="52">
        <f t="shared" si="351"/>
        <v>68.980725999999819</v>
      </c>
      <c r="F316" s="52">
        <f t="shared" si="352"/>
        <v>68.290918999999818</v>
      </c>
      <c r="G316" s="52">
        <f t="shared" si="353"/>
        <v>0.68980699999999995</v>
      </c>
      <c r="L316" s="35">
        <f>M316+Q316+Tabelle212682010252632[[#This Row],[w]]/2+Tabelle212682010252632[[#This Row],[poweradd]]</f>
        <v>116.28448900000004</v>
      </c>
      <c r="M316" s="52">
        <f t="shared" si="326"/>
        <v>112.35302000000003</v>
      </c>
      <c r="N316" s="35">
        <f t="shared" si="290"/>
        <v>6</v>
      </c>
      <c r="O316" s="52">
        <f t="shared" si="314"/>
        <v>93.146979999999928</v>
      </c>
      <c r="P316" s="52">
        <f t="shared" si="338"/>
        <v>92.215510999999921</v>
      </c>
      <c r="Q316" s="52">
        <f t="shared" si="291"/>
        <v>0.93146899999999999</v>
      </c>
      <c r="V316" s="35">
        <f>W316+AA316+Tabelle2126820102526[[#This Row],[w]]/2+Tabelle2126820102526[[#This Row],[poweradd]]</f>
        <v>78.941338000000044</v>
      </c>
      <c r="W316" s="52">
        <f t="shared" si="327"/>
        <v>75.026605000000046</v>
      </c>
      <c r="X316" s="35">
        <f t="shared" si="292"/>
        <v>6</v>
      </c>
      <c r="Y316" s="52">
        <f t="shared" si="315"/>
        <v>91.473394999999826</v>
      </c>
      <c r="Z316" s="52">
        <f t="shared" si="339"/>
        <v>90.558661999999828</v>
      </c>
      <c r="AA316" s="52">
        <f t="shared" si="293"/>
        <v>0.91473300000000002</v>
      </c>
      <c r="AF316" s="35">
        <f>AG316+AK316+Tabelle212682010252630[[#This Row],[w]]/2+Tabelle212682010252630[[#This Row],[poweradd]]</f>
        <v>84.559129000000112</v>
      </c>
      <c r="AG316" s="52">
        <f t="shared" si="328"/>
        <v>80.357707000000119</v>
      </c>
      <c r="AH316" s="35">
        <f t="shared" si="294"/>
        <v>6</v>
      </c>
      <c r="AI316" s="52">
        <f t="shared" si="316"/>
        <v>120.14229299999978</v>
      </c>
      <c r="AJ316" s="52">
        <f t="shared" si="340"/>
        <v>118.94087099999979</v>
      </c>
      <c r="AK316" s="52">
        <f t="shared" si="295"/>
        <v>1.201422</v>
      </c>
      <c r="AP316" s="35">
        <f>AQ316+AU316+Tabelle212682010252627[[#This Row],[w]]/2+Tabelle212682010252627[[#This Row],[poweradd]]</f>
        <v>82.725067999999908</v>
      </c>
      <c r="AQ316" s="52">
        <f t="shared" si="329"/>
        <v>78.444513999999913</v>
      </c>
      <c r="AR316" s="35">
        <f t="shared" si="296"/>
        <v>7</v>
      </c>
      <c r="AS316" s="52">
        <f t="shared" si="317"/>
        <v>78.05548599999986</v>
      </c>
      <c r="AT316" s="52">
        <f t="shared" si="341"/>
        <v>77.274931999999865</v>
      </c>
      <c r="AU316" s="52">
        <f t="shared" si="297"/>
        <v>0.78055399999999997</v>
      </c>
      <c r="AZ316" s="35">
        <f>BA316+BE316+Tabelle2126820102526272933[[#This Row],[w]]/2+Tabelle2126820102526272933[[#This Row],[poweradd]]</f>
        <v>88.34286000000003</v>
      </c>
      <c r="BA316" s="52">
        <f t="shared" si="330"/>
        <v>83.775617000000025</v>
      </c>
      <c r="BB316" s="35">
        <f t="shared" si="298"/>
        <v>7</v>
      </c>
      <c r="BC316" s="52">
        <f t="shared" si="318"/>
        <v>106.72438299999989</v>
      </c>
      <c r="BD316" s="52">
        <f t="shared" si="342"/>
        <v>105.65713999999988</v>
      </c>
      <c r="BE316" s="52">
        <f t="shared" si="299"/>
        <v>1.0672429999999999</v>
      </c>
      <c r="BJ316" s="35">
        <f>BK316+BO316+Tabelle21268201025262728[[#This Row],[w]]/2+Tabelle21268201025262728[[#This Row],[poweradd]]</f>
        <v>50.772049000000031</v>
      </c>
      <c r="BK316" s="52">
        <f t="shared" si="331"/>
        <v>46.21924200000003</v>
      </c>
      <c r="BL316" s="35">
        <f t="shared" si="300"/>
        <v>7</v>
      </c>
      <c r="BM316" s="52">
        <f t="shared" si="319"/>
        <v>105.28075799999978</v>
      </c>
      <c r="BN316" s="52">
        <f t="shared" si="343"/>
        <v>104.22795099999978</v>
      </c>
      <c r="BO316" s="52">
        <f t="shared" si="301"/>
        <v>1.052807</v>
      </c>
      <c r="BT316" s="35">
        <f>BU316+BY316+Tabelle21268201025262729[[#This Row],[w]]/2+Tabelle21268201025262729[[#This Row],[poweradd]]</f>
        <v>56.389842000000016</v>
      </c>
      <c r="BU316" s="52">
        <f t="shared" si="332"/>
        <v>51.550346000000019</v>
      </c>
      <c r="BV316" s="35">
        <f t="shared" si="302"/>
        <v>7</v>
      </c>
      <c r="BW316" s="52">
        <f t="shared" si="320"/>
        <v>133.94965400000001</v>
      </c>
      <c r="BX316" s="52">
        <f t="shared" si="344"/>
        <v>132.61015800000001</v>
      </c>
      <c r="BY316" s="52">
        <f t="shared" si="303"/>
        <v>1.339496</v>
      </c>
      <c r="CD316" s="35">
        <f>CE316+CI316+Tabelle2126820102526272934[[#This Row],[w]]/2+Tabelle2126820102526272934[[#This Row],[poweradd]]</f>
        <v>371.49641500000007</v>
      </c>
      <c r="CE316" s="52">
        <f t="shared" si="333"/>
        <v>367.64789400000006</v>
      </c>
      <c r="CF316" s="35">
        <f t="shared" si="304"/>
        <v>6</v>
      </c>
      <c r="CG316" s="52">
        <f t="shared" si="321"/>
        <v>84.852105999999878</v>
      </c>
      <c r="CH316" s="52">
        <f t="shared" si="345"/>
        <v>84.003584999999873</v>
      </c>
      <c r="CI316" s="52">
        <f t="shared" si="305"/>
        <v>0.84852099999999997</v>
      </c>
      <c r="CN316" s="35">
        <f>CO316+CS316+Tabelle21268201025262729341135[[#This Row],[w]]/2+Tabelle21268201025262729341135[[#This Row],[poweradd]]</f>
        <v>122.03473899999997</v>
      </c>
      <c r="CO316" s="52">
        <f t="shared" si="334"/>
        <v>118.19165599999997</v>
      </c>
      <c r="CP316" s="35">
        <f t="shared" si="306"/>
        <v>6</v>
      </c>
      <c r="CQ316" s="52">
        <f t="shared" si="322"/>
        <v>84.308344000000005</v>
      </c>
      <c r="CR316" s="52">
        <f t="shared" si="346"/>
        <v>83.465260999999998</v>
      </c>
      <c r="CS316" s="52">
        <f t="shared" si="307"/>
        <v>0.84308300000000003</v>
      </c>
      <c r="CT316" s="45"/>
      <c r="CU316" s="45">
        <f>60*0.9</f>
        <v>54</v>
      </c>
      <c r="CV316" s="47" t="s">
        <v>251</v>
      </c>
      <c r="CX316" s="35">
        <f>CY316+DC316+Tabelle2126820102526272934113536[[#This Row],[w]]/2+Tabelle2126820102526272934113536[[#This Row],[poweradd]]</f>
        <v>98.430435999999929</v>
      </c>
      <c r="CY316" s="52">
        <f t="shared" si="335"/>
        <v>93.864076999999924</v>
      </c>
      <c r="CZ316" s="35">
        <f t="shared" si="308"/>
        <v>6</v>
      </c>
      <c r="DA316" s="52">
        <f t="shared" si="323"/>
        <v>156.63592300000013</v>
      </c>
      <c r="DB316" s="52">
        <f t="shared" si="347"/>
        <v>155.06956400000013</v>
      </c>
      <c r="DC316" s="52">
        <f t="shared" si="309"/>
        <v>1.5663590000000001</v>
      </c>
      <c r="DD316" s="45"/>
      <c r="DE316" s="45"/>
      <c r="DF316" s="47"/>
      <c r="DH316" s="35">
        <f>DI316+DM316+Tabelle21268201025262729341135363731[[#This Row],[w]]/2+Tabelle21268201025262729341135363731[[#This Row],[poweradd]]</f>
        <v>114.33152999999999</v>
      </c>
      <c r="DI316" s="52">
        <f t="shared" si="336"/>
        <v>109.88538399999999</v>
      </c>
      <c r="DJ316" s="35">
        <f t="shared" si="310"/>
        <v>6</v>
      </c>
      <c r="DK316" s="52">
        <f t="shared" si="324"/>
        <v>144.61461599999984</v>
      </c>
      <c r="DL316" s="52">
        <f t="shared" si="348"/>
        <v>143.16846999999984</v>
      </c>
      <c r="DM316" s="52">
        <f t="shared" si="311"/>
        <v>1.4461459999999999</v>
      </c>
      <c r="DN316" s="94"/>
      <c r="DO316" s="94"/>
      <c r="DP316" s="94"/>
      <c r="DR316" s="35">
        <f>DS316+DW316+Tabelle212682010252627293411353637[[#This Row],[w]]/2+Tabelle212682010252627293411353637[[#This Row],[poweradd]]</f>
        <v>117.82642299999999</v>
      </c>
      <c r="DS316" s="52">
        <f t="shared" si="337"/>
        <v>113.43578099999999</v>
      </c>
      <c r="DT316" s="35">
        <f t="shared" si="312"/>
        <v>6</v>
      </c>
      <c r="DU316" s="52">
        <f t="shared" si="325"/>
        <v>139.06421899999995</v>
      </c>
      <c r="DV316" s="52">
        <f t="shared" si="349"/>
        <v>137.67357699999994</v>
      </c>
      <c r="DW316" s="52">
        <f t="shared" si="313"/>
        <v>1.3906419999999999</v>
      </c>
      <c r="DX316" s="94"/>
      <c r="DY316" s="94"/>
      <c r="DZ316" s="94"/>
    </row>
    <row r="317" spans="1:130" x14ac:dyDescent="0.25">
      <c r="A317" s="55">
        <v>314</v>
      </c>
      <c r="B317" s="35">
        <f>C317+G317+Tabelle21268201025[[#This Row],[w]]/2+Tabelle21268201025[[#This Row],[poweradd]]</f>
        <v>109.89199000000001</v>
      </c>
      <c r="C317" s="150">
        <f t="shared" si="350"/>
        <v>106.20908100000001</v>
      </c>
      <c r="D317" s="35">
        <f t="shared" si="289"/>
        <v>6</v>
      </c>
      <c r="E317" s="52">
        <f t="shared" si="351"/>
        <v>68.290918999999818</v>
      </c>
      <c r="F317" s="52">
        <f t="shared" si="352"/>
        <v>67.608009999999823</v>
      </c>
      <c r="G317" s="52">
        <f t="shared" si="353"/>
        <v>0.68290899999999999</v>
      </c>
      <c r="L317" s="35">
        <f>M317+Q317+Tabelle212682010252632[[#This Row],[w]]/2+Tabelle212682010252632[[#This Row],[poweradd]]</f>
        <v>120.20664400000004</v>
      </c>
      <c r="M317" s="150">
        <f t="shared" si="326"/>
        <v>116.28448900000004</v>
      </c>
      <c r="N317" s="35">
        <f t="shared" si="290"/>
        <v>6</v>
      </c>
      <c r="O317" s="52">
        <f t="shared" si="314"/>
        <v>92.215510999999921</v>
      </c>
      <c r="P317" s="52">
        <f t="shared" si="338"/>
        <v>91.293355999999918</v>
      </c>
      <c r="Q317" s="52">
        <f t="shared" si="291"/>
        <v>0.92215499999999995</v>
      </c>
      <c r="V317" s="35">
        <f>W317+AA317+Tabelle2126820102526[[#This Row],[w]]/2+Tabelle2126820102526[[#This Row],[poweradd]]</f>
        <v>82.846924000000044</v>
      </c>
      <c r="W317" s="150">
        <f t="shared" si="327"/>
        <v>78.941338000000044</v>
      </c>
      <c r="X317" s="35">
        <f t="shared" si="292"/>
        <v>6</v>
      </c>
      <c r="Y317" s="52">
        <f t="shared" si="315"/>
        <v>90.558661999999828</v>
      </c>
      <c r="Z317" s="52">
        <f t="shared" si="339"/>
        <v>89.653075999999828</v>
      </c>
      <c r="AA317" s="52">
        <f t="shared" si="293"/>
        <v>0.905586</v>
      </c>
      <c r="AF317" s="35">
        <f>AG317+AK317+Tabelle212682010252630[[#This Row],[w]]/2+Tabelle212682010252630[[#This Row],[poweradd]]</f>
        <v>88.748537000000113</v>
      </c>
      <c r="AG317" s="150">
        <f t="shared" si="328"/>
        <v>84.559129000000112</v>
      </c>
      <c r="AH317" s="35">
        <f t="shared" si="294"/>
        <v>6</v>
      </c>
      <c r="AI317" s="52">
        <f t="shared" si="316"/>
        <v>118.94087099999979</v>
      </c>
      <c r="AJ317" s="52">
        <f t="shared" si="340"/>
        <v>117.75146299999979</v>
      </c>
      <c r="AK317" s="52">
        <f t="shared" si="295"/>
        <v>1.189408</v>
      </c>
      <c r="AP317" s="35">
        <f>AQ317+AU317+Tabelle212682010252627[[#This Row],[w]]/2+Tabelle212682010252627[[#This Row],[poweradd]]</f>
        <v>86.997816999999912</v>
      </c>
      <c r="AQ317" s="150">
        <f t="shared" si="329"/>
        <v>82.725067999999908</v>
      </c>
      <c r="AR317" s="35">
        <f t="shared" si="296"/>
        <v>7</v>
      </c>
      <c r="AS317" s="52">
        <f t="shared" si="317"/>
        <v>77.274931999999865</v>
      </c>
      <c r="AT317" s="52">
        <f t="shared" si="341"/>
        <v>76.50218299999986</v>
      </c>
      <c r="AU317" s="52">
        <f t="shared" si="297"/>
        <v>0.77274900000000002</v>
      </c>
      <c r="AZ317" s="35">
        <f>BA317+BE317+Tabelle2126820102526272933[[#This Row],[w]]/2+Tabelle2126820102526272933[[#This Row],[poweradd]]</f>
        <v>92.899431000000035</v>
      </c>
      <c r="BA317" s="150">
        <f t="shared" si="330"/>
        <v>88.34286000000003</v>
      </c>
      <c r="BB317" s="35">
        <f t="shared" si="298"/>
        <v>7</v>
      </c>
      <c r="BC317" s="52">
        <f t="shared" si="318"/>
        <v>105.65713999999988</v>
      </c>
      <c r="BD317" s="52">
        <f t="shared" si="342"/>
        <v>104.60056899999988</v>
      </c>
      <c r="BE317" s="52">
        <f t="shared" si="299"/>
        <v>1.0565709999999999</v>
      </c>
      <c r="BJ317" s="35">
        <f>BK317+BO317+Tabelle21268201025262728[[#This Row],[w]]/2+Tabelle21268201025262728[[#This Row],[poweradd]]</f>
        <v>55.314328000000032</v>
      </c>
      <c r="BK317" s="150">
        <f t="shared" si="331"/>
        <v>50.772049000000031</v>
      </c>
      <c r="BL317" s="35">
        <f t="shared" si="300"/>
        <v>7</v>
      </c>
      <c r="BM317" s="52">
        <f t="shared" si="319"/>
        <v>104.22795099999978</v>
      </c>
      <c r="BN317" s="52">
        <f t="shared" si="343"/>
        <v>103.18567199999978</v>
      </c>
      <c r="BO317" s="52">
        <f t="shared" si="301"/>
        <v>1.042279</v>
      </c>
      <c r="BT317" s="35">
        <f>BU317+BY317+Tabelle21268201025262729[[#This Row],[w]]/2+Tabelle21268201025262729[[#This Row],[poweradd]]</f>
        <v>61.215943000000017</v>
      </c>
      <c r="BU317" s="150">
        <f t="shared" si="332"/>
        <v>56.389842000000016</v>
      </c>
      <c r="BV317" s="35">
        <f t="shared" si="302"/>
        <v>7</v>
      </c>
      <c r="BW317" s="52">
        <f t="shared" si="320"/>
        <v>132.61015800000001</v>
      </c>
      <c r="BX317" s="52">
        <f t="shared" si="344"/>
        <v>131.28405700000002</v>
      </c>
      <c r="BY317" s="52">
        <f t="shared" si="303"/>
        <v>1.326101</v>
      </c>
      <c r="CD317" s="35">
        <f>CE317+CI317+Tabelle2126820102526272934[[#This Row],[w]]/2+Tabelle2126820102526272934[[#This Row],[poweradd]]</f>
        <v>375.33645000000007</v>
      </c>
      <c r="CE317" s="150">
        <f t="shared" si="333"/>
        <v>371.49641500000007</v>
      </c>
      <c r="CF317" s="35">
        <f t="shared" si="304"/>
        <v>6</v>
      </c>
      <c r="CG317" s="52">
        <f t="shared" si="321"/>
        <v>84.003584999999873</v>
      </c>
      <c r="CH317" s="52">
        <f t="shared" si="345"/>
        <v>83.163549999999873</v>
      </c>
      <c r="CI317" s="52">
        <f t="shared" si="305"/>
        <v>0.84003499999999998</v>
      </c>
      <c r="CN317" s="35">
        <f>CO317+CS317+Tabelle21268201025262729341135[[#This Row],[w]]/2+Tabelle21268201025262729341135[[#This Row],[poweradd]]</f>
        <v>126.40939099999997</v>
      </c>
      <c r="CO317" s="150">
        <f t="shared" si="334"/>
        <v>122.03473899999997</v>
      </c>
      <c r="CP317" s="35">
        <f t="shared" si="306"/>
        <v>6</v>
      </c>
      <c r="CQ317" s="52">
        <f t="shared" si="322"/>
        <v>137.465261</v>
      </c>
      <c r="CR317" s="52">
        <f t="shared" si="346"/>
        <v>136.090609</v>
      </c>
      <c r="CS317" s="52">
        <f t="shared" si="307"/>
        <v>1.374652</v>
      </c>
      <c r="CT317" s="45"/>
      <c r="CU317" s="45"/>
      <c r="CV317" s="47"/>
      <c r="CX317" s="35">
        <f>CY317+DC317+Tabelle2126820102526272934113536[[#This Row],[w]]/2+Tabelle2126820102526272934113536[[#This Row],[poweradd]]</f>
        <v>102.98113099999993</v>
      </c>
      <c r="CY317" s="150">
        <f t="shared" si="335"/>
        <v>98.430435999999929</v>
      </c>
      <c r="CZ317" s="35">
        <f t="shared" si="308"/>
        <v>6</v>
      </c>
      <c r="DA317" s="52">
        <f t="shared" si="323"/>
        <v>155.06956400000013</v>
      </c>
      <c r="DB317" s="52">
        <f t="shared" si="347"/>
        <v>153.51886900000014</v>
      </c>
      <c r="DC317" s="52">
        <f t="shared" si="309"/>
        <v>1.5506949999999999</v>
      </c>
      <c r="DD317" s="45"/>
      <c r="DE317" s="45"/>
      <c r="DF317" s="47"/>
      <c r="DH317" s="35">
        <f>DI317+DM317+Tabelle21268201025262729341135363731[[#This Row],[w]]/2+Tabelle21268201025262729341135363731[[#This Row],[poweradd]]</f>
        <v>118.76321399999999</v>
      </c>
      <c r="DI317" s="150">
        <f t="shared" si="336"/>
        <v>114.33152999999999</v>
      </c>
      <c r="DJ317" s="35">
        <f t="shared" si="310"/>
        <v>6</v>
      </c>
      <c r="DK317" s="52">
        <f t="shared" si="324"/>
        <v>143.16846999999984</v>
      </c>
      <c r="DL317" s="52">
        <f t="shared" si="348"/>
        <v>141.73678599999985</v>
      </c>
      <c r="DM317" s="52">
        <f t="shared" si="311"/>
        <v>1.431684</v>
      </c>
      <c r="DP317" s="94"/>
      <c r="DR317" s="35">
        <f>DS317+DW317+Tabelle212682010252627293411353637[[#This Row],[w]]/2+Tabelle212682010252627293411353637[[#This Row],[poweradd]]</f>
        <v>122.20315799999999</v>
      </c>
      <c r="DS317" s="150">
        <f t="shared" si="337"/>
        <v>117.82642299999999</v>
      </c>
      <c r="DT317" s="35">
        <f t="shared" si="312"/>
        <v>6</v>
      </c>
      <c r="DU317" s="52">
        <f t="shared" si="325"/>
        <v>137.67357699999994</v>
      </c>
      <c r="DV317" s="52">
        <f t="shared" si="349"/>
        <v>136.29684199999994</v>
      </c>
      <c r="DW317" s="52">
        <f t="shared" si="313"/>
        <v>1.376735</v>
      </c>
      <c r="DZ317" s="94"/>
    </row>
    <row r="318" spans="1:130" x14ac:dyDescent="0.25">
      <c r="A318" s="55">
        <v>315</v>
      </c>
      <c r="B318" s="35">
        <f>C318+G318+Tabelle21268201025[[#This Row],[w]]/2+Tabelle21268201025[[#This Row],[poweradd]]</f>
        <v>63.568070000000006</v>
      </c>
      <c r="C318" s="150">
        <f t="shared" si="350"/>
        <v>109.89199000000001</v>
      </c>
      <c r="D318" s="35">
        <f t="shared" si="289"/>
        <v>6</v>
      </c>
      <c r="E318" s="52">
        <f t="shared" si="351"/>
        <v>67.608009999999823</v>
      </c>
      <c r="F318" s="52">
        <f t="shared" si="352"/>
        <v>66.931929999999824</v>
      </c>
      <c r="G318" s="52">
        <f t="shared" si="353"/>
        <v>0.67608000000000001</v>
      </c>
      <c r="H318" s="45">
        <v>-50</v>
      </c>
      <c r="I318" s="45"/>
      <c r="J318" s="47" t="s">
        <v>167</v>
      </c>
      <c r="L318" s="35">
        <f>M318+Q318+Tabelle212682010252632[[#This Row],[w]]/2+Tabelle212682010252632[[#This Row],[poweradd]]</f>
        <v>74.119577000000035</v>
      </c>
      <c r="M318" s="150">
        <f t="shared" si="326"/>
        <v>120.20664400000004</v>
      </c>
      <c r="N318" s="35">
        <f t="shared" si="290"/>
        <v>6</v>
      </c>
      <c r="O318" s="52">
        <f t="shared" si="314"/>
        <v>91.293355999999918</v>
      </c>
      <c r="P318" s="52">
        <f t="shared" si="338"/>
        <v>90.380422999999922</v>
      </c>
      <c r="Q318" s="52">
        <f t="shared" si="291"/>
        <v>0.91293299999999999</v>
      </c>
      <c r="R318" s="45">
        <v>-50</v>
      </c>
      <c r="S318" s="45"/>
      <c r="T318" s="47" t="s">
        <v>167</v>
      </c>
      <c r="V318" s="35">
        <f>W318+AA318+Tabelle2126820102526[[#This Row],[w]]/2+Tabelle2126820102526[[#This Row],[poweradd]]</f>
        <v>86.743454000000042</v>
      </c>
      <c r="W318" s="150">
        <f t="shared" si="327"/>
        <v>82.846924000000044</v>
      </c>
      <c r="X318" s="35">
        <f t="shared" si="292"/>
        <v>6</v>
      </c>
      <c r="Y318" s="52">
        <f t="shared" si="315"/>
        <v>89.653075999999828</v>
      </c>
      <c r="Z318" s="52">
        <f t="shared" si="339"/>
        <v>88.75654599999983</v>
      </c>
      <c r="AA318" s="52">
        <f t="shared" si="293"/>
        <v>0.89653000000000005</v>
      </c>
      <c r="AB318" s="45"/>
      <c r="AC318" s="45"/>
      <c r="AD318" s="47"/>
      <c r="AF318" s="35">
        <f>AG318+AK318+Tabelle212682010252630[[#This Row],[w]]/2+Tabelle212682010252630[[#This Row],[poweradd]]</f>
        <v>92.926051000000115</v>
      </c>
      <c r="AG318" s="150">
        <f t="shared" si="328"/>
        <v>88.748537000000113</v>
      </c>
      <c r="AH318" s="35">
        <f t="shared" si="294"/>
        <v>6</v>
      </c>
      <c r="AI318" s="52">
        <f t="shared" si="316"/>
        <v>117.75146299999979</v>
      </c>
      <c r="AJ318" s="52">
        <f t="shared" si="340"/>
        <v>116.57394899999979</v>
      </c>
      <c r="AK318" s="52">
        <f t="shared" si="295"/>
        <v>1.1775139999999999</v>
      </c>
      <c r="AL318" s="45"/>
      <c r="AM318" s="45"/>
      <c r="AN318" s="47"/>
      <c r="AP318" s="35">
        <f>AQ318+AU318+Tabelle212682010252627[[#This Row],[w]]/2+Tabelle212682010252627[[#This Row],[poweradd]]</f>
        <v>91.262837999999917</v>
      </c>
      <c r="AQ318" s="150">
        <f t="shared" si="329"/>
        <v>86.997816999999912</v>
      </c>
      <c r="AR318" s="35">
        <f t="shared" si="296"/>
        <v>7</v>
      </c>
      <c r="AS318" s="52">
        <f t="shared" si="317"/>
        <v>76.50218299999986</v>
      </c>
      <c r="AT318" s="52">
        <f t="shared" si="341"/>
        <v>75.737161999999856</v>
      </c>
      <c r="AU318" s="52">
        <f t="shared" si="297"/>
        <v>0.76502099999999995</v>
      </c>
      <c r="AV318" s="45"/>
      <c r="AW318" s="45"/>
      <c r="AX318" s="47"/>
      <c r="AZ318" s="35">
        <f>BA318+BE318+Tabelle2126820102526272933[[#This Row],[w]]/2+Tabelle2126820102526272933[[#This Row],[poweradd]]</f>
        <v>97.445436000000029</v>
      </c>
      <c r="BA318" s="150">
        <f t="shared" si="330"/>
        <v>92.899431000000035</v>
      </c>
      <c r="BB318" s="35">
        <f t="shared" si="298"/>
        <v>7</v>
      </c>
      <c r="BC318" s="52">
        <f t="shared" si="318"/>
        <v>104.60056899999988</v>
      </c>
      <c r="BD318" s="52">
        <f t="shared" si="342"/>
        <v>103.55456399999989</v>
      </c>
      <c r="BE318" s="52">
        <f t="shared" si="299"/>
        <v>1.0460050000000001</v>
      </c>
      <c r="BF318" s="45"/>
      <c r="BG318" s="45"/>
      <c r="BH318" s="47"/>
      <c r="BJ318" s="35">
        <f>BK318+BO318+Tabelle21268201025262728[[#This Row],[w]]/2+Tabelle21268201025262728[[#This Row],[poweradd]]</f>
        <v>59.846184000000029</v>
      </c>
      <c r="BK318" s="150">
        <f t="shared" si="331"/>
        <v>55.314328000000032</v>
      </c>
      <c r="BL318" s="35">
        <f t="shared" si="300"/>
        <v>7</v>
      </c>
      <c r="BM318" s="52">
        <f t="shared" si="319"/>
        <v>103.18567199999978</v>
      </c>
      <c r="BN318" s="52">
        <f t="shared" si="343"/>
        <v>102.15381599999978</v>
      </c>
      <c r="BO318" s="52">
        <f t="shared" si="301"/>
        <v>1.0318560000000001</v>
      </c>
      <c r="BP318" s="45"/>
      <c r="BQ318" s="45"/>
      <c r="BR318" s="47"/>
      <c r="BT318" s="35">
        <f>BU318+BY318+Tabelle21268201025262729[[#This Row],[w]]/2+Tabelle21268201025262729[[#This Row],[poweradd]]</f>
        <v>66.028783000000018</v>
      </c>
      <c r="BU318" s="150">
        <f t="shared" si="332"/>
        <v>61.215943000000017</v>
      </c>
      <c r="BV318" s="35">
        <f t="shared" si="302"/>
        <v>7</v>
      </c>
      <c r="BW318" s="52">
        <f t="shared" si="320"/>
        <v>131.28405700000002</v>
      </c>
      <c r="BX318" s="52">
        <f t="shared" si="344"/>
        <v>129.97121700000002</v>
      </c>
      <c r="BY318" s="52">
        <f t="shared" si="303"/>
        <v>1.31284</v>
      </c>
      <c r="BZ318" s="45"/>
      <c r="CA318" s="45"/>
      <c r="CB318" s="47"/>
      <c r="CD318" s="35">
        <f>CE318+CI318+Tabelle2126820102526272934[[#This Row],[w]]/2+Tabelle2126820102526272934[[#This Row],[poweradd]]</f>
        <v>129.16808500000008</v>
      </c>
      <c r="CE318" s="150">
        <f t="shared" si="333"/>
        <v>375.33645000000007</v>
      </c>
      <c r="CF318" s="35">
        <f t="shared" si="304"/>
        <v>6</v>
      </c>
      <c r="CG318" s="52">
        <f t="shared" si="321"/>
        <v>83.163549999999873</v>
      </c>
      <c r="CH318" s="52">
        <f t="shared" si="345"/>
        <v>82.331914999999867</v>
      </c>
      <c r="CI318" s="52">
        <f t="shared" si="305"/>
        <v>0.83163500000000001</v>
      </c>
      <c r="CJ318" s="45">
        <v>-250</v>
      </c>
      <c r="CK318" s="45"/>
      <c r="CL318" s="47" t="s">
        <v>166</v>
      </c>
      <c r="CN318" s="35">
        <f>CO318+CS318+Tabelle21268201025262729341135[[#This Row],[w]]/2+Tabelle21268201025262729341135[[#This Row],[poweradd]]</f>
        <v>130.77029699999997</v>
      </c>
      <c r="CO318" s="150">
        <f t="shared" si="334"/>
        <v>126.40939099999997</v>
      </c>
      <c r="CP318" s="35">
        <f t="shared" si="306"/>
        <v>6</v>
      </c>
      <c r="CQ318" s="52">
        <f t="shared" si="322"/>
        <v>136.090609</v>
      </c>
      <c r="CR318" s="52">
        <f t="shared" si="346"/>
        <v>134.729703</v>
      </c>
      <c r="CS318" s="52">
        <f t="shared" si="307"/>
        <v>1.3609059999999999</v>
      </c>
      <c r="CT318" s="94"/>
      <c r="CU318" s="94"/>
      <c r="CV318" s="94"/>
      <c r="CX318" s="35">
        <f>CY318+DC318+Tabelle2126820102526272934113536[[#This Row],[w]]/2+Tabelle2126820102526272934113536[[#This Row],[poweradd]]</f>
        <v>107.51631899999994</v>
      </c>
      <c r="CY318" s="150">
        <f t="shared" si="335"/>
        <v>102.98113099999993</v>
      </c>
      <c r="CZ318" s="35">
        <f t="shared" si="308"/>
        <v>6</v>
      </c>
      <c r="DA318" s="52">
        <f t="shared" si="323"/>
        <v>153.51886900000014</v>
      </c>
      <c r="DB318" s="52">
        <f t="shared" si="347"/>
        <v>151.98368100000013</v>
      </c>
      <c r="DC318" s="52">
        <f t="shared" si="309"/>
        <v>1.535188</v>
      </c>
      <c r="DD318" s="94"/>
      <c r="DE318" s="94"/>
      <c r="DF318" s="94"/>
      <c r="DH318" s="35">
        <f>DI318+DM318+Tabelle21268201025262729341135363731[[#This Row],[w]]/2+Tabelle21268201025262729341135363731[[#This Row],[poweradd]]</f>
        <v>123.18058099999999</v>
      </c>
      <c r="DI318" s="150">
        <f t="shared" si="336"/>
        <v>118.76321399999999</v>
      </c>
      <c r="DJ318" s="35">
        <f t="shared" si="310"/>
        <v>6</v>
      </c>
      <c r="DK318" s="52">
        <f t="shared" si="324"/>
        <v>141.73678599999985</v>
      </c>
      <c r="DL318" s="52">
        <f t="shared" si="348"/>
        <v>140.31941899999984</v>
      </c>
      <c r="DM318" s="52">
        <f t="shared" si="311"/>
        <v>1.417367</v>
      </c>
      <c r="DR318" s="35">
        <f>DS318+DW318+Tabelle212682010252627293411353637[[#This Row],[w]]/2+Tabelle212682010252627293411353637[[#This Row],[poweradd]]</f>
        <v>126.56612599999998</v>
      </c>
      <c r="DS318" s="150">
        <f t="shared" si="337"/>
        <v>122.20315799999999</v>
      </c>
      <c r="DT318" s="35">
        <f t="shared" si="312"/>
        <v>6</v>
      </c>
      <c r="DU318" s="52">
        <f t="shared" si="325"/>
        <v>136.29684199999994</v>
      </c>
      <c r="DV318" s="52">
        <f t="shared" si="349"/>
        <v>134.93387399999995</v>
      </c>
      <c r="DW318" s="52">
        <f t="shared" si="313"/>
        <v>1.362968</v>
      </c>
    </row>
    <row r="319" spans="1:130" x14ac:dyDescent="0.25">
      <c r="A319" s="55">
        <v>316</v>
      </c>
      <c r="B319" s="35">
        <f>C319+G319+Tabelle21268201025[[#This Row],[w]]/2+Tabelle21268201025[[#This Row],[poweradd]]</f>
        <v>17.237389000000007</v>
      </c>
      <c r="C319" s="150">
        <f t="shared" si="350"/>
        <v>63.568070000000006</v>
      </c>
      <c r="D319" s="35">
        <f t="shared" si="289"/>
        <v>6</v>
      </c>
      <c r="E319" s="52">
        <f t="shared" si="351"/>
        <v>66.931929999999824</v>
      </c>
      <c r="F319" s="52">
        <f t="shared" si="352"/>
        <v>66.262610999999822</v>
      </c>
      <c r="G319" s="52">
        <f t="shared" si="353"/>
        <v>0.669319</v>
      </c>
      <c r="H319" s="45">
        <v>-50</v>
      </c>
      <c r="I319" s="45"/>
      <c r="J319" s="47" t="s">
        <v>168</v>
      </c>
      <c r="L319" s="35">
        <f>M319+Q319+Tabelle212682010252632[[#This Row],[w]]/2+Tabelle212682010252632[[#This Row],[poweradd]]</f>
        <v>28.023381000000029</v>
      </c>
      <c r="M319" s="150">
        <f t="shared" si="326"/>
        <v>74.119577000000035</v>
      </c>
      <c r="N319" s="35">
        <f t="shared" si="290"/>
        <v>6</v>
      </c>
      <c r="O319" s="52">
        <f t="shared" si="314"/>
        <v>90.380422999999922</v>
      </c>
      <c r="P319" s="52">
        <f t="shared" si="338"/>
        <v>89.476618999999928</v>
      </c>
      <c r="Q319" s="52">
        <f t="shared" si="291"/>
        <v>0.90380400000000005</v>
      </c>
      <c r="R319" s="45">
        <v>-50</v>
      </c>
      <c r="S319" s="45"/>
      <c r="T319" s="47" t="s">
        <v>168</v>
      </c>
      <c r="V319" s="35">
        <f>W319+AA319+Tabelle2126820102526[[#This Row],[w]]/2+Tabelle2126820102526[[#This Row],[poweradd]]</f>
        <v>90.631019000000038</v>
      </c>
      <c r="W319" s="150">
        <f t="shared" si="327"/>
        <v>86.743454000000042</v>
      </c>
      <c r="X319" s="35">
        <f t="shared" si="292"/>
        <v>6</v>
      </c>
      <c r="Y319" s="52">
        <f t="shared" si="315"/>
        <v>88.75654599999983</v>
      </c>
      <c r="Z319" s="52">
        <f t="shared" si="339"/>
        <v>87.868980999999835</v>
      </c>
      <c r="AA319" s="52">
        <f t="shared" si="293"/>
        <v>0.88756500000000005</v>
      </c>
      <c r="AB319" s="45"/>
      <c r="AC319" s="45"/>
      <c r="AD319" s="47"/>
      <c r="AF319" s="35">
        <f>AG319+AK319+Tabelle212682010252630[[#This Row],[w]]/2+Tabelle212682010252630[[#This Row],[poweradd]]</f>
        <v>97.091790000000117</v>
      </c>
      <c r="AG319" s="150">
        <f t="shared" si="328"/>
        <v>92.926051000000115</v>
      </c>
      <c r="AH319" s="35">
        <f t="shared" si="294"/>
        <v>6</v>
      </c>
      <c r="AI319" s="52">
        <f t="shared" si="316"/>
        <v>116.57394899999979</v>
      </c>
      <c r="AJ319" s="52">
        <f t="shared" si="340"/>
        <v>115.40820999999978</v>
      </c>
      <c r="AK319" s="52">
        <f t="shared" si="295"/>
        <v>1.1657390000000001</v>
      </c>
      <c r="AL319" s="45"/>
      <c r="AM319" s="45"/>
      <c r="AN319" s="47"/>
      <c r="AP319" s="35">
        <f>AQ319+AU319+Tabelle212682010252627[[#This Row],[w]]/2+Tabelle212682010252627[[#This Row],[poweradd]]</f>
        <v>95.520208999999923</v>
      </c>
      <c r="AQ319" s="150">
        <f t="shared" si="329"/>
        <v>91.262837999999917</v>
      </c>
      <c r="AR319" s="35">
        <f t="shared" si="296"/>
        <v>7</v>
      </c>
      <c r="AS319" s="52">
        <f t="shared" si="317"/>
        <v>75.737161999999856</v>
      </c>
      <c r="AT319" s="52">
        <f t="shared" si="341"/>
        <v>74.97979099999985</v>
      </c>
      <c r="AU319" s="52">
        <f t="shared" si="297"/>
        <v>0.75737100000000002</v>
      </c>
      <c r="AV319" s="45"/>
      <c r="AW319" s="45"/>
      <c r="AX319" s="47"/>
      <c r="AZ319" s="35">
        <f>BA319+BE319+Tabelle2126820102526272933[[#This Row],[w]]/2+Tabelle2126820102526272933[[#This Row],[poweradd]]</f>
        <v>101.98098100000003</v>
      </c>
      <c r="BA319" s="150">
        <f t="shared" si="330"/>
        <v>97.445436000000029</v>
      </c>
      <c r="BB319" s="35">
        <f t="shared" si="298"/>
        <v>7</v>
      </c>
      <c r="BC319" s="52">
        <f t="shared" si="318"/>
        <v>103.55456399999989</v>
      </c>
      <c r="BD319" s="52">
        <f t="shared" si="342"/>
        <v>102.51901899999989</v>
      </c>
      <c r="BE319" s="52">
        <f t="shared" si="299"/>
        <v>1.0355449999999999</v>
      </c>
      <c r="BF319" s="45"/>
      <c r="BG319" s="45"/>
      <c r="BH319" s="47"/>
      <c r="BJ319" s="35">
        <f>BK319+BO319+Tabelle21268201025262728[[#This Row],[w]]/2+Tabelle21268201025262728[[#This Row],[poweradd]]</f>
        <v>64.367722000000029</v>
      </c>
      <c r="BK319" s="150">
        <f t="shared" si="331"/>
        <v>59.846184000000029</v>
      </c>
      <c r="BL319" s="35">
        <f t="shared" si="300"/>
        <v>7</v>
      </c>
      <c r="BM319" s="52">
        <f t="shared" si="319"/>
        <v>102.15381599999978</v>
      </c>
      <c r="BN319" s="52">
        <f t="shared" si="343"/>
        <v>101.13227799999977</v>
      </c>
      <c r="BO319" s="52">
        <f t="shared" si="301"/>
        <v>1.0215380000000001</v>
      </c>
      <c r="BP319" s="45"/>
      <c r="BQ319" s="45"/>
      <c r="BR319" s="47"/>
      <c r="BT319" s="35">
        <f>BU319+BY319+Tabelle21268201025262729[[#This Row],[w]]/2+Tabelle21268201025262729[[#This Row],[poweradd]]</f>
        <v>70.828495000000018</v>
      </c>
      <c r="BU319" s="150">
        <f t="shared" si="332"/>
        <v>66.028783000000018</v>
      </c>
      <c r="BV319" s="35">
        <f t="shared" si="302"/>
        <v>7</v>
      </c>
      <c r="BW319" s="52">
        <f t="shared" si="320"/>
        <v>129.97121700000002</v>
      </c>
      <c r="BX319" s="52">
        <f t="shared" si="344"/>
        <v>128.67150500000002</v>
      </c>
      <c r="BY319" s="52">
        <f t="shared" si="303"/>
        <v>1.299712</v>
      </c>
      <c r="BZ319" s="45"/>
      <c r="CA319" s="45"/>
      <c r="CB319" s="47"/>
      <c r="CD319" s="35">
        <f>CE319+CI319+Tabelle2126820102526272934[[#This Row],[w]]/2+Tabelle2126820102526272934[[#This Row],[poweradd]]</f>
        <v>132.99140400000007</v>
      </c>
      <c r="CE319" s="150">
        <f t="shared" si="333"/>
        <v>129.16808500000008</v>
      </c>
      <c r="CF319" s="35">
        <f t="shared" si="304"/>
        <v>6</v>
      </c>
      <c r="CG319" s="52">
        <f t="shared" si="321"/>
        <v>82.331914999999867</v>
      </c>
      <c r="CH319" s="52">
        <f t="shared" si="345"/>
        <v>81.508595999999869</v>
      </c>
      <c r="CI319" s="52">
        <f t="shared" si="305"/>
        <v>0.82331900000000002</v>
      </c>
      <c r="CJ319" s="45"/>
      <c r="CK319" s="45">
        <f>60*0.9</f>
        <v>54</v>
      </c>
      <c r="CL319" s="47" t="s">
        <v>251</v>
      </c>
      <c r="CN319" s="35">
        <f>CO319+CS319+Tabelle21268201025262729341135[[#This Row],[w]]/2+Tabelle21268201025262729341135[[#This Row],[poweradd]]</f>
        <v>135.11759399999997</v>
      </c>
      <c r="CO319" s="150">
        <f t="shared" si="334"/>
        <v>130.77029699999997</v>
      </c>
      <c r="CP319" s="35">
        <f t="shared" si="306"/>
        <v>6</v>
      </c>
      <c r="CQ319" s="52">
        <f t="shared" si="322"/>
        <v>134.729703</v>
      </c>
      <c r="CR319" s="52">
        <f t="shared" si="346"/>
        <v>133.382406</v>
      </c>
      <c r="CS319" s="52">
        <f t="shared" si="307"/>
        <v>1.347297</v>
      </c>
      <c r="CT319" s="45"/>
      <c r="CU319" s="45"/>
      <c r="CV319" s="47"/>
      <c r="CX319" s="35">
        <f>CY319+DC319+Tabelle2126820102526272934113536[[#This Row],[w]]/2+Tabelle2126820102526272934113536[[#This Row],[poweradd]]</f>
        <v>112.03615499999994</v>
      </c>
      <c r="CY319" s="150">
        <f t="shared" si="335"/>
        <v>107.51631899999994</v>
      </c>
      <c r="CZ319" s="35">
        <f t="shared" si="308"/>
        <v>6</v>
      </c>
      <c r="DA319" s="52">
        <f t="shared" si="323"/>
        <v>151.98368100000013</v>
      </c>
      <c r="DB319" s="52">
        <f t="shared" si="347"/>
        <v>150.46384500000013</v>
      </c>
      <c r="DC319" s="52">
        <f t="shared" si="309"/>
        <v>1.519836</v>
      </c>
      <c r="DD319" s="45"/>
      <c r="DE319" s="45"/>
      <c r="DF319" s="47"/>
      <c r="DH319" s="35">
        <f>DI319+DM319+Tabelle21268201025262729341135363731[[#This Row],[w]]/2+Tabelle21268201025262729341135363731[[#This Row],[poweradd]]</f>
        <v>127.58377499999999</v>
      </c>
      <c r="DI319" s="150">
        <f t="shared" si="336"/>
        <v>123.18058099999999</v>
      </c>
      <c r="DJ319" s="35">
        <f t="shared" si="310"/>
        <v>6</v>
      </c>
      <c r="DK319" s="52">
        <f t="shared" si="324"/>
        <v>140.31941899999984</v>
      </c>
      <c r="DL319" s="52">
        <f t="shared" si="348"/>
        <v>138.91622499999983</v>
      </c>
      <c r="DM319" s="52">
        <f t="shared" si="311"/>
        <v>1.4031940000000001</v>
      </c>
      <c r="DR319" s="35">
        <f>DS319+DW319+Tabelle212682010252627293411353637[[#This Row],[w]]/2+Tabelle212682010252627293411353637[[#This Row],[poweradd]]</f>
        <v>130.91546399999999</v>
      </c>
      <c r="DS319" s="150">
        <f t="shared" si="337"/>
        <v>126.56612599999998</v>
      </c>
      <c r="DT319" s="35">
        <f t="shared" si="312"/>
        <v>6</v>
      </c>
      <c r="DU319" s="52">
        <f t="shared" si="325"/>
        <v>134.93387399999995</v>
      </c>
      <c r="DV319" s="52">
        <f t="shared" si="349"/>
        <v>133.58453599999996</v>
      </c>
      <c r="DW319" s="52">
        <f t="shared" si="313"/>
        <v>1.3493379999999999</v>
      </c>
    </row>
    <row r="320" spans="1:130" x14ac:dyDescent="0.25">
      <c r="A320" s="55">
        <v>317</v>
      </c>
      <c r="B320" s="35">
        <f>C320+G320+Tabelle21268201025[[#This Row],[w]]/2+Tabelle21268201025[[#This Row],[poweradd]]</f>
        <v>20.900015000000007</v>
      </c>
      <c r="C320" s="150">
        <f t="shared" si="350"/>
        <v>17.237389000000007</v>
      </c>
      <c r="D320" s="35">
        <f t="shared" si="289"/>
        <v>6</v>
      </c>
      <c r="E320" s="52">
        <f t="shared" si="351"/>
        <v>66.262610999999822</v>
      </c>
      <c r="F320" s="52">
        <f t="shared" si="352"/>
        <v>65.599984999999819</v>
      </c>
      <c r="G320" s="52">
        <f t="shared" si="353"/>
        <v>0.66262600000000005</v>
      </c>
      <c r="H320" s="94"/>
      <c r="I320" s="94">
        <f>60*0.9</f>
        <v>54</v>
      </c>
      <c r="J320" s="94" t="s">
        <v>223</v>
      </c>
      <c r="L320" s="35">
        <f>M320+Q320+Tabelle212682010252632[[#This Row],[w]]/2+Tabelle212682010252632[[#This Row],[poweradd]]</f>
        <v>31.91814700000003</v>
      </c>
      <c r="M320" s="150">
        <f t="shared" si="326"/>
        <v>28.023381000000029</v>
      </c>
      <c r="N320" s="35">
        <f t="shared" si="290"/>
        <v>6</v>
      </c>
      <c r="O320" s="52">
        <f t="shared" si="314"/>
        <v>89.476618999999928</v>
      </c>
      <c r="P320" s="52">
        <f t="shared" si="338"/>
        <v>88.581852999999924</v>
      </c>
      <c r="Q320" s="52">
        <f t="shared" si="291"/>
        <v>0.89476599999999995</v>
      </c>
      <c r="R320" s="94"/>
      <c r="S320" s="94">
        <f>20*0.9</f>
        <v>18</v>
      </c>
      <c r="T320" s="94" t="s">
        <v>230</v>
      </c>
      <c r="V320" s="35">
        <f>W320+AA320+Tabelle2126820102526[[#This Row],[w]]/2+Tabelle2126820102526[[#This Row],[poweradd]]</f>
        <v>94.509708000000032</v>
      </c>
      <c r="W320" s="150">
        <f t="shared" si="327"/>
        <v>90.631019000000038</v>
      </c>
      <c r="X320" s="35">
        <f t="shared" si="292"/>
        <v>6</v>
      </c>
      <c r="Y320" s="52">
        <f t="shared" si="315"/>
        <v>87.868980999999835</v>
      </c>
      <c r="Z320" s="52">
        <f t="shared" si="339"/>
        <v>86.99029199999984</v>
      </c>
      <c r="AA320" s="52">
        <f t="shared" si="293"/>
        <v>0.87868900000000005</v>
      </c>
      <c r="AB320" s="94"/>
      <c r="AC320" s="94"/>
      <c r="AD320" s="94"/>
      <c r="AF320" s="35">
        <f>AG320+AK320+Tabelle212682010252630[[#This Row],[w]]/2+Tabelle212682010252630[[#This Row],[poweradd]]</f>
        <v>101.24587200000012</v>
      </c>
      <c r="AG320" s="150">
        <f t="shared" si="328"/>
        <v>97.091790000000117</v>
      </c>
      <c r="AH320" s="35">
        <f t="shared" si="294"/>
        <v>6</v>
      </c>
      <c r="AI320" s="52">
        <f t="shared" si="316"/>
        <v>115.40820999999978</v>
      </c>
      <c r="AJ320" s="52">
        <f t="shared" si="340"/>
        <v>114.25412799999978</v>
      </c>
      <c r="AK320" s="52">
        <f t="shared" si="295"/>
        <v>1.1540820000000001</v>
      </c>
      <c r="AL320" s="94"/>
      <c r="AM320" s="94"/>
      <c r="AN320" s="94"/>
      <c r="AP320" s="35">
        <f>AQ320+AU320+Tabelle212682010252627[[#This Row],[w]]/2+Tabelle212682010252627[[#This Row],[poweradd]]</f>
        <v>99.770005999999924</v>
      </c>
      <c r="AQ320" s="150">
        <f t="shared" si="329"/>
        <v>95.520208999999923</v>
      </c>
      <c r="AR320" s="35">
        <f t="shared" si="296"/>
        <v>7</v>
      </c>
      <c r="AS320" s="52">
        <f t="shared" si="317"/>
        <v>74.97979099999985</v>
      </c>
      <c r="AT320" s="52">
        <f t="shared" si="341"/>
        <v>74.229993999999849</v>
      </c>
      <c r="AU320" s="52">
        <f t="shared" si="297"/>
        <v>0.74979700000000005</v>
      </c>
      <c r="AV320" s="94"/>
      <c r="AW320" s="94"/>
      <c r="AX320" s="94"/>
      <c r="AZ320" s="35">
        <f>BA320+BE320+Tabelle2126820102526272933[[#This Row],[w]]/2+Tabelle2126820102526272933[[#This Row],[poweradd]]</f>
        <v>106.50617100000002</v>
      </c>
      <c r="BA320" s="150">
        <f t="shared" si="330"/>
        <v>101.98098100000003</v>
      </c>
      <c r="BB320" s="35">
        <f t="shared" si="298"/>
        <v>7</v>
      </c>
      <c r="BC320" s="52">
        <f t="shared" si="318"/>
        <v>102.51901899999989</v>
      </c>
      <c r="BD320" s="52">
        <f t="shared" si="342"/>
        <v>101.49382899999989</v>
      </c>
      <c r="BE320" s="52">
        <f t="shared" si="299"/>
        <v>1.02519</v>
      </c>
      <c r="BF320" s="45"/>
      <c r="BG320" s="45"/>
      <c r="BH320" s="47"/>
      <c r="BJ320" s="35">
        <f>BK320+BO320+Tabelle21268201025262728[[#This Row],[w]]/2+Tabelle21268201025262728[[#This Row],[poweradd]]</f>
        <v>68.879044000000036</v>
      </c>
      <c r="BK320" s="150">
        <f t="shared" si="331"/>
        <v>64.367722000000029</v>
      </c>
      <c r="BL320" s="35">
        <f t="shared" si="300"/>
        <v>7</v>
      </c>
      <c r="BM320" s="52">
        <f t="shared" si="319"/>
        <v>101.13227799999977</v>
      </c>
      <c r="BN320" s="52">
        <f t="shared" si="343"/>
        <v>100.12095599999977</v>
      </c>
      <c r="BO320" s="52">
        <f t="shared" si="301"/>
        <v>1.0113220000000001</v>
      </c>
      <c r="BP320" s="94"/>
      <c r="BQ320" s="94"/>
      <c r="BR320" s="94"/>
      <c r="BT320" s="35">
        <f>BU320+BY320+Tabelle21268201025262729[[#This Row],[w]]/2+Tabelle21268201025262729[[#This Row],[poweradd]]</f>
        <v>75.615210000000019</v>
      </c>
      <c r="BU320" s="150">
        <f t="shared" si="332"/>
        <v>70.828495000000018</v>
      </c>
      <c r="BV320" s="35">
        <f t="shared" si="302"/>
        <v>7</v>
      </c>
      <c r="BW320" s="52">
        <f t="shared" si="320"/>
        <v>128.67150500000002</v>
      </c>
      <c r="BX320" s="52">
        <f t="shared" si="344"/>
        <v>127.38479000000002</v>
      </c>
      <c r="BY320" s="52">
        <f t="shared" si="303"/>
        <v>1.2867150000000001</v>
      </c>
      <c r="BZ320" s="94"/>
      <c r="CA320" s="94"/>
      <c r="CB320" s="94"/>
      <c r="CD320" s="35">
        <f>CE320+CI320+Tabelle2126820102526272934[[#This Row],[w]]/2+Tabelle2126820102526272934[[#This Row],[poweradd]]</f>
        <v>137.34648900000008</v>
      </c>
      <c r="CE320" s="150">
        <f t="shared" si="333"/>
        <v>132.99140400000007</v>
      </c>
      <c r="CF320" s="35">
        <f t="shared" si="304"/>
        <v>6</v>
      </c>
      <c r="CG320" s="52">
        <f t="shared" si="321"/>
        <v>135.50859599999987</v>
      </c>
      <c r="CH320" s="52">
        <f t="shared" si="345"/>
        <v>134.15351099999987</v>
      </c>
      <c r="CI320" s="52">
        <f t="shared" si="305"/>
        <v>1.3550850000000001</v>
      </c>
      <c r="CJ320" s="94"/>
      <c r="CK320" s="94"/>
      <c r="CL320" s="94"/>
      <c r="CN320" s="35">
        <f>CO320+CS320+Tabelle21268201025262729341135[[#This Row],[w]]/2+Tabelle21268201025262729341135[[#This Row],[poweradd]]</f>
        <v>139.45141799999996</v>
      </c>
      <c r="CO320" s="150">
        <f t="shared" si="334"/>
        <v>135.11759399999997</v>
      </c>
      <c r="CP320" s="35">
        <f t="shared" si="306"/>
        <v>6</v>
      </c>
      <c r="CQ320" s="52">
        <f t="shared" si="322"/>
        <v>133.382406</v>
      </c>
      <c r="CR320" s="52">
        <f t="shared" si="346"/>
        <v>132.04858200000001</v>
      </c>
      <c r="CS320" s="52">
        <f t="shared" si="307"/>
        <v>1.3338239999999999</v>
      </c>
      <c r="CT320" s="94"/>
      <c r="CU320" s="94"/>
      <c r="CV320" s="94"/>
      <c r="CX320" s="35">
        <f>CY320+DC320+Tabelle2126820102526272934113536[[#This Row],[w]]/2+Tabelle2126820102526272934113536[[#This Row],[poweradd]]</f>
        <v>116.54079299999994</v>
      </c>
      <c r="CY320" s="150">
        <f t="shared" si="335"/>
        <v>112.03615499999994</v>
      </c>
      <c r="CZ320" s="35">
        <f t="shared" si="308"/>
        <v>6</v>
      </c>
      <c r="DA320" s="52">
        <f t="shared" si="323"/>
        <v>150.46384500000013</v>
      </c>
      <c r="DB320" s="52">
        <f t="shared" si="347"/>
        <v>148.95920700000013</v>
      </c>
      <c r="DC320" s="52">
        <f t="shared" si="309"/>
        <v>1.5046379999999999</v>
      </c>
      <c r="DD320" s="94"/>
      <c r="DE320" s="94"/>
      <c r="DF320" s="94"/>
      <c r="DH320" s="35">
        <f>DI320+DM320+Tabelle21268201025262729341135363731[[#This Row],[w]]/2+Tabelle21268201025262729341135363731[[#This Row],[poweradd]]</f>
        <v>131.972937</v>
      </c>
      <c r="DI320" s="150">
        <f t="shared" si="336"/>
        <v>127.58377499999999</v>
      </c>
      <c r="DJ320" s="35">
        <f t="shared" si="310"/>
        <v>6</v>
      </c>
      <c r="DK320" s="52">
        <f t="shared" si="324"/>
        <v>138.91622499999983</v>
      </c>
      <c r="DL320" s="52">
        <f t="shared" si="348"/>
        <v>137.52706299999983</v>
      </c>
      <c r="DM320" s="52">
        <f t="shared" si="311"/>
        <v>1.389162</v>
      </c>
      <c r="DR320" s="35">
        <f>DS320+DW320+Tabelle212682010252627293411353637[[#This Row],[w]]/2+Tabelle212682010252627293411353637[[#This Row],[poweradd]]</f>
        <v>135.25130899999999</v>
      </c>
      <c r="DS320" s="150">
        <f t="shared" si="337"/>
        <v>130.91546399999999</v>
      </c>
      <c r="DT320" s="35">
        <f t="shared" si="312"/>
        <v>6</v>
      </c>
      <c r="DU320" s="52">
        <f t="shared" si="325"/>
        <v>133.58453599999996</v>
      </c>
      <c r="DV320" s="52">
        <f t="shared" si="349"/>
        <v>132.24869099999995</v>
      </c>
      <c r="DW320" s="52">
        <f t="shared" si="313"/>
        <v>1.3358449999999999</v>
      </c>
    </row>
    <row r="321" spans="1:130" x14ac:dyDescent="0.25">
      <c r="A321" s="55">
        <v>318</v>
      </c>
      <c r="B321" s="35">
        <f>C321+G321+Tabelle21268201025[[#This Row],[w]]/2+Tabelle21268201025[[#This Row],[poweradd]]</f>
        <v>25.096014000000007</v>
      </c>
      <c r="C321" s="150">
        <f t="shared" si="350"/>
        <v>20.900015000000007</v>
      </c>
      <c r="D321" s="35">
        <f t="shared" si="289"/>
        <v>6</v>
      </c>
      <c r="E321" s="52">
        <f t="shared" si="351"/>
        <v>119.59998499999982</v>
      </c>
      <c r="F321" s="52">
        <f t="shared" si="352"/>
        <v>118.40398599999982</v>
      </c>
      <c r="G321" s="52">
        <f t="shared" si="353"/>
        <v>1.195999</v>
      </c>
      <c r="I321">
        <f>50*0.9</f>
        <v>45</v>
      </c>
      <c r="J321" s="94" t="s">
        <v>222</v>
      </c>
      <c r="L321" s="35">
        <f>M321+Q321+Tabelle212682010252632[[#This Row],[w]]/2+Tabelle212682010252632[[#This Row],[poweradd]]</f>
        <v>35.983965000000026</v>
      </c>
      <c r="M321" s="150">
        <f t="shared" si="326"/>
        <v>31.91814700000003</v>
      </c>
      <c r="N321" s="35">
        <f t="shared" si="290"/>
        <v>6</v>
      </c>
      <c r="O321" s="52">
        <f t="shared" si="314"/>
        <v>106.58185299999992</v>
      </c>
      <c r="P321" s="52">
        <f t="shared" si="338"/>
        <v>105.51603499999993</v>
      </c>
      <c r="Q321" s="52">
        <f t="shared" si="291"/>
        <v>1.0658179999999999</v>
      </c>
      <c r="S321">
        <f>50*0.9</f>
        <v>45</v>
      </c>
      <c r="T321" s="94" t="s">
        <v>222</v>
      </c>
      <c r="V321" s="35">
        <f>W321+AA321+Tabelle2126820102526[[#This Row],[w]]/2+Tabelle2126820102526[[#This Row],[poweradd]]</f>
        <v>98.379610000000028</v>
      </c>
      <c r="W321" s="150">
        <f t="shared" si="327"/>
        <v>94.509708000000032</v>
      </c>
      <c r="X321" s="35">
        <f t="shared" si="292"/>
        <v>6</v>
      </c>
      <c r="Y321" s="52">
        <f t="shared" si="315"/>
        <v>86.99029199999984</v>
      </c>
      <c r="Z321" s="52">
        <f t="shared" si="339"/>
        <v>86.120389999999844</v>
      </c>
      <c r="AA321" s="52">
        <f t="shared" si="293"/>
        <v>0.86990199999999995</v>
      </c>
      <c r="AD321" s="94"/>
      <c r="AF321" s="35">
        <f>AG321+AK321+Tabelle212682010252630[[#This Row],[w]]/2+Tabelle212682010252630[[#This Row],[poweradd]]</f>
        <v>105.38841300000011</v>
      </c>
      <c r="AG321" s="150">
        <f t="shared" si="328"/>
        <v>101.24587200000012</v>
      </c>
      <c r="AH321" s="35">
        <f t="shared" si="294"/>
        <v>6</v>
      </c>
      <c r="AI321" s="52">
        <f t="shared" si="316"/>
        <v>114.25412799999978</v>
      </c>
      <c r="AJ321" s="52">
        <f t="shared" si="340"/>
        <v>113.11158699999979</v>
      </c>
      <c r="AK321" s="52">
        <f t="shared" si="295"/>
        <v>1.142541</v>
      </c>
      <c r="AN321" s="94"/>
      <c r="AP321" s="35">
        <f>AQ321+AU321+Tabelle212682010252627[[#This Row],[w]]/2+Tabelle212682010252627[[#This Row],[poweradd]]</f>
        <v>104.01230499999993</v>
      </c>
      <c r="AQ321" s="150">
        <f t="shared" si="329"/>
        <v>99.770005999999924</v>
      </c>
      <c r="AR321" s="35">
        <f t="shared" si="296"/>
        <v>7</v>
      </c>
      <c r="AS321" s="52">
        <f t="shared" si="317"/>
        <v>74.229993999999849</v>
      </c>
      <c r="AT321" s="52">
        <f t="shared" si="341"/>
        <v>73.487694999999846</v>
      </c>
      <c r="AU321" s="52">
        <f t="shared" si="297"/>
        <v>0.74229900000000004</v>
      </c>
      <c r="AV321" s="94"/>
      <c r="AW321" s="94"/>
      <c r="AX321" s="94"/>
      <c r="AZ321" s="35">
        <f>BA321+BE321+Tabelle2126820102526272933[[#This Row],[w]]/2+Tabelle2126820102526272933[[#This Row],[poweradd]]</f>
        <v>111.02110900000002</v>
      </c>
      <c r="BA321" s="150">
        <f t="shared" si="330"/>
        <v>106.50617100000002</v>
      </c>
      <c r="BB321" s="35">
        <f t="shared" si="298"/>
        <v>7</v>
      </c>
      <c r="BC321" s="52">
        <f t="shared" si="318"/>
        <v>101.49382899999989</v>
      </c>
      <c r="BD321" s="52">
        <f t="shared" si="342"/>
        <v>100.47889099999989</v>
      </c>
      <c r="BE321" s="52">
        <f t="shared" si="299"/>
        <v>1.0149379999999999</v>
      </c>
      <c r="BF321" s="94"/>
      <c r="BG321" s="94"/>
      <c r="BH321" s="94"/>
      <c r="BJ321" s="35">
        <f>BK321+BO321+Tabelle21268201025262728[[#This Row],[w]]/2+Tabelle21268201025262728[[#This Row],[poweradd]]</f>
        <v>73.380253000000039</v>
      </c>
      <c r="BK321" s="150">
        <f t="shared" si="331"/>
        <v>68.879044000000036</v>
      </c>
      <c r="BL321" s="35">
        <f t="shared" si="300"/>
        <v>7</v>
      </c>
      <c r="BM321" s="52">
        <f t="shared" si="319"/>
        <v>100.12095599999977</v>
      </c>
      <c r="BN321" s="52">
        <f t="shared" si="343"/>
        <v>99.119746999999762</v>
      </c>
      <c r="BO321" s="52">
        <f t="shared" si="301"/>
        <v>1.001209</v>
      </c>
      <c r="BR321" s="94"/>
      <c r="BT321" s="35">
        <f>BU321+BY321+Tabelle21268201025262729[[#This Row],[w]]/2+Tabelle21268201025262729[[#This Row],[poweradd]]</f>
        <v>80.389057000000022</v>
      </c>
      <c r="BU321" s="150">
        <f t="shared" si="332"/>
        <v>75.615210000000019</v>
      </c>
      <c r="BV321" s="35">
        <f t="shared" si="302"/>
        <v>7</v>
      </c>
      <c r="BW321" s="52">
        <f t="shared" si="320"/>
        <v>127.38479000000002</v>
      </c>
      <c r="BX321" s="52">
        <f t="shared" si="344"/>
        <v>126.11094300000002</v>
      </c>
      <c r="BY321" s="52">
        <f t="shared" si="303"/>
        <v>1.273847</v>
      </c>
      <c r="CB321" s="94"/>
      <c r="CD321" s="35">
        <f>CE321+CI321+Tabelle2126820102526272934[[#This Row],[w]]/2+Tabelle2126820102526272934[[#This Row],[poweradd]]</f>
        <v>141.68802400000007</v>
      </c>
      <c r="CE321" s="150">
        <f t="shared" si="333"/>
        <v>137.34648900000008</v>
      </c>
      <c r="CF321" s="35">
        <f t="shared" si="304"/>
        <v>6</v>
      </c>
      <c r="CG321" s="52">
        <f t="shared" si="321"/>
        <v>134.15351099999987</v>
      </c>
      <c r="CH321" s="52">
        <f t="shared" si="345"/>
        <v>132.81197599999987</v>
      </c>
      <c r="CI321" s="52">
        <f t="shared" si="305"/>
        <v>1.3415349999999999</v>
      </c>
      <c r="CL321" s="94"/>
      <c r="CN321" s="35">
        <f>CO321+CS321+Tabelle21268201025262729341135[[#This Row],[w]]/2+Tabelle21268201025262729341135[[#This Row],[poweradd]]</f>
        <v>143.77190299999995</v>
      </c>
      <c r="CO321" s="150">
        <f t="shared" si="334"/>
        <v>139.45141799999996</v>
      </c>
      <c r="CP321" s="35">
        <f t="shared" si="306"/>
        <v>6</v>
      </c>
      <c r="CQ321" s="52">
        <f t="shared" si="322"/>
        <v>132.04858200000001</v>
      </c>
      <c r="CR321" s="52">
        <f t="shared" si="346"/>
        <v>130.72809700000002</v>
      </c>
      <c r="CS321" s="52">
        <f t="shared" si="307"/>
        <v>1.3204849999999999</v>
      </c>
      <c r="CV321" s="94"/>
      <c r="CX321" s="35">
        <f>CY321+DC321+Tabelle2126820102526272934113536[[#This Row],[w]]/2+Tabelle2126820102526272934113536[[#This Row],[poweradd]]</f>
        <v>121.03038499999994</v>
      </c>
      <c r="CY321" s="150">
        <f t="shared" si="335"/>
        <v>116.54079299999994</v>
      </c>
      <c r="CZ321" s="35">
        <f t="shared" si="308"/>
        <v>6</v>
      </c>
      <c r="DA321" s="52">
        <f t="shared" si="323"/>
        <v>148.95920700000013</v>
      </c>
      <c r="DB321" s="52">
        <f t="shared" si="347"/>
        <v>147.46961500000015</v>
      </c>
      <c r="DC321" s="52">
        <f t="shared" si="309"/>
        <v>1.489592</v>
      </c>
      <c r="DF321" s="94"/>
      <c r="DH321" s="35">
        <f>DI321+DM321+Tabelle21268201025262729341135363731[[#This Row],[w]]/2+Tabelle21268201025262729341135363731[[#This Row],[poweradd]]</f>
        <v>136.348207</v>
      </c>
      <c r="DI321" s="150">
        <f t="shared" si="336"/>
        <v>131.972937</v>
      </c>
      <c r="DJ321" s="35">
        <f t="shared" si="310"/>
        <v>6</v>
      </c>
      <c r="DK321" s="52">
        <f t="shared" si="324"/>
        <v>137.52706299999983</v>
      </c>
      <c r="DL321" s="52">
        <f t="shared" si="348"/>
        <v>136.15179299999983</v>
      </c>
      <c r="DM321" s="52">
        <f t="shared" si="311"/>
        <v>1.37527</v>
      </c>
      <c r="DR321" s="35">
        <f>DS321+DW321+Tabelle212682010252627293411353637[[#This Row],[w]]/2+Tabelle212682010252627293411353637[[#This Row],[poweradd]]</f>
        <v>89.57379499999999</v>
      </c>
      <c r="DS321" s="150">
        <f t="shared" si="337"/>
        <v>135.25130899999999</v>
      </c>
      <c r="DT321" s="35">
        <f t="shared" si="312"/>
        <v>6</v>
      </c>
      <c r="DU321" s="52">
        <f t="shared" si="325"/>
        <v>132.24869099999995</v>
      </c>
      <c r="DV321" s="52">
        <f t="shared" si="349"/>
        <v>130.92620499999995</v>
      </c>
      <c r="DW321" s="52">
        <f t="shared" si="313"/>
        <v>1.3224860000000001</v>
      </c>
      <c r="DX321" s="45">
        <v>-50</v>
      </c>
      <c r="DY321" s="45">
        <v>18</v>
      </c>
      <c r="DZ321" s="47" t="s">
        <v>168</v>
      </c>
    </row>
    <row r="322" spans="1:130" x14ac:dyDescent="0.25">
      <c r="A322" s="55">
        <v>319</v>
      </c>
      <c r="B322" s="35">
        <f>C322+G322+Tabelle21268201025[[#This Row],[w]]/2+Tabelle21268201025[[#This Row],[poweradd]]</f>
        <v>29.730053000000009</v>
      </c>
      <c r="C322" s="52">
        <f t="shared" si="350"/>
        <v>25.096014000000007</v>
      </c>
      <c r="D322" s="35">
        <f t="shared" si="289"/>
        <v>6</v>
      </c>
      <c r="E322" s="52">
        <f t="shared" si="351"/>
        <v>163.4039859999998</v>
      </c>
      <c r="F322" s="52">
        <f t="shared" si="352"/>
        <v>161.7699469999998</v>
      </c>
      <c r="G322" s="52">
        <f t="shared" si="353"/>
        <v>1.634039</v>
      </c>
      <c r="L322" s="35">
        <f>M322+Q322+Tabelle212682010252632[[#This Row],[w]]/2+Tabelle212682010252632[[#This Row],[poweradd]]</f>
        <v>40.48912500000003</v>
      </c>
      <c r="M322" s="52">
        <f t="shared" si="326"/>
        <v>35.983965000000026</v>
      </c>
      <c r="N322" s="35">
        <f t="shared" si="290"/>
        <v>6</v>
      </c>
      <c r="O322" s="52">
        <f t="shared" si="314"/>
        <v>150.51603499999993</v>
      </c>
      <c r="P322" s="52">
        <f t="shared" si="338"/>
        <v>149.01087499999994</v>
      </c>
      <c r="Q322" s="52">
        <f t="shared" si="291"/>
        <v>1.5051600000000001</v>
      </c>
      <c r="V322" s="35">
        <f>W322+AA322+Tabelle2126820102526[[#This Row],[w]]/2+Tabelle2126820102526[[#This Row],[poweradd]]</f>
        <v>102.24081300000003</v>
      </c>
      <c r="W322" s="52">
        <f t="shared" si="327"/>
        <v>98.379610000000028</v>
      </c>
      <c r="X322" s="35">
        <f t="shared" si="292"/>
        <v>6</v>
      </c>
      <c r="Y322" s="52">
        <f t="shared" si="315"/>
        <v>86.120389999999844</v>
      </c>
      <c r="Z322" s="52">
        <f t="shared" si="339"/>
        <v>85.259186999999841</v>
      </c>
      <c r="AA322" s="52">
        <f t="shared" si="293"/>
        <v>0.86120300000000005</v>
      </c>
      <c r="AF322" s="35">
        <f>AG322+AK322+Tabelle212682010252630[[#This Row],[w]]/2+Tabelle212682010252630[[#This Row],[poweradd]]</f>
        <v>109.51952800000011</v>
      </c>
      <c r="AG322" s="52">
        <f t="shared" si="328"/>
        <v>105.38841300000011</v>
      </c>
      <c r="AH322" s="35">
        <f t="shared" si="294"/>
        <v>6</v>
      </c>
      <c r="AI322" s="52">
        <f t="shared" si="316"/>
        <v>113.11158699999979</v>
      </c>
      <c r="AJ322" s="52">
        <f t="shared" si="340"/>
        <v>111.98047199999979</v>
      </c>
      <c r="AK322" s="52">
        <f t="shared" si="295"/>
        <v>1.1311150000000001</v>
      </c>
      <c r="AP322" s="35">
        <f>AQ322+AU322+Tabelle212682010252627[[#This Row],[w]]/2+Tabelle212682010252627[[#This Row],[poweradd]]</f>
        <v>108.24718099999993</v>
      </c>
      <c r="AQ322" s="52">
        <f t="shared" si="329"/>
        <v>104.01230499999993</v>
      </c>
      <c r="AR322" s="35">
        <f t="shared" si="296"/>
        <v>7</v>
      </c>
      <c r="AS322" s="52">
        <f t="shared" si="317"/>
        <v>73.487694999999846</v>
      </c>
      <c r="AT322" s="52">
        <f t="shared" si="341"/>
        <v>72.752818999999846</v>
      </c>
      <c r="AU322" s="52">
        <f t="shared" si="297"/>
        <v>0.73487599999999997</v>
      </c>
      <c r="AX322" s="94"/>
      <c r="AZ322" s="35">
        <f>BA322+BE322+Tabelle2126820102526272933[[#This Row],[w]]/2+Tabelle2126820102526272933[[#This Row],[poweradd]]</f>
        <v>115.52589700000003</v>
      </c>
      <c r="BA322" s="52">
        <f t="shared" si="330"/>
        <v>111.02110900000002</v>
      </c>
      <c r="BB322" s="35">
        <f t="shared" si="298"/>
        <v>7</v>
      </c>
      <c r="BC322" s="52">
        <f t="shared" si="318"/>
        <v>100.47889099999989</v>
      </c>
      <c r="BD322" s="52">
        <f t="shared" si="342"/>
        <v>99.474102999999886</v>
      </c>
      <c r="BE322" s="52">
        <f t="shared" si="299"/>
        <v>1.004788</v>
      </c>
      <c r="BH322" s="94"/>
      <c r="BJ322" s="35">
        <f>BK322+BO322+Tabelle21268201025262728[[#This Row],[w]]/2+Tabelle21268201025262728[[#This Row],[poweradd]]</f>
        <v>77.871450000000038</v>
      </c>
      <c r="BK322" s="52">
        <f t="shared" si="331"/>
        <v>73.380253000000039</v>
      </c>
      <c r="BL322" s="35">
        <f t="shared" si="300"/>
        <v>7</v>
      </c>
      <c r="BM322" s="52">
        <f t="shared" si="319"/>
        <v>99.119746999999762</v>
      </c>
      <c r="BN322" s="52">
        <f t="shared" si="343"/>
        <v>98.128549999999763</v>
      </c>
      <c r="BO322" s="52">
        <f t="shared" si="301"/>
        <v>0.99119699999999999</v>
      </c>
      <c r="BT322" s="35">
        <f>BU322+BY322+Tabelle21268201025262729[[#This Row],[w]]/2+Tabelle21268201025262729[[#This Row],[poweradd]]</f>
        <v>85.150166000000027</v>
      </c>
      <c r="BU322" s="52">
        <f t="shared" si="332"/>
        <v>80.389057000000022</v>
      </c>
      <c r="BV322" s="35">
        <f t="shared" si="302"/>
        <v>7</v>
      </c>
      <c r="BW322" s="52">
        <f t="shared" si="320"/>
        <v>126.11094300000002</v>
      </c>
      <c r="BX322" s="52">
        <f t="shared" si="344"/>
        <v>124.84983400000002</v>
      </c>
      <c r="BY322" s="52">
        <f t="shared" si="303"/>
        <v>1.261109</v>
      </c>
      <c r="CD322" s="35">
        <f>CE322+CI322+Tabelle2126820102526272934[[#This Row],[w]]/2+Tabelle2126820102526272934[[#This Row],[poweradd]]</f>
        <v>146.01614300000006</v>
      </c>
      <c r="CE322" s="52">
        <f t="shared" si="333"/>
        <v>141.68802400000007</v>
      </c>
      <c r="CF322" s="35">
        <f t="shared" si="304"/>
        <v>6</v>
      </c>
      <c r="CG322" s="52">
        <f t="shared" si="321"/>
        <v>132.81197599999987</v>
      </c>
      <c r="CH322" s="52">
        <f t="shared" si="345"/>
        <v>131.48385699999989</v>
      </c>
      <c r="CI322" s="52">
        <f t="shared" si="305"/>
        <v>1.328119</v>
      </c>
      <c r="CN322" s="35">
        <f>CO322+CS322+Tabelle21268201025262729341135[[#This Row],[w]]/2+Tabelle21268201025262729341135[[#This Row],[poweradd]]</f>
        <v>148.07918299999994</v>
      </c>
      <c r="CO322" s="52">
        <f t="shared" si="334"/>
        <v>143.77190299999995</v>
      </c>
      <c r="CP322" s="35">
        <f t="shared" si="306"/>
        <v>6</v>
      </c>
      <c r="CQ322" s="52">
        <f t="shared" si="322"/>
        <v>130.72809700000002</v>
      </c>
      <c r="CR322" s="52">
        <f t="shared" si="346"/>
        <v>129.42081700000003</v>
      </c>
      <c r="CS322" s="52">
        <f t="shared" si="307"/>
        <v>1.30728</v>
      </c>
      <c r="CX322" s="35">
        <f>CY322+DC322+Tabelle2126820102526272934113536[[#This Row],[w]]/2+Tabelle2126820102526272934113536[[#This Row],[poweradd]]</f>
        <v>125.50508099999993</v>
      </c>
      <c r="CY322" s="52">
        <f t="shared" si="335"/>
        <v>121.03038499999994</v>
      </c>
      <c r="CZ322" s="35">
        <f t="shared" si="308"/>
        <v>6</v>
      </c>
      <c r="DA322" s="52">
        <f t="shared" si="323"/>
        <v>147.46961500000015</v>
      </c>
      <c r="DB322" s="52">
        <f t="shared" si="347"/>
        <v>145.99491900000015</v>
      </c>
      <c r="DC322" s="52">
        <f t="shared" si="309"/>
        <v>1.474696</v>
      </c>
      <c r="DH322" s="35">
        <f>DI322+DM322+Tabelle21268201025262729341135363731[[#This Row],[w]]/2+Tabelle21268201025262729341135363731[[#This Row],[poweradd]]</f>
        <v>90.709723999999994</v>
      </c>
      <c r="DI322" s="52">
        <f t="shared" si="336"/>
        <v>136.348207</v>
      </c>
      <c r="DJ322" s="35">
        <f t="shared" si="310"/>
        <v>6</v>
      </c>
      <c r="DK322" s="52">
        <f t="shared" si="324"/>
        <v>136.15179299999983</v>
      </c>
      <c r="DL322" s="52">
        <f t="shared" si="348"/>
        <v>134.79027599999984</v>
      </c>
      <c r="DM322" s="52">
        <f t="shared" si="311"/>
        <v>1.3615170000000001</v>
      </c>
      <c r="DN322" s="45">
        <v>-50</v>
      </c>
      <c r="DO322" s="45">
        <v>18</v>
      </c>
      <c r="DP322" s="47" t="s">
        <v>168</v>
      </c>
      <c r="DR322" s="35">
        <f>DS322+DW322+Tabelle212682010252627293411353637[[#This Row],[w]]/2+Tabelle212682010252627293411353637[[#This Row],[poweradd]]</f>
        <v>56.563056999999986</v>
      </c>
      <c r="DS322" s="52">
        <f t="shared" si="337"/>
        <v>89.57379499999999</v>
      </c>
      <c r="DT322" s="35">
        <f t="shared" si="312"/>
        <v>6</v>
      </c>
      <c r="DU322" s="52">
        <f t="shared" si="325"/>
        <v>148.92620499999995</v>
      </c>
      <c r="DV322" s="52">
        <f t="shared" si="349"/>
        <v>147.43694299999996</v>
      </c>
      <c r="DW322" s="52">
        <f t="shared" si="313"/>
        <v>1.4892620000000001</v>
      </c>
      <c r="DX322" s="45">
        <f>-50*0.75</f>
        <v>-37.5</v>
      </c>
      <c r="DY322" s="45"/>
      <c r="DZ322" s="47" t="s">
        <v>167</v>
      </c>
    </row>
    <row r="323" spans="1:130" x14ac:dyDescent="0.25">
      <c r="A323" s="55">
        <v>320</v>
      </c>
      <c r="B323" s="35">
        <f>C323+G323+Tabelle21268201025[[#This Row],[w]]/2+Tabelle21268201025[[#This Row],[poweradd]]</f>
        <v>34.347752000000007</v>
      </c>
      <c r="C323" s="52">
        <f t="shared" si="350"/>
        <v>29.730053000000009</v>
      </c>
      <c r="D323" s="35">
        <f t="shared" si="289"/>
        <v>6</v>
      </c>
      <c r="E323" s="52">
        <f t="shared" si="351"/>
        <v>161.7699469999998</v>
      </c>
      <c r="F323" s="52">
        <f t="shared" si="352"/>
        <v>160.15224799999982</v>
      </c>
      <c r="G323" s="52">
        <f t="shared" si="353"/>
        <v>1.617699</v>
      </c>
      <c r="L323" s="35">
        <f>M323+Q323+Tabelle212682010252632[[#This Row],[w]]/2+Tabelle212682010252632[[#This Row],[poweradd]]</f>
        <v>44.979233000000029</v>
      </c>
      <c r="M323" s="52">
        <f t="shared" si="326"/>
        <v>40.48912500000003</v>
      </c>
      <c r="N323" s="35">
        <f t="shared" si="290"/>
        <v>6</v>
      </c>
      <c r="O323" s="52">
        <f t="shared" si="314"/>
        <v>149.01087499999994</v>
      </c>
      <c r="P323" s="52">
        <f t="shared" si="338"/>
        <v>147.52076699999995</v>
      </c>
      <c r="Q323" s="52">
        <f t="shared" si="291"/>
        <v>1.490108</v>
      </c>
      <c r="V323" s="35">
        <f>W323+AA323+Tabelle2126820102526[[#This Row],[w]]/2+Tabelle2126820102526[[#This Row],[poweradd]]</f>
        <v>106.09340400000004</v>
      </c>
      <c r="W323" s="52">
        <f t="shared" si="327"/>
        <v>102.24081300000003</v>
      </c>
      <c r="X323" s="35">
        <f t="shared" si="292"/>
        <v>6</v>
      </c>
      <c r="Y323" s="52">
        <f t="shared" si="315"/>
        <v>85.259186999999841</v>
      </c>
      <c r="Z323" s="52">
        <f t="shared" si="339"/>
        <v>84.406595999999837</v>
      </c>
      <c r="AA323" s="52">
        <f t="shared" si="293"/>
        <v>0.85259099999999999</v>
      </c>
      <c r="AF323" s="35">
        <f>AG323+AK323+Tabelle212682010252630[[#This Row],[w]]/2+Tabelle212682010252630[[#This Row],[poweradd]]</f>
        <v>113.63933200000011</v>
      </c>
      <c r="AG323" s="52">
        <f t="shared" si="328"/>
        <v>109.51952800000011</v>
      </c>
      <c r="AH323" s="35">
        <f t="shared" si="294"/>
        <v>6</v>
      </c>
      <c r="AI323" s="52">
        <f t="shared" si="316"/>
        <v>111.98047199999979</v>
      </c>
      <c r="AJ323" s="52">
        <f t="shared" si="340"/>
        <v>110.86066799999979</v>
      </c>
      <c r="AK323" s="52">
        <f t="shared" si="295"/>
        <v>1.119804</v>
      </c>
      <c r="AP323" s="35">
        <f>AQ323+AU323+Tabelle212682010252627[[#This Row],[w]]/2+Tabelle212682010252627[[#This Row],[poweradd]]</f>
        <v>112.47470899999993</v>
      </c>
      <c r="AQ323" s="52">
        <f t="shared" si="329"/>
        <v>108.24718099999993</v>
      </c>
      <c r="AR323" s="35">
        <f t="shared" si="296"/>
        <v>7</v>
      </c>
      <c r="AS323" s="52">
        <f t="shared" si="317"/>
        <v>72.752818999999846</v>
      </c>
      <c r="AT323" s="52">
        <f t="shared" si="341"/>
        <v>72.025290999999839</v>
      </c>
      <c r="AU323" s="52">
        <f t="shared" si="297"/>
        <v>0.72752799999999995</v>
      </c>
      <c r="AZ323" s="35">
        <f>BA323+BE323+Tabelle2126820102526272933[[#This Row],[w]]/2+Tabelle2126820102526272933[[#This Row],[poweradd]]</f>
        <v>120.02063800000003</v>
      </c>
      <c r="BA323" s="52">
        <f t="shared" si="330"/>
        <v>115.52589700000003</v>
      </c>
      <c r="BB323" s="35">
        <f t="shared" si="298"/>
        <v>7</v>
      </c>
      <c r="BC323" s="52">
        <f t="shared" si="318"/>
        <v>99.474102999999886</v>
      </c>
      <c r="BD323" s="52">
        <f t="shared" si="342"/>
        <v>98.479361999999881</v>
      </c>
      <c r="BE323" s="52">
        <f t="shared" si="299"/>
        <v>0.99474099999999999</v>
      </c>
      <c r="BJ323" s="35">
        <f>BK323+BO323+Tabelle21268201025262728[[#This Row],[w]]/2+Tabelle21268201025262728[[#This Row],[poweradd]]</f>
        <v>82.352735000000038</v>
      </c>
      <c r="BK323" s="52">
        <f t="shared" si="331"/>
        <v>77.871450000000038</v>
      </c>
      <c r="BL323" s="35">
        <f t="shared" si="300"/>
        <v>7</v>
      </c>
      <c r="BM323" s="52">
        <f t="shared" si="319"/>
        <v>98.128549999999763</v>
      </c>
      <c r="BN323" s="52">
        <f t="shared" si="343"/>
        <v>97.147264999999763</v>
      </c>
      <c r="BO323" s="52">
        <f t="shared" si="301"/>
        <v>0.98128499999999996</v>
      </c>
      <c r="BT323" s="35">
        <f>BU323+BY323+Tabelle21268201025262729[[#This Row],[w]]/2+Tabelle21268201025262729[[#This Row],[poweradd]]</f>
        <v>89.898664000000025</v>
      </c>
      <c r="BU323" s="52">
        <f t="shared" si="332"/>
        <v>85.150166000000027</v>
      </c>
      <c r="BV323" s="35">
        <f t="shared" si="302"/>
        <v>7</v>
      </c>
      <c r="BW323" s="52">
        <f t="shared" si="320"/>
        <v>124.84983400000002</v>
      </c>
      <c r="BX323" s="52">
        <f t="shared" si="344"/>
        <v>123.60133600000002</v>
      </c>
      <c r="BY323" s="52">
        <f t="shared" si="303"/>
        <v>1.2484980000000001</v>
      </c>
      <c r="CD323" s="35">
        <f>CE323+CI323+Tabelle2126820102526272934[[#This Row],[w]]/2+Tabelle2126820102526272934[[#This Row],[poweradd]]</f>
        <v>150.33098100000007</v>
      </c>
      <c r="CE323" s="52">
        <f t="shared" si="333"/>
        <v>146.01614300000006</v>
      </c>
      <c r="CF323" s="35">
        <f t="shared" si="304"/>
        <v>6</v>
      </c>
      <c r="CG323" s="52">
        <f t="shared" si="321"/>
        <v>131.48385699999989</v>
      </c>
      <c r="CH323" s="52">
        <f t="shared" si="345"/>
        <v>130.16901899999988</v>
      </c>
      <c r="CI323" s="52">
        <f t="shared" si="305"/>
        <v>1.314838</v>
      </c>
      <c r="CN323" s="35">
        <f>CO323+CS323+Tabelle21268201025262729341135[[#This Row],[w]]/2+Tabelle21268201025262729341135[[#This Row],[poweradd]]</f>
        <v>152.37339099999994</v>
      </c>
      <c r="CO323" s="52">
        <f t="shared" si="334"/>
        <v>148.07918299999994</v>
      </c>
      <c r="CP323" s="35">
        <f t="shared" si="306"/>
        <v>6</v>
      </c>
      <c r="CQ323" s="52">
        <f t="shared" si="322"/>
        <v>129.42081700000003</v>
      </c>
      <c r="CR323" s="52">
        <f t="shared" si="346"/>
        <v>128.12660900000003</v>
      </c>
      <c r="CS323" s="52">
        <f t="shared" si="307"/>
        <v>1.294208</v>
      </c>
      <c r="CX323" s="35">
        <f>CY323+DC323+Tabelle2126820102526272934113536[[#This Row],[w]]/2+Tabelle2126820102526272934113536[[#This Row],[poweradd]]</f>
        <v>129.96502999999993</v>
      </c>
      <c r="CY323" s="52">
        <f t="shared" si="335"/>
        <v>125.50508099999993</v>
      </c>
      <c r="CZ323" s="35">
        <f t="shared" si="308"/>
        <v>6</v>
      </c>
      <c r="DA323" s="52">
        <f t="shared" si="323"/>
        <v>145.99491900000015</v>
      </c>
      <c r="DB323" s="52">
        <f t="shared" si="347"/>
        <v>144.53497000000016</v>
      </c>
      <c r="DC323" s="52">
        <f t="shared" si="309"/>
        <v>1.4599489999999999</v>
      </c>
      <c r="DH323" s="35">
        <f>DI323+DM323+Tabelle21268201025262729341135363731[[#This Row],[w]]/2+Tabelle21268201025262729341135363731[[#This Row],[poweradd]]</f>
        <v>57.737625999999992</v>
      </c>
      <c r="DI323" s="52">
        <f t="shared" si="336"/>
        <v>90.709723999999994</v>
      </c>
      <c r="DJ323" s="35">
        <f t="shared" si="310"/>
        <v>6</v>
      </c>
      <c r="DK323" s="52">
        <f t="shared" si="324"/>
        <v>152.79027599999984</v>
      </c>
      <c r="DL323" s="52">
        <f t="shared" si="348"/>
        <v>151.26237399999982</v>
      </c>
      <c r="DM323" s="52">
        <f t="shared" si="311"/>
        <v>1.5279020000000001</v>
      </c>
      <c r="DN323" s="45">
        <f>-50*0.75</f>
        <v>-37.5</v>
      </c>
      <c r="DO323" s="45"/>
      <c r="DP323" s="47" t="s">
        <v>167</v>
      </c>
      <c r="DR323" s="35">
        <f>DS323+DW323+Tabelle212682010252627293411353637[[#This Row],[w]]/2+Tabelle212682010252627293411353637[[#This Row],[poweradd]]</f>
        <v>61.037425999999989</v>
      </c>
      <c r="DS323" s="52">
        <f t="shared" si="337"/>
        <v>56.563056999999986</v>
      </c>
      <c r="DT323" s="35">
        <f t="shared" si="312"/>
        <v>6</v>
      </c>
      <c r="DU323" s="52">
        <f t="shared" si="325"/>
        <v>147.43694299999996</v>
      </c>
      <c r="DV323" s="52">
        <f t="shared" si="349"/>
        <v>145.96257399999996</v>
      </c>
      <c r="DW323" s="52">
        <f t="shared" si="313"/>
        <v>1.474369</v>
      </c>
      <c r="DX323" s="45"/>
      <c r="DY323" s="45"/>
      <c r="DZ323" s="47"/>
    </row>
    <row r="324" spans="1:130" x14ac:dyDescent="0.25">
      <c r="A324" s="55">
        <v>321</v>
      </c>
      <c r="B324" s="35">
        <f>C324+G324+Tabelle21268201025[[#This Row],[w]]/2+Tabelle21268201025[[#This Row],[poweradd]]</f>
        <v>38.94927400000001</v>
      </c>
      <c r="C324" s="150">
        <f t="shared" si="350"/>
        <v>34.347752000000007</v>
      </c>
      <c r="D324" s="35">
        <f t="shared" si="289"/>
        <v>6</v>
      </c>
      <c r="E324" s="52">
        <f t="shared" si="351"/>
        <v>160.15224799999982</v>
      </c>
      <c r="F324" s="52">
        <f t="shared" si="352"/>
        <v>158.55072599999983</v>
      </c>
      <c r="G324" s="52">
        <f t="shared" si="353"/>
        <v>1.6015219999999999</v>
      </c>
      <c r="L324" s="35">
        <f>M324+Q324+Tabelle212682010252632[[#This Row],[w]]/2+Tabelle212682010252632[[#This Row],[poweradd]]</f>
        <v>49.454440000000027</v>
      </c>
      <c r="M324" s="150">
        <f t="shared" si="326"/>
        <v>44.979233000000029</v>
      </c>
      <c r="N324" s="35">
        <f t="shared" si="290"/>
        <v>6</v>
      </c>
      <c r="O324" s="52">
        <f t="shared" si="314"/>
        <v>147.52076699999995</v>
      </c>
      <c r="P324" s="52">
        <f t="shared" si="338"/>
        <v>146.04555999999994</v>
      </c>
      <c r="Q324" s="52">
        <f t="shared" si="291"/>
        <v>1.4752069999999999</v>
      </c>
      <c r="V324" s="35">
        <f>W324+AA324+Tabelle2126820102526[[#This Row],[w]]/2+Tabelle2126820102526[[#This Row],[poweradd]]</f>
        <v>109.93746900000004</v>
      </c>
      <c r="W324" s="150">
        <f t="shared" si="327"/>
        <v>106.09340400000004</v>
      </c>
      <c r="X324" s="35">
        <f t="shared" si="292"/>
        <v>6</v>
      </c>
      <c r="Y324" s="52">
        <f t="shared" si="315"/>
        <v>84.406595999999837</v>
      </c>
      <c r="Z324" s="52">
        <f t="shared" si="339"/>
        <v>83.562530999999836</v>
      </c>
      <c r="AA324" s="52">
        <f t="shared" si="293"/>
        <v>0.84406499999999995</v>
      </c>
      <c r="AF324" s="35">
        <f>AG324+AK324+Tabelle212682010252630[[#This Row],[w]]/2+Tabelle212682010252630[[#This Row],[poweradd]]</f>
        <v>117.7479380000001</v>
      </c>
      <c r="AG324" s="150">
        <f t="shared" si="328"/>
        <v>113.63933200000011</v>
      </c>
      <c r="AH324" s="35">
        <f t="shared" si="294"/>
        <v>6</v>
      </c>
      <c r="AI324" s="52">
        <f t="shared" si="316"/>
        <v>110.86066799999979</v>
      </c>
      <c r="AJ324" s="52">
        <f t="shared" si="340"/>
        <v>109.7520619999998</v>
      </c>
      <c r="AK324" s="52">
        <f t="shared" si="295"/>
        <v>1.108606</v>
      </c>
      <c r="AP324" s="35">
        <f>AQ324+AU324+Tabelle212682010252627[[#This Row],[w]]/2+Tabelle212682010252627[[#This Row],[poweradd]]</f>
        <v>116.69496099999994</v>
      </c>
      <c r="AQ324" s="150">
        <f t="shared" si="329"/>
        <v>112.47470899999993</v>
      </c>
      <c r="AR324" s="35">
        <f t="shared" si="296"/>
        <v>7</v>
      </c>
      <c r="AS324" s="52">
        <f t="shared" si="317"/>
        <v>72.025290999999839</v>
      </c>
      <c r="AT324" s="52">
        <f t="shared" si="341"/>
        <v>71.305038999999837</v>
      </c>
      <c r="AU324" s="52">
        <f t="shared" si="297"/>
        <v>0.720252</v>
      </c>
      <c r="AZ324" s="35">
        <f>BA324+BE324+Tabelle2126820102526272933[[#This Row],[w]]/2+Tabelle2126820102526272933[[#This Row],[poweradd]]</f>
        <v>124.50543100000003</v>
      </c>
      <c r="BA324" s="150">
        <f t="shared" si="330"/>
        <v>120.02063800000003</v>
      </c>
      <c r="BB324" s="35">
        <f t="shared" si="298"/>
        <v>7</v>
      </c>
      <c r="BC324" s="52">
        <f t="shared" si="318"/>
        <v>98.479361999999881</v>
      </c>
      <c r="BD324" s="52">
        <f t="shared" si="342"/>
        <v>97.494568999999885</v>
      </c>
      <c r="BE324" s="52">
        <f t="shared" si="299"/>
        <v>0.98479300000000003</v>
      </c>
      <c r="BJ324" s="35">
        <f>BK324+BO324+Tabelle21268201025262728[[#This Row],[w]]/2+Tabelle21268201025262728[[#This Row],[poweradd]]</f>
        <v>86.824207000000044</v>
      </c>
      <c r="BK324" s="150">
        <f t="shared" si="331"/>
        <v>82.352735000000038</v>
      </c>
      <c r="BL324" s="35">
        <f t="shared" si="300"/>
        <v>7</v>
      </c>
      <c r="BM324" s="52">
        <f t="shared" si="319"/>
        <v>97.147264999999763</v>
      </c>
      <c r="BN324" s="52">
        <f t="shared" si="343"/>
        <v>96.175792999999757</v>
      </c>
      <c r="BO324" s="52">
        <f t="shared" si="301"/>
        <v>0.971472</v>
      </c>
      <c r="BT324" s="35">
        <f>BU324+BY324+Tabelle21268201025262729[[#This Row],[w]]/2+Tabelle21268201025262729[[#This Row],[poweradd]]</f>
        <v>94.634677000000025</v>
      </c>
      <c r="BU324" s="150">
        <f t="shared" si="332"/>
        <v>89.898664000000025</v>
      </c>
      <c r="BV324" s="35">
        <f t="shared" si="302"/>
        <v>7</v>
      </c>
      <c r="BW324" s="52">
        <f t="shared" si="320"/>
        <v>123.60133600000002</v>
      </c>
      <c r="BX324" s="52">
        <f t="shared" si="344"/>
        <v>122.36532300000002</v>
      </c>
      <c r="BY324" s="52">
        <f t="shared" si="303"/>
        <v>1.236013</v>
      </c>
      <c r="CD324" s="35">
        <f>CE324+CI324+Tabelle2126820102526272934[[#This Row],[w]]/2+Tabelle2126820102526272934[[#This Row],[poweradd]]</f>
        <v>154.63267100000007</v>
      </c>
      <c r="CE324" s="150">
        <f t="shared" si="333"/>
        <v>150.33098100000007</v>
      </c>
      <c r="CF324" s="35">
        <f t="shared" si="304"/>
        <v>6</v>
      </c>
      <c r="CG324" s="52">
        <f t="shared" si="321"/>
        <v>130.16901899999988</v>
      </c>
      <c r="CH324" s="52">
        <f t="shared" si="345"/>
        <v>128.86732899999987</v>
      </c>
      <c r="CI324" s="52">
        <f t="shared" si="305"/>
        <v>1.30169</v>
      </c>
      <c r="CN324" s="35">
        <f>CO324+CS324+Tabelle21268201025262729341135[[#This Row],[w]]/2+Tabelle21268201025262729341135[[#This Row],[poweradd]]</f>
        <v>156.65465699999993</v>
      </c>
      <c r="CO324" s="150">
        <f t="shared" si="334"/>
        <v>152.37339099999994</v>
      </c>
      <c r="CP324" s="35">
        <f t="shared" si="306"/>
        <v>6</v>
      </c>
      <c r="CQ324" s="52">
        <f t="shared" si="322"/>
        <v>128.12660900000003</v>
      </c>
      <c r="CR324" s="52">
        <f t="shared" si="346"/>
        <v>126.84534300000003</v>
      </c>
      <c r="CS324" s="52">
        <f t="shared" si="307"/>
        <v>1.281266</v>
      </c>
      <c r="CX324" s="35">
        <f>CY324+DC324+Tabelle2126820102526272934113536[[#This Row],[w]]/2+Tabelle2126820102526272934113536[[#This Row],[poweradd]]</f>
        <v>134.41037899999992</v>
      </c>
      <c r="CY324" s="150">
        <f t="shared" si="335"/>
        <v>129.96502999999993</v>
      </c>
      <c r="CZ324" s="35">
        <f t="shared" si="308"/>
        <v>6</v>
      </c>
      <c r="DA324" s="52">
        <f t="shared" si="323"/>
        <v>144.53497000000016</v>
      </c>
      <c r="DB324" s="52">
        <f t="shared" si="347"/>
        <v>143.08962100000016</v>
      </c>
      <c r="DC324" s="52">
        <f t="shared" si="309"/>
        <v>1.445349</v>
      </c>
      <c r="DH324" s="35">
        <f>DI324+DM324+Tabelle21268201025262729341135363731[[#This Row],[w]]/2+Tabelle21268201025262729341135363731[[#This Row],[poweradd]]</f>
        <v>62.25024899999999</v>
      </c>
      <c r="DI324" s="150">
        <f t="shared" si="336"/>
        <v>57.737625999999992</v>
      </c>
      <c r="DJ324" s="35">
        <f t="shared" si="310"/>
        <v>6</v>
      </c>
      <c r="DK324" s="52">
        <f t="shared" si="324"/>
        <v>151.26237399999982</v>
      </c>
      <c r="DL324" s="52">
        <f t="shared" si="348"/>
        <v>149.74975099999983</v>
      </c>
      <c r="DM324" s="52">
        <f t="shared" si="311"/>
        <v>1.5126230000000001</v>
      </c>
      <c r="DN324" s="45"/>
      <c r="DO324" s="45"/>
      <c r="DP324" s="47"/>
      <c r="DR324" s="35">
        <f>DS324+DW324+Tabelle212682010252627293411353637[[#This Row],[w]]/2+Tabelle212682010252627293411353637[[#This Row],[poweradd]]</f>
        <v>65.497050999999999</v>
      </c>
      <c r="DS324" s="150">
        <f t="shared" si="337"/>
        <v>61.037425999999989</v>
      </c>
      <c r="DT324" s="35">
        <f t="shared" si="312"/>
        <v>6</v>
      </c>
      <c r="DU324" s="52">
        <f t="shared" si="325"/>
        <v>145.96257399999996</v>
      </c>
      <c r="DV324" s="52">
        <f t="shared" si="349"/>
        <v>144.50294899999997</v>
      </c>
      <c r="DW324" s="52">
        <f t="shared" si="313"/>
        <v>1.459625</v>
      </c>
      <c r="DX324" s="45"/>
      <c r="DY324" s="45"/>
      <c r="DZ324" s="47"/>
    </row>
    <row r="325" spans="1:130" x14ac:dyDescent="0.25">
      <c r="A325" s="55">
        <v>322</v>
      </c>
      <c r="B325" s="35">
        <f>C325+G325+Tabelle21268201025[[#This Row],[w]]/2+Tabelle21268201025[[#This Row],[poweradd]]</f>
        <v>43.534781000000009</v>
      </c>
      <c r="C325" s="150">
        <f t="shared" si="350"/>
        <v>38.94927400000001</v>
      </c>
      <c r="D325" s="35">
        <f t="shared" ref="D325:D388" si="354">D324</f>
        <v>6</v>
      </c>
      <c r="E325" s="52">
        <f t="shared" si="351"/>
        <v>158.55072599999983</v>
      </c>
      <c r="F325" s="52">
        <f t="shared" si="352"/>
        <v>156.96521899999982</v>
      </c>
      <c r="G325" s="52">
        <f t="shared" si="353"/>
        <v>1.585507</v>
      </c>
      <c r="L325" s="35">
        <f>M325+Q325+Tabelle212682010252632[[#This Row],[w]]/2+Tabelle212682010252632[[#This Row],[poweradd]]</f>
        <v>53.91489500000003</v>
      </c>
      <c r="M325" s="150">
        <f t="shared" si="326"/>
        <v>49.454440000000027</v>
      </c>
      <c r="N325" s="35">
        <f t="shared" ref="N325:N388" si="355">N324</f>
        <v>6</v>
      </c>
      <c r="O325" s="52">
        <f t="shared" si="314"/>
        <v>146.04555999999994</v>
      </c>
      <c r="P325" s="52">
        <f t="shared" si="338"/>
        <v>144.58510499999994</v>
      </c>
      <c r="Q325" s="52">
        <f t="shared" ref="Q325:Q388" si="356">IF(O325/100&gt;10,10,ROUNDDOWN(O325/100,6))</f>
        <v>1.4604550000000001</v>
      </c>
      <c r="V325" s="35">
        <f>W325+AA325+Tabelle2126820102526[[#This Row],[w]]/2+Tabelle2126820102526[[#This Row],[poweradd]]</f>
        <v>113.77309400000003</v>
      </c>
      <c r="W325" s="150">
        <f t="shared" si="327"/>
        <v>109.93746900000004</v>
      </c>
      <c r="X325" s="35">
        <f t="shared" ref="X325:X388" si="357">X324</f>
        <v>6</v>
      </c>
      <c r="Y325" s="52">
        <f t="shared" si="315"/>
        <v>83.562530999999836</v>
      </c>
      <c r="Z325" s="52">
        <f t="shared" si="339"/>
        <v>82.726905999999843</v>
      </c>
      <c r="AA325" s="52">
        <f t="shared" ref="AA325:AA388" si="358">IF(Y325/100&gt;10,10,ROUNDDOWN(Y325/100,6))</f>
        <v>0.83562499999999995</v>
      </c>
      <c r="AF325" s="35">
        <f>AG325+AK325+Tabelle212682010252630[[#This Row],[w]]/2+Tabelle212682010252630[[#This Row],[poweradd]]</f>
        <v>121.84545800000011</v>
      </c>
      <c r="AG325" s="150">
        <f t="shared" si="328"/>
        <v>117.7479380000001</v>
      </c>
      <c r="AH325" s="35">
        <f t="shared" ref="AH325:AH388" si="359">AH324</f>
        <v>6</v>
      </c>
      <c r="AI325" s="52">
        <f t="shared" si="316"/>
        <v>109.7520619999998</v>
      </c>
      <c r="AJ325" s="52">
        <f t="shared" si="340"/>
        <v>108.65454199999979</v>
      </c>
      <c r="AK325" s="52">
        <f t="shared" ref="AK325:AK388" si="360">IF(AI325/100&gt;10,10,ROUNDDOWN(AI325/100,6))</f>
        <v>1.0975200000000001</v>
      </c>
      <c r="AP325" s="35">
        <f>AQ325+AU325+Tabelle212682010252627[[#This Row],[w]]/2+Tabelle212682010252627[[#This Row],[poweradd]]</f>
        <v>120.90801099999993</v>
      </c>
      <c r="AQ325" s="150">
        <f t="shared" si="329"/>
        <v>116.69496099999994</v>
      </c>
      <c r="AR325" s="35">
        <f t="shared" ref="AR325:AR388" si="361">AR324</f>
        <v>7</v>
      </c>
      <c r="AS325" s="52">
        <f t="shared" si="317"/>
        <v>71.305038999999837</v>
      </c>
      <c r="AT325" s="52">
        <f t="shared" si="341"/>
        <v>70.591988999999842</v>
      </c>
      <c r="AU325" s="52">
        <f t="shared" ref="AU325:AU388" si="362">IF(AS325/100&gt;10,10,ROUNDDOWN(AS325/100,6))</f>
        <v>0.71304999999999996</v>
      </c>
      <c r="AZ325" s="35">
        <f>BA325+BE325+Tabelle2126820102526272933[[#This Row],[w]]/2+Tabelle2126820102526272933[[#This Row],[poweradd]]</f>
        <v>128.98037600000004</v>
      </c>
      <c r="BA325" s="150">
        <f t="shared" si="330"/>
        <v>124.50543100000003</v>
      </c>
      <c r="BB325" s="35">
        <f t="shared" ref="BB325:BB388" si="363">BB324</f>
        <v>7</v>
      </c>
      <c r="BC325" s="52">
        <f t="shared" si="318"/>
        <v>97.494568999999885</v>
      </c>
      <c r="BD325" s="52">
        <f t="shared" si="342"/>
        <v>96.51962399999988</v>
      </c>
      <c r="BE325" s="52">
        <f t="shared" ref="BE325:BE388" si="364">IF(BC325/100&gt;10,10,ROUNDDOWN(BC325/100,6))</f>
        <v>0.97494499999999995</v>
      </c>
      <c r="BJ325" s="35">
        <f>BK325+BO325+Tabelle21268201025262728[[#This Row],[w]]/2+Tabelle21268201025262728[[#This Row],[poweradd]]</f>
        <v>91.28596400000005</v>
      </c>
      <c r="BK325" s="150">
        <f t="shared" si="331"/>
        <v>86.824207000000044</v>
      </c>
      <c r="BL325" s="35">
        <f t="shared" ref="BL325:BL388" si="365">BL324</f>
        <v>7</v>
      </c>
      <c r="BM325" s="52">
        <f t="shared" si="319"/>
        <v>96.175792999999757</v>
      </c>
      <c r="BN325" s="52">
        <f t="shared" si="343"/>
        <v>95.214035999999751</v>
      </c>
      <c r="BO325" s="52">
        <f t="shared" ref="BO325:BO388" si="366">IF(BM325/100&gt;10,10,ROUNDDOWN(BM325/100,6))</f>
        <v>0.96175699999999997</v>
      </c>
      <c r="BT325" s="35">
        <f>BU325+BY325+Tabelle21268201025262729[[#This Row],[w]]/2+Tabelle21268201025262729[[#This Row],[poweradd]]</f>
        <v>99.358330000000024</v>
      </c>
      <c r="BU325" s="150">
        <f t="shared" si="332"/>
        <v>94.634677000000025</v>
      </c>
      <c r="BV325" s="35">
        <f t="shared" ref="BV325:BV388" si="367">BV324</f>
        <v>7</v>
      </c>
      <c r="BW325" s="52">
        <f t="shared" si="320"/>
        <v>122.36532300000002</v>
      </c>
      <c r="BX325" s="52">
        <f t="shared" si="344"/>
        <v>121.14167000000002</v>
      </c>
      <c r="BY325" s="52">
        <f t="shared" ref="BY325:BY388" si="368">IF(BW325/100&gt;10,10,ROUNDDOWN(BW325/100,6))</f>
        <v>1.2236530000000001</v>
      </c>
      <c r="CD325" s="35">
        <f>CE325+CI325+Tabelle2126820102526272934[[#This Row],[w]]/2+Tabelle2126820102526272934[[#This Row],[poweradd]]</f>
        <v>158.92134400000006</v>
      </c>
      <c r="CE325" s="150">
        <f t="shared" si="333"/>
        <v>154.63267100000007</v>
      </c>
      <c r="CF325" s="35">
        <f t="shared" ref="CF325:CF388" si="369">CF324</f>
        <v>6</v>
      </c>
      <c r="CG325" s="52">
        <f t="shared" si="321"/>
        <v>128.86732899999987</v>
      </c>
      <c r="CH325" s="52">
        <f t="shared" si="345"/>
        <v>127.57865599999987</v>
      </c>
      <c r="CI325" s="52">
        <f t="shared" ref="CI325:CI388" si="370">IF(CG325/100&gt;10,10,ROUNDDOWN(CG325/100,6))</f>
        <v>1.288673</v>
      </c>
      <c r="CN325" s="35">
        <f>CO325+CS325+Tabelle21268201025262729341135[[#This Row],[w]]/2+Tabelle21268201025262729341135[[#This Row],[poweradd]]</f>
        <v>160.92310999999992</v>
      </c>
      <c r="CO325" s="150">
        <f t="shared" si="334"/>
        <v>156.65465699999993</v>
      </c>
      <c r="CP325" s="35">
        <f t="shared" ref="CP325:CP388" si="371">CP324</f>
        <v>6</v>
      </c>
      <c r="CQ325" s="52">
        <f t="shared" si="322"/>
        <v>126.84534300000003</v>
      </c>
      <c r="CR325" s="52">
        <f t="shared" si="346"/>
        <v>125.57689000000003</v>
      </c>
      <c r="CS325" s="52">
        <f t="shared" ref="CS325:CS388" si="372">IF(CQ325/100&gt;10,10,ROUNDDOWN(CQ325/100,6))</f>
        <v>1.2684530000000001</v>
      </c>
      <c r="CX325" s="35">
        <f>CY325+DC325+Tabelle2126820102526272934113536[[#This Row],[w]]/2+Tabelle2126820102526272934113536[[#This Row],[poweradd]]</f>
        <v>138.84127499999991</v>
      </c>
      <c r="CY325" s="150">
        <f t="shared" si="335"/>
        <v>134.41037899999992</v>
      </c>
      <c r="CZ325" s="35">
        <f t="shared" ref="CZ325:CZ388" si="373">CZ324</f>
        <v>6</v>
      </c>
      <c r="DA325" s="52">
        <f t="shared" si="323"/>
        <v>143.08962100000016</v>
      </c>
      <c r="DB325" s="52">
        <f t="shared" si="347"/>
        <v>141.65872500000017</v>
      </c>
      <c r="DC325" s="52">
        <f t="shared" ref="DC325:DC388" si="374">IF(DA325/100&gt;10,10,ROUNDDOWN(DA325/100,6))</f>
        <v>1.4308959999999999</v>
      </c>
      <c r="DH325" s="35">
        <f>DI325+DM325+Tabelle21268201025262729341135363731[[#This Row],[w]]/2+Tabelle21268201025262729341135363731[[#This Row],[poweradd]]</f>
        <v>66.747745999999992</v>
      </c>
      <c r="DI325" s="150">
        <f t="shared" si="336"/>
        <v>62.25024899999999</v>
      </c>
      <c r="DJ325" s="35">
        <f t="shared" ref="DJ325:DJ388" si="375">DJ324</f>
        <v>6</v>
      </c>
      <c r="DK325" s="52">
        <f t="shared" si="324"/>
        <v>149.74975099999983</v>
      </c>
      <c r="DL325" s="52">
        <f t="shared" si="348"/>
        <v>148.25225399999982</v>
      </c>
      <c r="DM325" s="52">
        <f t="shared" ref="DM325:DM388" si="376">IF(DK325/100&gt;10,10,ROUNDDOWN(DK325/100,6))</f>
        <v>1.4974970000000001</v>
      </c>
      <c r="DR325" s="35">
        <f>DS325+DW325+Tabelle212682010252627293411353637[[#This Row],[w]]/2+Tabelle212682010252627293411353637[[#This Row],[poweradd]]</f>
        <v>69.942080000000004</v>
      </c>
      <c r="DS325" s="150">
        <f t="shared" si="337"/>
        <v>65.497050999999999</v>
      </c>
      <c r="DT325" s="35">
        <f t="shared" ref="DT325:DT388" si="377">DT324</f>
        <v>6</v>
      </c>
      <c r="DU325" s="52">
        <f t="shared" si="325"/>
        <v>144.50294899999997</v>
      </c>
      <c r="DV325" s="52">
        <f t="shared" si="349"/>
        <v>143.05791999999997</v>
      </c>
      <c r="DW325" s="52">
        <f t="shared" ref="DW325:DW388" si="378">IF(DU325/100&gt;10,10,ROUNDDOWN(DU325/100,6))</f>
        <v>1.4450289999999999</v>
      </c>
    </row>
    <row r="326" spans="1:130" x14ac:dyDescent="0.25">
      <c r="A326" s="55">
        <v>323</v>
      </c>
      <c r="B326" s="35">
        <f>C326+G326+Tabelle21268201025[[#This Row],[w]]/2+Tabelle21268201025[[#This Row],[poweradd]]</f>
        <v>48.104433000000007</v>
      </c>
      <c r="C326" s="150">
        <f t="shared" si="350"/>
        <v>43.534781000000009</v>
      </c>
      <c r="D326" s="35">
        <f t="shared" si="354"/>
        <v>6</v>
      </c>
      <c r="E326" s="52">
        <f t="shared" si="351"/>
        <v>156.96521899999982</v>
      </c>
      <c r="F326" s="52">
        <f t="shared" si="352"/>
        <v>155.39556699999983</v>
      </c>
      <c r="G326" s="52">
        <f t="shared" si="353"/>
        <v>1.569652</v>
      </c>
      <c r="L326" s="35">
        <f>M326+Q326+Tabelle212682010252632[[#This Row],[w]]/2+Tabelle212682010252632[[#This Row],[poweradd]]</f>
        <v>58.360746000000027</v>
      </c>
      <c r="M326" s="150">
        <f t="shared" si="326"/>
        <v>53.91489500000003</v>
      </c>
      <c r="N326" s="35">
        <f t="shared" si="355"/>
        <v>6</v>
      </c>
      <c r="O326" s="52">
        <f t="shared" ref="O326:O389" si="379">IF(P325+S325&lt;0,0,P325+S325)</f>
        <v>144.58510499999994</v>
      </c>
      <c r="P326" s="52">
        <f t="shared" si="338"/>
        <v>143.13925399999994</v>
      </c>
      <c r="Q326" s="52">
        <f t="shared" si="356"/>
        <v>1.445851</v>
      </c>
      <c r="V326" s="35">
        <f>W326+AA326+Tabelle2126820102526[[#This Row],[w]]/2+Tabelle2126820102526[[#This Row],[poweradd]]</f>
        <v>117.60036300000003</v>
      </c>
      <c r="W326" s="150">
        <f t="shared" si="327"/>
        <v>113.77309400000003</v>
      </c>
      <c r="X326" s="35">
        <f t="shared" si="357"/>
        <v>6</v>
      </c>
      <c r="Y326" s="52">
        <f t="shared" ref="Y326:Y389" si="380">IF(Z325+AC325&lt;0,0,Z325+AC325)</f>
        <v>82.726905999999843</v>
      </c>
      <c r="Z326" s="52">
        <f t="shared" si="339"/>
        <v>81.899636999999842</v>
      </c>
      <c r="AA326" s="52">
        <f t="shared" si="358"/>
        <v>0.82726900000000003</v>
      </c>
      <c r="AB326" s="45"/>
      <c r="AC326" s="45"/>
      <c r="AD326" s="47"/>
      <c r="AF326" s="35">
        <f>AG326+AK326+Tabelle212682010252630[[#This Row],[w]]/2+Tabelle212682010252630[[#This Row],[poweradd]]</f>
        <v>125.93200300000011</v>
      </c>
      <c r="AG326" s="150">
        <f t="shared" si="328"/>
        <v>121.84545800000011</v>
      </c>
      <c r="AH326" s="35">
        <f t="shared" si="359"/>
        <v>6</v>
      </c>
      <c r="AI326" s="52">
        <f t="shared" ref="AI326:AI389" si="381">IF(AJ325+AM325&lt;0,0,AJ325+AM325)</f>
        <v>108.65454199999979</v>
      </c>
      <c r="AJ326" s="52">
        <f t="shared" si="340"/>
        <v>107.56799699999979</v>
      </c>
      <c r="AK326" s="52">
        <f t="shared" si="360"/>
        <v>1.0865450000000001</v>
      </c>
      <c r="AL326" s="45"/>
      <c r="AM326" s="45"/>
      <c r="AN326" s="47"/>
      <c r="AP326" s="35">
        <f>AQ326+AU326+Tabelle212682010252627[[#This Row],[w]]/2+Tabelle212682010252627[[#This Row],[poweradd]]</f>
        <v>125.11392999999993</v>
      </c>
      <c r="AQ326" s="150">
        <f t="shared" si="329"/>
        <v>120.90801099999993</v>
      </c>
      <c r="AR326" s="35">
        <f t="shared" si="361"/>
        <v>7</v>
      </c>
      <c r="AS326" s="52">
        <f t="shared" ref="AS326:AS389" si="382">IF(AT325+AW325&lt;0,0,AT325+AW325)</f>
        <v>70.591988999999842</v>
      </c>
      <c r="AT326" s="52">
        <f t="shared" si="341"/>
        <v>69.886069999999847</v>
      </c>
      <c r="AU326" s="52">
        <f t="shared" si="362"/>
        <v>0.70591899999999996</v>
      </c>
      <c r="AZ326" s="35">
        <f>BA326+BE326+Tabelle2126820102526272933[[#This Row],[w]]/2+Tabelle2126820102526272933[[#This Row],[poweradd]]</f>
        <v>133.44557200000003</v>
      </c>
      <c r="BA326" s="150">
        <f t="shared" si="330"/>
        <v>128.98037600000004</v>
      </c>
      <c r="BB326" s="35">
        <f t="shared" si="363"/>
        <v>7</v>
      </c>
      <c r="BC326" s="52">
        <f t="shared" ref="BC326:BC389" si="383">IF(BD325+BG325&lt;0,0,BD325+BG325)</f>
        <v>96.51962399999988</v>
      </c>
      <c r="BD326" s="52">
        <f t="shared" si="342"/>
        <v>95.554427999999874</v>
      </c>
      <c r="BE326" s="52">
        <f t="shared" si="364"/>
        <v>0.96519600000000005</v>
      </c>
      <c r="BJ326" s="35">
        <f>BK326+BO326+Tabelle21268201025262728[[#This Row],[w]]/2+Tabelle21268201025262728[[#This Row],[poweradd]]</f>
        <v>95.73810400000005</v>
      </c>
      <c r="BK326" s="150">
        <f t="shared" si="331"/>
        <v>91.28596400000005</v>
      </c>
      <c r="BL326" s="35">
        <f t="shared" si="365"/>
        <v>7</v>
      </c>
      <c r="BM326" s="52">
        <f t="shared" ref="BM326:BM389" si="384">IF(BN325+BQ325&lt;0,0,BN325+BQ325)</f>
        <v>95.214035999999751</v>
      </c>
      <c r="BN326" s="52">
        <f t="shared" si="343"/>
        <v>94.261895999999751</v>
      </c>
      <c r="BO326" s="52">
        <f t="shared" si="366"/>
        <v>0.95213999999999999</v>
      </c>
      <c r="BP326" s="45"/>
      <c r="BQ326" s="45"/>
      <c r="BR326" s="47"/>
      <c r="BT326" s="35">
        <f>BU326+BY326+Tabelle21268201025262729[[#This Row],[w]]/2+Tabelle21268201025262729[[#This Row],[poweradd]]</f>
        <v>104.06974600000002</v>
      </c>
      <c r="BU326" s="150">
        <f t="shared" si="332"/>
        <v>99.358330000000024</v>
      </c>
      <c r="BV326" s="35">
        <f t="shared" si="367"/>
        <v>7</v>
      </c>
      <c r="BW326" s="52">
        <f t="shared" ref="BW326:BW389" si="385">IF(BX325+CA325&lt;0,0,BX325+CA325)</f>
        <v>121.14167000000002</v>
      </c>
      <c r="BX326" s="52">
        <f t="shared" si="344"/>
        <v>119.93025400000002</v>
      </c>
      <c r="BY326" s="52">
        <f t="shared" si="368"/>
        <v>1.211416</v>
      </c>
      <c r="BZ326" s="45"/>
      <c r="CA326" s="45"/>
      <c r="CB326" s="47"/>
      <c r="CD326" s="35">
        <f>CE326+CI326+Tabelle2126820102526272934[[#This Row],[w]]/2+Tabelle2126820102526272934[[#This Row],[poweradd]]</f>
        <v>163.19713000000007</v>
      </c>
      <c r="CE326" s="150">
        <f t="shared" si="333"/>
        <v>158.92134400000006</v>
      </c>
      <c r="CF326" s="35">
        <f t="shared" si="369"/>
        <v>6</v>
      </c>
      <c r="CG326" s="52">
        <f t="shared" ref="CG326:CG389" si="386">IF(CH325+CK325&lt;0,0,CH325+CK325)</f>
        <v>127.57865599999987</v>
      </c>
      <c r="CH326" s="52">
        <f t="shared" si="345"/>
        <v>126.30286999999987</v>
      </c>
      <c r="CI326" s="52">
        <f t="shared" si="370"/>
        <v>1.2757860000000001</v>
      </c>
      <c r="CJ326" s="45"/>
      <c r="CK326" s="45"/>
      <c r="CL326" s="47"/>
      <c r="CN326" s="35">
        <f>CO326+CS326+Tabelle21268201025262729341135[[#This Row],[w]]/2+Tabelle21268201025262729341135[[#This Row],[poweradd]]</f>
        <v>165.17887799999991</v>
      </c>
      <c r="CO326" s="150">
        <f t="shared" si="334"/>
        <v>160.92310999999992</v>
      </c>
      <c r="CP326" s="35">
        <f t="shared" si="371"/>
        <v>6</v>
      </c>
      <c r="CQ326" s="52">
        <f t="shared" ref="CQ326:CQ389" si="387">IF(CR325+CU325&lt;0,0,CR325+CU325)</f>
        <v>125.57689000000003</v>
      </c>
      <c r="CR326" s="52">
        <f t="shared" si="346"/>
        <v>124.32112200000003</v>
      </c>
      <c r="CS326" s="52">
        <f t="shared" si="372"/>
        <v>1.255768</v>
      </c>
      <c r="CT326" s="45"/>
      <c r="CU326" s="45"/>
      <c r="CV326" s="47"/>
      <c r="CX326" s="35">
        <f>CY326+DC326+Tabelle2126820102526272934113536[[#This Row],[w]]/2+Tabelle2126820102526272934113536[[#This Row],[poweradd]]</f>
        <v>93.257861999999903</v>
      </c>
      <c r="CY326" s="150">
        <f t="shared" si="335"/>
        <v>138.84127499999991</v>
      </c>
      <c r="CZ326" s="35">
        <f t="shared" si="373"/>
        <v>6</v>
      </c>
      <c r="DA326" s="52">
        <f t="shared" ref="DA326:DA389" si="388">IF(DB325+DE325&lt;0,0,DB325+DE325)</f>
        <v>141.65872500000017</v>
      </c>
      <c r="DB326" s="52">
        <f t="shared" si="347"/>
        <v>140.24213800000018</v>
      </c>
      <c r="DC326" s="52">
        <f t="shared" si="374"/>
        <v>1.416587</v>
      </c>
      <c r="DD326" s="45">
        <v>-50</v>
      </c>
      <c r="DE326" s="45">
        <v>18</v>
      </c>
      <c r="DF326" s="47" t="s">
        <v>168</v>
      </c>
      <c r="DH326" s="35">
        <f>DI326+DM326+Tabelle21268201025262729341135363731[[#This Row],[w]]/2+Tabelle21268201025262729341135363731[[#This Row],[poweradd]]</f>
        <v>71.230267999999995</v>
      </c>
      <c r="DI326" s="150">
        <f t="shared" si="336"/>
        <v>66.747745999999992</v>
      </c>
      <c r="DJ326" s="35">
        <f t="shared" si="375"/>
        <v>6</v>
      </c>
      <c r="DK326" s="52">
        <f t="shared" ref="DK326:DK389" si="389">IF(DL325+DO325&lt;0,0,DL325+DO325)</f>
        <v>148.25225399999982</v>
      </c>
      <c r="DL326" s="52">
        <f t="shared" si="348"/>
        <v>146.76973199999983</v>
      </c>
      <c r="DM326" s="52">
        <f t="shared" si="376"/>
        <v>1.4825219999999999</v>
      </c>
      <c r="DR326" s="35">
        <f>DS326+DW326+Tabelle212682010252627293411353637[[#This Row],[w]]/2+Tabelle212682010252627293411353637[[#This Row],[poweradd]]</f>
        <v>74.372658999999999</v>
      </c>
      <c r="DS326" s="150">
        <f t="shared" si="337"/>
        <v>69.942080000000004</v>
      </c>
      <c r="DT326" s="35">
        <f t="shared" si="377"/>
        <v>6</v>
      </c>
      <c r="DU326" s="52">
        <f t="shared" ref="DU326:DU389" si="390">IF(DV325+DY325&lt;0,0,DV325+DY325)</f>
        <v>143.05791999999997</v>
      </c>
      <c r="DV326" s="52">
        <f t="shared" si="349"/>
        <v>141.62734099999997</v>
      </c>
      <c r="DW326" s="52">
        <f t="shared" si="378"/>
        <v>1.430579</v>
      </c>
    </row>
    <row r="327" spans="1:130" x14ac:dyDescent="0.25">
      <c r="A327" s="55">
        <v>324</v>
      </c>
      <c r="B327" s="35">
        <f>C327+G327+Tabelle21268201025[[#This Row],[w]]/2+Tabelle21268201025[[#This Row],[poweradd]]</f>
        <v>52.658388000000009</v>
      </c>
      <c r="C327" s="150">
        <f t="shared" si="350"/>
        <v>48.104433000000007</v>
      </c>
      <c r="D327" s="35">
        <f t="shared" si="354"/>
        <v>6</v>
      </c>
      <c r="E327" s="52">
        <f t="shared" si="351"/>
        <v>155.39556699999983</v>
      </c>
      <c r="F327" s="52">
        <f t="shared" si="352"/>
        <v>153.84161199999983</v>
      </c>
      <c r="G327" s="52">
        <f t="shared" si="353"/>
        <v>1.553955</v>
      </c>
      <c r="H327" s="94"/>
      <c r="I327" s="94"/>
      <c r="J327" s="94"/>
      <c r="L327" s="35">
        <f>M327+Q327+Tabelle212682010252632[[#This Row],[w]]/2+Tabelle212682010252632[[#This Row],[poweradd]]</f>
        <v>62.79213800000003</v>
      </c>
      <c r="M327" s="150">
        <f t="shared" ref="M327:M390" si="391">L326</f>
        <v>58.360746000000027</v>
      </c>
      <c r="N327" s="35">
        <f t="shared" si="355"/>
        <v>6</v>
      </c>
      <c r="O327" s="52">
        <f t="shared" si="379"/>
        <v>143.13925399999994</v>
      </c>
      <c r="P327" s="52">
        <f t="shared" si="338"/>
        <v>141.70786199999995</v>
      </c>
      <c r="Q327" s="52">
        <f t="shared" si="356"/>
        <v>1.431392</v>
      </c>
      <c r="R327" s="94"/>
      <c r="S327" s="94"/>
      <c r="T327" s="94"/>
      <c r="V327" s="35">
        <f>W327+AA327+Tabelle2126820102526[[#This Row],[w]]/2+Tabelle2126820102526[[#This Row],[poweradd]]</f>
        <v>71.419359000000028</v>
      </c>
      <c r="W327" s="150">
        <f t="shared" ref="W327:W390" si="392">V326</f>
        <v>117.60036300000003</v>
      </c>
      <c r="X327" s="35">
        <f t="shared" si="357"/>
        <v>6</v>
      </c>
      <c r="Y327" s="52">
        <f t="shared" si="380"/>
        <v>81.899636999999842</v>
      </c>
      <c r="Z327" s="52">
        <f t="shared" si="339"/>
        <v>81.080640999999844</v>
      </c>
      <c r="AA327" s="52">
        <f t="shared" si="358"/>
        <v>0.81899599999999995</v>
      </c>
      <c r="AB327" s="45">
        <v>-50</v>
      </c>
      <c r="AC327" s="45"/>
      <c r="AD327" s="47" t="s">
        <v>168</v>
      </c>
      <c r="AF327" s="35">
        <f>AG327+AK327+Tabelle212682010252630[[#This Row],[w]]/2+Tabelle212682010252630[[#This Row],[poweradd]]</f>
        <v>80.007682000000102</v>
      </c>
      <c r="AG327" s="150">
        <f t="shared" ref="AG327:AG390" si="393">AF326</f>
        <v>125.93200300000011</v>
      </c>
      <c r="AH327" s="35">
        <f t="shared" si="359"/>
        <v>6</v>
      </c>
      <c r="AI327" s="52">
        <f t="shared" si="381"/>
        <v>107.56799699999979</v>
      </c>
      <c r="AJ327" s="52">
        <f t="shared" si="340"/>
        <v>106.4923179999998</v>
      </c>
      <c r="AK327" s="52">
        <f t="shared" si="360"/>
        <v>1.0756790000000001</v>
      </c>
      <c r="AL327" s="45">
        <v>-50</v>
      </c>
      <c r="AM327" s="45"/>
      <c r="AN327" s="47" t="s">
        <v>168</v>
      </c>
      <c r="AP327" s="35">
        <f>AQ327+AU327+Tabelle212682010252627[[#This Row],[w]]/2+Tabelle212682010252627[[#This Row],[poweradd]]</f>
        <v>129.31278999999992</v>
      </c>
      <c r="AQ327" s="150">
        <f t="shared" ref="AQ327:AQ390" si="394">AP326</f>
        <v>125.11392999999993</v>
      </c>
      <c r="AR327" s="35">
        <f t="shared" si="361"/>
        <v>7</v>
      </c>
      <c r="AS327" s="52">
        <f t="shared" si="382"/>
        <v>69.886069999999847</v>
      </c>
      <c r="AT327" s="52">
        <f t="shared" si="341"/>
        <v>69.187209999999851</v>
      </c>
      <c r="AU327" s="52">
        <f t="shared" si="362"/>
        <v>0.69886000000000004</v>
      </c>
      <c r="AZ327" s="35">
        <f>BA327+BE327+Tabelle2126820102526272933[[#This Row],[w]]/2+Tabelle2126820102526272933[[#This Row],[poweradd]]</f>
        <v>137.90111600000003</v>
      </c>
      <c r="BA327" s="150">
        <f t="shared" ref="BA327:BA390" si="395">AZ326</f>
        <v>133.44557200000003</v>
      </c>
      <c r="BB327" s="35">
        <f t="shared" si="363"/>
        <v>7</v>
      </c>
      <c r="BC327" s="52">
        <f t="shared" si="383"/>
        <v>95.554427999999874</v>
      </c>
      <c r="BD327" s="52">
        <f t="shared" si="342"/>
        <v>94.59888399999987</v>
      </c>
      <c r="BE327" s="52">
        <f t="shared" si="364"/>
        <v>0.95554399999999995</v>
      </c>
      <c r="BJ327" s="35">
        <f>BK327+BO327+Tabelle21268201025262728[[#This Row],[w]]/2+Tabelle21268201025262728[[#This Row],[poweradd]]</f>
        <v>100.18072200000005</v>
      </c>
      <c r="BK327" s="150">
        <f t="shared" ref="BK327:BK390" si="396">BJ326</f>
        <v>95.73810400000005</v>
      </c>
      <c r="BL327" s="35">
        <f t="shared" si="365"/>
        <v>7</v>
      </c>
      <c r="BM327" s="52">
        <f t="shared" si="384"/>
        <v>94.261895999999751</v>
      </c>
      <c r="BN327" s="52">
        <f t="shared" si="343"/>
        <v>93.319277999999755</v>
      </c>
      <c r="BO327" s="52">
        <f t="shared" si="366"/>
        <v>0.94261799999999996</v>
      </c>
      <c r="BP327" s="45"/>
      <c r="BQ327" s="45"/>
      <c r="BR327" s="47"/>
      <c r="BT327" s="35">
        <f>BU327+BY327+Tabelle21268201025262729[[#This Row],[w]]/2+Tabelle21268201025262729[[#This Row],[poweradd]]</f>
        <v>108.76904800000003</v>
      </c>
      <c r="BU327" s="150">
        <f t="shared" ref="BU327:BU390" si="397">BT326</f>
        <v>104.06974600000002</v>
      </c>
      <c r="BV327" s="35">
        <f t="shared" si="367"/>
        <v>7</v>
      </c>
      <c r="BW327" s="52">
        <f t="shared" si="385"/>
        <v>119.93025400000002</v>
      </c>
      <c r="BX327" s="52">
        <f t="shared" si="344"/>
        <v>118.73095200000002</v>
      </c>
      <c r="BY327" s="52">
        <f t="shared" si="368"/>
        <v>1.1993020000000001</v>
      </c>
      <c r="BZ327" s="45"/>
      <c r="CA327" s="45"/>
      <c r="CB327" s="47"/>
      <c r="CD327" s="35">
        <f>CE327+CI327+Tabelle2126820102526272934[[#This Row],[w]]/2+Tabelle2126820102526272934[[#This Row],[poweradd]]</f>
        <v>167.46015800000006</v>
      </c>
      <c r="CE327" s="150">
        <f t="shared" ref="CE327:CE390" si="398">CD326</f>
        <v>163.19713000000007</v>
      </c>
      <c r="CF327" s="35">
        <f t="shared" si="369"/>
        <v>6</v>
      </c>
      <c r="CG327" s="52">
        <f t="shared" si="386"/>
        <v>126.30286999999987</v>
      </c>
      <c r="CH327" s="52">
        <f t="shared" si="345"/>
        <v>125.03984199999987</v>
      </c>
      <c r="CI327" s="52">
        <f t="shared" si="370"/>
        <v>1.263028</v>
      </c>
      <c r="CJ327" s="45"/>
      <c r="CK327" s="45"/>
      <c r="CL327" s="47"/>
      <c r="CN327" s="35">
        <f>CO327+CS327+Tabelle21268201025262729341135[[#This Row],[w]]/2+Tabelle21268201025262729341135[[#This Row],[poweradd]]</f>
        <v>169.42208899999991</v>
      </c>
      <c r="CO327" s="150">
        <f t="shared" ref="CO327:CO390" si="399">CN326</f>
        <v>165.17887799999991</v>
      </c>
      <c r="CP327" s="35">
        <f t="shared" si="371"/>
        <v>6</v>
      </c>
      <c r="CQ327" s="52">
        <f t="shared" si="387"/>
        <v>124.32112200000003</v>
      </c>
      <c r="CR327" s="52">
        <f t="shared" si="346"/>
        <v>123.07791100000003</v>
      </c>
      <c r="CS327" s="52">
        <f t="shared" si="372"/>
        <v>1.2432110000000001</v>
      </c>
      <c r="CT327" s="45"/>
      <c r="CU327" s="45"/>
      <c r="CV327" s="47"/>
      <c r="CX327" s="35">
        <f>CY327+DC327+Tabelle2126820102526272934113536[[#This Row],[w]]/2+Tabelle2126820102526272934113536[[#This Row],[poweradd]]</f>
        <v>60.3402829999999</v>
      </c>
      <c r="CY327" s="150">
        <f t="shared" ref="CY327:CY390" si="400">CX326</f>
        <v>93.257861999999903</v>
      </c>
      <c r="CZ327" s="35">
        <f t="shared" si="373"/>
        <v>6</v>
      </c>
      <c r="DA327" s="52">
        <f t="shared" si="388"/>
        <v>158.24213800000018</v>
      </c>
      <c r="DB327" s="52">
        <f t="shared" si="347"/>
        <v>156.65971700000017</v>
      </c>
      <c r="DC327" s="52">
        <f t="shared" si="374"/>
        <v>1.5824210000000001</v>
      </c>
      <c r="DD327" s="45">
        <f>-50*0.75</f>
        <v>-37.5</v>
      </c>
      <c r="DE327" s="45"/>
      <c r="DF327" s="47" t="s">
        <v>167</v>
      </c>
      <c r="DH327" s="35">
        <f>DI327+DM327+Tabelle21268201025262729341135363731[[#This Row],[w]]/2+Tabelle21268201025262729341135363731[[#This Row],[poweradd]]</f>
        <v>75.697964999999996</v>
      </c>
      <c r="DI327" s="150">
        <f t="shared" ref="DI327:DI390" si="401">DH326</f>
        <v>71.230267999999995</v>
      </c>
      <c r="DJ327" s="35">
        <f t="shared" si="375"/>
        <v>6</v>
      </c>
      <c r="DK327" s="52">
        <f t="shared" si="389"/>
        <v>146.76973199999983</v>
      </c>
      <c r="DL327" s="52">
        <f t="shared" si="348"/>
        <v>145.30203499999985</v>
      </c>
      <c r="DM327" s="52">
        <f t="shared" si="376"/>
        <v>1.467697</v>
      </c>
      <c r="DR327" s="35">
        <f>DS327+DW327+Tabelle212682010252627293411353637[[#This Row],[w]]/2+Tabelle212682010252627293411353637[[#This Row],[poweradd]]</f>
        <v>78.788932000000003</v>
      </c>
      <c r="DS327" s="150">
        <f t="shared" ref="DS327:DS390" si="402">DR326</f>
        <v>74.372658999999999</v>
      </c>
      <c r="DT327" s="35">
        <f t="shared" si="377"/>
        <v>6</v>
      </c>
      <c r="DU327" s="52">
        <f t="shared" si="390"/>
        <v>141.62734099999997</v>
      </c>
      <c r="DV327" s="52">
        <f t="shared" si="349"/>
        <v>140.21106799999998</v>
      </c>
      <c r="DW327" s="52">
        <f t="shared" si="378"/>
        <v>1.4162729999999999</v>
      </c>
    </row>
    <row r="328" spans="1:130" x14ac:dyDescent="0.25">
      <c r="A328" s="55">
        <v>325</v>
      </c>
      <c r="B328" s="35">
        <f>C328+G328+Tabelle21268201025[[#This Row],[w]]/2+Tabelle21268201025[[#This Row],[poweradd]]</f>
        <v>57.196804000000007</v>
      </c>
      <c r="C328" s="150">
        <f t="shared" si="350"/>
        <v>52.658388000000009</v>
      </c>
      <c r="D328" s="35">
        <f t="shared" si="354"/>
        <v>6</v>
      </c>
      <c r="E328" s="52">
        <f t="shared" si="351"/>
        <v>153.84161199999983</v>
      </c>
      <c r="F328" s="52">
        <f t="shared" si="352"/>
        <v>152.30319599999982</v>
      </c>
      <c r="G328" s="52">
        <f t="shared" si="353"/>
        <v>1.538416</v>
      </c>
      <c r="L328" s="35">
        <f>M328+Q328+Tabelle212682010252632[[#This Row],[w]]/2+Tabelle212682010252632[[#This Row],[poweradd]]</f>
        <v>67.209216000000026</v>
      </c>
      <c r="M328" s="150">
        <f t="shared" si="391"/>
        <v>62.79213800000003</v>
      </c>
      <c r="N328" s="35">
        <f t="shared" si="355"/>
        <v>6</v>
      </c>
      <c r="O328" s="52">
        <f t="shared" si="379"/>
        <v>141.70786199999995</v>
      </c>
      <c r="P328" s="52">
        <f t="shared" si="338"/>
        <v>140.29078399999995</v>
      </c>
      <c r="Q328" s="52">
        <f t="shared" si="356"/>
        <v>1.4170780000000001</v>
      </c>
      <c r="V328" s="35">
        <f>W328+AA328+Tabelle2126820102526[[#This Row],[w]]/2+Tabelle2126820102526[[#This Row],[poweradd]]</f>
        <v>75.230165000000028</v>
      </c>
      <c r="W328" s="150">
        <f t="shared" si="392"/>
        <v>71.419359000000028</v>
      </c>
      <c r="X328" s="35">
        <f t="shared" si="357"/>
        <v>6</v>
      </c>
      <c r="Y328" s="52">
        <f t="shared" si="380"/>
        <v>81.080640999999844</v>
      </c>
      <c r="Z328" s="52">
        <f t="shared" si="339"/>
        <v>80.269834999999844</v>
      </c>
      <c r="AA328" s="52">
        <f t="shared" si="358"/>
        <v>0.81080600000000003</v>
      </c>
      <c r="AB328" s="94"/>
      <c r="AC328" s="94">
        <f>60*0.9</f>
        <v>54</v>
      </c>
      <c r="AD328" s="94" t="s">
        <v>223</v>
      </c>
      <c r="AF328" s="35">
        <f>AG328+AK328+Tabelle212682010252630[[#This Row],[w]]/2+Tabelle212682010252630[[#This Row],[poweradd]]</f>
        <v>84.072605000000095</v>
      </c>
      <c r="AG328" s="150">
        <f t="shared" si="393"/>
        <v>80.007682000000102</v>
      </c>
      <c r="AH328" s="35">
        <f t="shared" si="359"/>
        <v>6</v>
      </c>
      <c r="AI328" s="52">
        <f t="shared" si="381"/>
        <v>106.4923179999998</v>
      </c>
      <c r="AJ328" s="52">
        <f t="shared" si="340"/>
        <v>105.42739499999981</v>
      </c>
      <c r="AK328" s="52">
        <f t="shared" si="360"/>
        <v>1.0649230000000001</v>
      </c>
      <c r="AL328" s="94"/>
      <c r="AM328" s="94">
        <f>20*0.9</f>
        <v>18</v>
      </c>
      <c r="AN328" s="94" t="s">
        <v>230</v>
      </c>
      <c r="AP328" s="35">
        <f>AQ328+AU328+Tabelle212682010252627[[#This Row],[w]]/2+Tabelle212682010252627[[#This Row],[poweradd]]</f>
        <v>83.504661999999911</v>
      </c>
      <c r="AQ328" s="150">
        <f t="shared" si="394"/>
        <v>129.31278999999992</v>
      </c>
      <c r="AR328" s="35">
        <f t="shared" si="361"/>
        <v>7</v>
      </c>
      <c r="AS328" s="52">
        <f t="shared" si="382"/>
        <v>69.187209999999851</v>
      </c>
      <c r="AT328" s="52">
        <f t="shared" si="341"/>
        <v>68.495337999999848</v>
      </c>
      <c r="AU328" s="52">
        <f t="shared" si="362"/>
        <v>0.69187200000000004</v>
      </c>
      <c r="AV328" s="45">
        <v>-50</v>
      </c>
      <c r="AW328" s="45"/>
      <c r="AX328" s="47" t="s">
        <v>167</v>
      </c>
      <c r="AZ328" s="35">
        <f>BA328+BE328+Tabelle2126820102526272933[[#This Row],[w]]/2+Tabelle2126820102526272933[[#This Row],[poweradd]]</f>
        <v>92.34710400000003</v>
      </c>
      <c r="BA328" s="150">
        <f t="shared" si="395"/>
        <v>137.90111600000003</v>
      </c>
      <c r="BB328" s="35">
        <f t="shared" si="363"/>
        <v>7</v>
      </c>
      <c r="BC328" s="52">
        <f t="shared" si="383"/>
        <v>94.59888399999987</v>
      </c>
      <c r="BD328" s="52">
        <f t="shared" si="342"/>
        <v>93.65289599999987</v>
      </c>
      <c r="BE328" s="52">
        <f t="shared" si="364"/>
        <v>0.94598800000000005</v>
      </c>
      <c r="BF328" s="45">
        <v>-50</v>
      </c>
      <c r="BG328" s="45"/>
      <c r="BH328" s="47" t="s">
        <v>167</v>
      </c>
      <c r="BJ328" s="35">
        <f>BK328+BO328+Tabelle21268201025262728[[#This Row],[w]]/2+Tabelle21268201025262728[[#This Row],[poweradd]]</f>
        <v>104.61391400000005</v>
      </c>
      <c r="BK328" s="150">
        <f t="shared" si="396"/>
        <v>100.18072200000005</v>
      </c>
      <c r="BL328" s="35">
        <f t="shared" si="365"/>
        <v>7</v>
      </c>
      <c r="BM328" s="52">
        <f t="shared" si="384"/>
        <v>93.319277999999755</v>
      </c>
      <c r="BN328" s="52">
        <f t="shared" si="343"/>
        <v>92.38608599999975</v>
      </c>
      <c r="BO328" s="52">
        <f t="shared" si="366"/>
        <v>0.93319200000000002</v>
      </c>
      <c r="BP328" s="94"/>
      <c r="BQ328" s="94"/>
      <c r="BR328" s="94"/>
      <c r="BT328" s="35">
        <f>BU328+BY328+Tabelle21268201025262729[[#This Row],[w]]/2+Tabelle21268201025262729[[#This Row],[poweradd]]</f>
        <v>113.45635700000003</v>
      </c>
      <c r="BU328" s="150">
        <f t="shared" si="397"/>
        <v>108.76904800000003</v>
      </c>
      <c r="BV328" s="35">
        <f t="shared" si="367"/>
        <v>7</v>
      </c>
      <c r="BW328" s="52">
        <f t="shared" si="385"/>
        <v>118.73095200000002</v>
      </c>
      <c r="BX328" s="52">
        <f t="shared" si="344"/>
        <v>117.54364300000002</v>
      </c>
      <c r="BY328" s="52">
        <f t="shared" si="368"/>
        <v>1.1873089999999999</v>
      </c>
      <c r="BZ328" s="94"/>
      <c r="CA328" s="94"/>
      <c r="CB328" s="94"/>
      <c r="CD328" s="35">
        <f>CE328+CI328+Tabelle2126820102526272934[[#This Row],[w]]/2+Tabelle2126820102526272934[[#This Row],[poweradd]]</f>
        <v>171.71055600000005</v>
      </c>
      <c r="CE328" s="150">
        <f t="shared" si="398"/>
        <v>167.46015800000006</v>
      </c>
      <c r="CF328" s="35">
        <f t="shared" si="369"/>
        <v>6</v>
      </c>
      <c r="CG328" s="52">
        <f t="shared" si="386"/>
        <v>125.03984199999987</v>
      </c>
      <c r="CH328" s="52">
        <f t="shared" si="345"/>
        <v>123.78944399999986</v>
      </c>
      <c r="CI328" s="52">
        <f t="shared" si="370"/>
        <v>1.2503979999999999</v>
      </c>
      <c r="CJ328" s="94"/>
      <c r="CK328" s="94"/>
      <c r="CL328" s="94"/>
      <c r="CN328" s="35">
        <f>CO328+CS328+Tabelle21268201025262729341135[[#This Row],[w]]/2+Tabelle21268201025262729341135[[#This Row],[poweradd]]</f>
        <v>173.65286799999993</v>
      </c>
      <c r="CO328" s="150">
        <f t="shared" si="399"/>
        <v>169.42208899999991</v>
      </c>
      <c r="CP328" s="35">
        <f t="shared" si="371"/>
        <v>6</v>
      </c>
      <c r="CQ328" s="52">
        <f t="shared" si="387"/>
        <v>123.07791100000003</v>
      </c>
      <c r="CR328" s="52">
        <f t="shared" si="346"/>
        <v>121.84713200000003</v>
      </c>
      <c r="CS328" s="52">
        <f t="shared" si="372"/>
        <v>1.2307790000000001</v>
      </c>
      <c r="CT328" s="94"/>
      <c r="CU328" s="94"/>
      <c r="CV328" s="94"/>
      <c r="CX328" s="35">
        <f>CY328+DC328+Tabelle2126820102526272934113536[[#This Row],[w]]/2+Tabelle2126820102526272934113536[[#This Row],[poweradd]]</f>
        <v>64.906879999999902</v>
      </c>
      <c r="CY328" s="150">
        <f t="shared" si="400"/>
        <v>60.3402829999999</v>
      </c>
      <c r="CZ328" s="35">
        <f t="shared" si="373"/>
        <v>6</v>
      </c>
      <c r="DA328" s="52">
        <f t="shared" si="388"/>
        <v>156.65971700000017</v>
      </c>
      <c r="DB328" s="52">
        <f t="shared" si="347"/>
        <v>155.09312000000017</v>
      </c>
      <c r="DC328" s="52">
        <f t="shared" si="374"/>
        <v>1.566597</v>
      </c>
      <c r="DD328" s="45"/>
      <c r="DE328" s="45"/>
      <c r="DF328" s="47"/>
      <c r="DH328" s="35">
        <f>DI328+DM328+Tabelle21268201025262729341135363731[[#This Row],[w]]/2+Tabelle21268201025262729341135363731[[#This Row],[poweradd]]</f>
        <v>80.150984999999991</v>
      </c>
      <c r="DI328" s="150">
        <f t="shared" si="401"/>
        <v>75.697964999999996</v>
      </c>
      <c r="DJ328" s="35">
        <f t="shared" si="375"/>
        <v>6</v>
      </c>
      <c r="DK328" s="52">
        <f t="shared" si="389"/>
        <v>145.30203499999985</v>
      </c>
      <c r="DL328" s="52">
        <f t="shared" si="348"/>
        <v>143.84901499999984</v>
      </c>
      <c r="DM328" s="52">
        <f t="shared" si="376"/>
        <v>1.45302</v>
      </c>
      <c r="DN328" s="94"/>
      <c r="DO328" s="94"/>
      <c r="DP328" s="94"/>
      <c r="DR328" s="35">
        <f>DS328+DW328+Tabelle212682010252627293411353637[[#This Row],[w]]/2+Tabelle212682010252627293411353637[[#This Row],[poweradd]]</f>
        <v>83.191041999999996</v>
      </c>
      <c r="DS328" s="150">
        <f t="shared" si="402"/>
        <v>78.788932000000003</v>
      </c>
      <c r="DT328" s="35">
        <f t="shared" si="377"/>
        <v>6</v>
      </c>
      <c r="DU328" s="52">
        <f t="shared" si="390"/>
        <v>140.21106799999998</v>
      </c>
      <c r="DV328" s="52">
        <f t="shared" si="349"/>
        <v>138.80895799999999</v>
      </c>
      <c r="DW328" s="52">
        <f t="shared" si="378"/>
        <v>1.40211</v>
      </c>
      <c r="DX328" s="94"/>
      <c r="DY328" s="94"/>
      <c r="DZ328" s="94"/>
    </row>
    <row r="329" spans="1:130" x14ac:dyDescent="0.25">
      <c r="A329" s="55">
        <v>326</v>
      </c>
      <c r="B329" s="35">
        <f>C329+G329+Tabelle21268201025[[#This Row],[w]]/2+Tabelle21268201025[[#This Row],[poweradd]]</f>
        <v>61.71983500000001</v>
      </c>
      <c r="C329" s="52">
        <f t="shared" si="350"/>
        <v>57.196804000000007</v>
      </c>
      <c r="D329" s="35">
        <f t="shared" si="354"/>
        <v>6</v>
      </c>
      <c r="E329" s="52">
        <f t="shared" si="351"/>
        <v>152.30319599999982</v>
      </c>
      <c r="F329" s="52">
        <f t="shared" si="352"/>
        <v>150.78016499999981</v>
      </c>
      <c r="G329" s="52">
        <f t="shared" si="353"/>
        <v>1.523031</v>
      </c>
      <c r="L329" s="35">
        <f>M329+Q329+Tabelle212682010252632[[#This Row],[w]]/2+Tabelle212682010252632[[#This Row],[poweradd]]</f>
        <v>71.612123000000025</v>
      </c>
      <c r="M329" s="52">
        <f t="shared" si="391"/>
        <v>67.209216000000026</v>
      </c>
      <c r="N329" s="35">
        <f t="shared" si="355"/>
        <v>6</v>
      </c>
      <c r="O329" s="52">
        <f t="shared" si="379"/>
        <v>140.29078399999995</v>
      </c>
      <c r="P329" s="52">
        <f t="shared" si="338"/>
        <v>138.88787699999995</v>
      </c>
      <c r="Q329" s="52">
        <f t="shared" si="356"/>
        <v>1.4029069999999999</v>
      </c>
      <c r="V329" s="35">
        <f>W329+AA329+Tabelle2126820102526[[#This Row],[w]]/2+Tabelle2126820102526[[#This Row],[poweradd]]</f>
        <v>42.072863000000027</v>
      </c>
      <c r="W329" s="52">
        <f t="shared" si="392"/>
        <v>75.230165000000028</v>
      </c>
      <c r="X329" s="35">
        <f t="shared" si="357"/>
        <v>6</v>
      </c>
      <c r="Y329" s="52">
        <f t="shared" si="380"/>
        <v>134.26983499999983</v>
      </c>
      <c r="Z329" s="52">
        <f t="shared" si="339"/>
        <v>132.92713699999982</v>
      </c>
      <c r="AA329" s="52">
        <f t="shared" si="358"/>
        <v>1.3426979999999999</v>
      </c>
      <c r="AB329" s="45">
        <f>-50*0.75</f>
        <v>-37.5</v>
      </c>
      <c r="AC329" s="45"/>
      <c r="AD329" s="47" t="s">
        <v>167</v>
      </c>
      <c r="AF329" s="35">
        <f>AG329+AK329+Tabelle212682010252630[[#This Row],[w]]/2+Tabelle212682010252630[[#This Row],[poweradd]]</f>
        <v>50.806878000000097</v>
      </c>
      <c r="AG329" s="52">
        <f t="shared" si="393"/>
        <v>84.072605000000095</v>
      </c>
      <c r="AH329" s="35">
        <f t="shared" si="359"/>
        <v>6</v>
      </c>
      <c r="AI329" s="52">
        <f t="shared" si="381"/>
        <v>123.42739499999981</v>
      </c>
      <c r="AJ329" s="52">
        <f t="shared" si="340"/>
        <v>122.1931219999998</v>
      </c>
      <c r="AK329" s="52">
        <f t="shared" si="360"/>
        <v>1.234273</v>
      </c>
      <c r="AL329" s="45">
        <f>-50*0.75</f>
        <v>-37.5</v>
      </c>
      <c r="AM329" s="45"/>
      <c r="AN329" s="47" t="s">
        <v>167</v>
      </c>
      <c r="AP329" s="35">
        <f>AQ329+AU329+Tabelle212682010252627[[#This Row],[w]]/2+Tabelle212682010252627[[#This Row],[poweradd]]</f>
        <v>37.689614999999904</v>
      </c>
      <c r="AQ329" s="52">
        <f t="shared" si="394"/>
        <v>83.504661999999911</v>
      </c>
      <c r="AR329" s="35">
        <f t="shared" si="361"/>
        <v>7</v>
      </c>
      <c r="AS329" s="52">
        <f t="shared" si="382"/>
        <v>68.495337999999848</v>
      </c>
      <c r="AT329" s="52">
        <f t="shared" si="341"/>
        <v>67.810384999999854</v>
      </c>
      <c r="AU329" s="52">
        <f t="shared" si="362"/>
        <v>0.68495300000000003</v>
      </c>
      <c r="AV329" s="45">
        <v>-50</v>
      </c>
      <c r="AW329" s="45"/>
      <c r="AX329" s="47" t="s">
        <v>168</v>
      </c>
      <c r="AZ329" s="35">
        <f>BA329+BE329+Tabelle2126820102526272933[[#This Row],[w]]/2+Tabelle2126820102526272933[[#This Row],[poweradd]]</f>
        <v>46.783632000000026</v>
      </c>
      <c r="BA329" s="52">
        <f t="shared" si="395"/>
        <v>92.34710400000003</v>
      </c>
      <c r="BB329" s="35">
        <f t="shared" si="363"/>
        <v>7</v>
      </c>
      <c r="BC329" s="52">
        <f t="shared" si="383"/>
        <v>93.65289599999987</v>
      </c>
      <c r="BD329" s="52">
        <f t="shared" si="342"/>
        <v>92.716367999999875</v>
      </c>
      <c r="BE329" s="52">
        <f t="shared" si="364"/>
        <v>0.93652800000000003</v>
      </c>
      <c r="BF329" s="45">
        <v>-50</v>
      </c>
      <c r="BG329" s="45"/>
      <c r="BH329" s="47" t="s">
        <v>168</v>
      </c>
      <c r="BJ329" s="35">
        <f>BK329+BO329+Tabelle21268201025262728[[#This Row],[w]]/2+Tabelle21268201025262728[[#This Row],[poweradd]]</f>
        <v>109.03777400000006</v>
      </c>
      <c r="BK329" s="52">
        <f t="shared" si="396"/>
        <v>104.61391400000005</v>
      </c>
      <c r="BL329" s="35">
        <f t="shared" si="365"/>
        <v>7</v>
      </c>
      <c r="BM329" s="52">
        <f t="shared" si="384"/>
        <v>92.38608599999975</v>
      </c>
      <c r="BN329" s="52">
        <f t="shared" si="343"/>
        <v>91.462225999999745</v>
      </c>
      <c r="BO329" s="52">
        <f t="shared" si="366"/>
        <v>0.92386000000000001</v>
      </c>
      <c r="BR329" s="94"/>
      <c r="BT329" s="35">
        <f>BU329+BY329+Tabelle21268201025262729[[#This Row],[w]]/2+Tabelle21268201025262729[[#This Row],[poweradd]]</f>
        <v>118.13179300000003</v>
      </c>
      <c r="BU329" s="52">
        <f t="shared" si="397"/>
        <v>113.45635700000003</v>
      </c>
      <c r="BV329" s="35">
        <f t="shared" si="367"/>
        <v>7</v>
      </c>
      <c r="BW329" s="52">
        <f t="shared" si="385"/>
        <v>117.54364300000002</v>
      </c>
      <c r="BX329" s="52">
        <f t="shared" si="344"/>
        <v>116.36820700000001</v>
      </c>
      <c r="BY329" s="52">
        <f t="shared" si="368"/>
        <v>1.1754359999999999</v>
      </c>
      <c r="CB329" s="94"/>
      <c r="CD329" s="35">
        <f>CE329+CI329+Tabelle2126820102526272934[[#This Row],[w]]/2+Tabelle2126820102526272934[[#This Row],[poweradd]]</f>
        <v>175.94845000000007</v>
      </c>
      <c r="CE329" s="52">
        <f t="shared" si="398"/>
        <v>171.71055600000005</v>
      </c>
      <c r="CF329" s="35">
        <f t="shared" si="369"/>
        <v>6</v>
      </c>
      <c r="CG329" s="52">
        <f t="shared" si="386"/>
        <v>123.78944399999986</v>
      </c>
      <c r="CH329" s="52">
        <f t="shared" si="345"/>
        <v>122.55154999999986</v>
      </c>
      <c r="CI329" s="52">
        <f t="shared" si="370"/>
        <v>1.237894</v>
      </c>
      <c r="CL329" s="94"/>
      <c r="CN329" s="35">
        <f>CO329+CS329+Tabelle21268201025262729341135[[#This Row],[w]]/2+Tabelle21268201025262729341135[[#This Row],[poweradd]]</f>
        <v>177.87133899999992</v>
      </c>
      <c r="CO329" s="52">
        <f t="shared" si="399"/>
        <v>173.65286799999993</v>
      </c>
      <c r="CP329" s="35">
        <f t="shared" si="371"/>
        <v>6</v>
      </c>
      <c r="CQ329" s="52">
        <f t="shared" si="387"/>
        <v>121.84713200000003</v>
      </c>
      <c r="CR329" s="52">
        <f t="shared" si="346"/>
        <v>120.62866100000004</v>
      </c>
      <c r="CS329" s="52">
        <f t="shared" si="372"/>
        <v>1.2184710000000001</v>
      </c>
      <c r="CV329" s="94"/>
      <c r="CX329" s="35">
        <f>CY329+DC329+Tabelle2126820102526272934113536[[#This Row],[w]]/2+Tabelle2126820102526272934113536[[#This Row],[poweradd]]</f>
        <v>69.457810999999907</v>
      </c>
      <c r="CY329" s="52">
        <f t="shared" si="400"/>
        <v>64.906879999999902</v>
      </c>
      <c r="CZ329" s="35">
        <f t="shared" si="373"/>
        <v>6</v>
      </c>
      <c r="DA329" s="52">
        <f t="shared" si="388"/>
        <v>155.09312000000017</v>
      </c>
      <c r="DB329" s="52">
        <f t="shared" si="347"/>
        <v>153.54218900000018</v>
      </c>
      <c r="DC329" s="52">
        <f t="shared" si="374"/>
        <v>1.5509310000000001</v>
      </c>
      <c r="DH329" s="35">
        <f>DI329+DM329+Tabelle21268201025262729341135363731[[#This Row],[w]]/2+Tabelle21268201025262729341135363731[[#This Row],[poweradd]]</f>
        <v>84.589474999999993</v>
      </c>
      <c r="DI329" s="52">
        <f t="shared" si="401"/>
        <v>80.150984999999991</v>
      </c>
      <c r="DJ329" s="35">
        <f t="shared" si="375"/>
        <v>6</v>
      </c>
      <c r="DK329" s="52">
        <f t="shared" si="389"/>
        <v>143.84901499999984</v>
      </c>
      <c r="DL329" s="52">
        <f t="shared" si="348"/>
        <v>142.41052499999984</v>
      </c>
      <c r="DM329" s="52">
        <f t="shared" si="376"/>
        <v>1.43849</v>
      </c>
      <c r="DR329" s="35">
        <f>DS329+DW329+Tabelle212682010252627293411353637[[#This Row],[w]]/2+Tabelle212682010252627293411353637[[#This Row],[poweradd]]</f>
        <v>87.57913099999999</v>
      </c>
      <c r="DS329" s="52">
        <f t="shared" si="402"/>
        <v>83.191041999999996</v>
      </c>
      <c r="DT329" s="35">
        <f t="shared" si="377"/>
        <v>6</v>
      </c>
      <c r="DU329" s="52">
        <f t="shared" si="390"/>
        <v>138.80895799999999</v>
      </c>
      <c r="DV329" s="52">
        <f t="shared" si="349"/>
        <v>137.42086899999998</v>
      </c>
      <c r="DW329" s="52">
        <f t="shared" si="378"/>
        <v>1.3880889999999999</v>
      </c>
    </row>
    <row r="330" spans="1:130" x14ac:dyDescent="0.25">
      <c r="A330" s="55">
        <v>327</v>
      </c>
      <c r="B330" s="35">
        <f>C330+G330+Tabelle21268201025[[#This Row],[w]]/2+Tabelle21268201025[[#This Row],[poweradd]]</f>
        <v>66.227636000000018</v>
      </c>
      <c r="C330" s="52">
        <f t="shared" si="350"/>
        <v>61.71983500000001</v>
      </c>
      <c r="D330" s="35">
        <f t="shared" si="354"/>
        <v>6</v>
      </c>
      <c r="E330" s="52">
        <f t="shared" si="351"/>
        <v>150.78016499999981</v>
      </c>
      <c r="F330" s="52">
        <f t="shared" si="352"/>
        <v>149.27236399999981</v>
      </c>
      <c r="G330" s="52">
        <f t="shared" si="353"/>
        <v>1.5078009999999999</v>
      </c>
      <c r="L330" s="35">
        <f>M330+Q330+Tabelle212682010252632[[#This Row],[w]]/2+Tabelle212682010252632[[#This Row],[poweradd]]</f>
        <v>76.001001000000031</v>
      </c>
      <c r="M330" s="52">
        <f t="shared" si="391"/>
        <v>71.612123000000025</v>
      </c>
      <c r="N330" s="35">
        <f t="shared" si="355"/>
        <v>6</v>
      </c>
      <c r="O330" s="52">
        <f t="shared" si="379"/>
        <v>138.88787699999995</v>
      </c>
      <c r="P330" s="52">
        <f t="shared" si="338"/>
        <v>137.49899899999994</v>
      </c>
      <c r="Q330" s="52">
        <f t="shared" si="356"/>
        <v>1.3888780000000001</v>
      </c>
      <c r="V330" s="35">
        <f>W330+AA330+Tabelle2126820102526[[#This Row],[w]]/2+Tabelle2126820102526[[#This Row],[poweradd]]</f>
        <v>46.402134000000025</v>
      </c>
      <c r="W330" s="52">
        <f t="shared" si="392"/>
        <v>42.072863000000027</v>
      </c>
      <c r="X330" s="35">
        <f t="shared" si="357"/>
        <v>6</v>
      </c>
      <c r="Y330" s="52">
        <f t="shared" si="380"/>
        <v>132.92713699999982</v>
      </c>
      <c r="Z330" s="52">
        <f t="shared" si="339"/>
        <v>131.59786599999981</v>
      </c>
      <c r="AA330" s="52">
        <f t="shared" si="358"/>
        <v>1.3292710000000001</v>
      </c>
      <c r="AF330" s="35">
        <f>AG330+AK330+Tabelle212682010252630[[#This Row],[w]]/2+Tabelle212682010252630[[#This Row],[poweradd]]</f>
        <v>55.028809000000095</v>
      </c>
      <c r="AG330" s="52">
        <f t="shared" si="393"/>
        <v>50.806878000000097</v>
      </c>
      <c r="AH330" s="35">
        <f t="shared" si="359"/>
        <v>6</v>
      </c>
      <c r="AI330" s="52">
        <f t="shared" si="381"/>
        <v>122.1931219999998</v>
      </c>
      <c r="AJ330" s="52">
        <f t="shared" si="340"/>
        <v>120.97119099999981</v>
      </c>
      <c r="AK330" s="52">
        <f t="shared" si="360"/>
        <v>1.2219310000000001</v>
      </c>
      <c r="AP330" s="35">
        <f>AQ330+AU330+Tabelle212682010252627[[#This Row],[w]]/2+Tabelle212682010252627[[#This Row],[poweradd]]</f>
        <v>41.867717999999904</v>
      </c>
      <c r="AQ330" s="52">
        <f t="shared" si="394"/>
        <v>37.689614999999904</v>
      </c>
      <c r="AR330" s="35">
        <f t="shared" si="361"/>
        <v>7</v>
      </c>
      <c r="AS330" s="52">
        <f t="shared" si="382"/>
        <v>67.810384999999854</v>
      </c>
      <c r="AT330" s="52">
        <f t="shared" si="341"/>
        <v>67.132281999999861</v>
      </c>
      <c r="AU330" s="52">
        <f t="shared" si="362"/>
        <v>0.67810300000000001</v>
      </c>
      <c r="AV330" s="94"/>
      <c r="AW330" s="94">
        <f>60*0.9</f>
        <v>54</v>
      </c>
      <c r="AX330" s="94" t="s">
        <v>223</v>
      </c>
      <c r="AZ330" s="35">
        <f>BA330+BE330+Tabelle2126820102526272933[[#This Row],[w]]/2+Tabelle2126820102526272933[[#This Row],[poweradd]]</f>
        <v>51.210795000000026</v>
      </c>
      <c r="BA330" s="52">
        <f t="shared" si="395"/>
        <v>46.783632000000026</v>
      </c>
      <c r="BB330" s="35">
        <f t="shared" si="363"/>
        <v>7</v>
      </c>
      <c r="BC330" s="52">
        <f t="shared" si="383"/>
        <v>92.716367999999875</v>
      </c>
      <c r="BD330" s="52">
        <f t="shared" si="342"/>
        <v>91.789204999999882</v>
      </c>
      <c r="BE330" s="52">
        <f t="shared" si="364"/>
        <v>0.92716299999999996</v>
      </c>
      <c r="BF330" s="94"/>
      <c r="BG330" s="94">
        <f>20*0.9</f>
        <v>18</v>
      </c>
      <c r="BH330" s="94" t="s">
        <v>230</v>
      </c>
      <c r="BJ330" s="35">
        <f>BK330+BO330+Tabelle21268201025262728[[#This Row],[w]]/2+Tabelle21268201025262728[[#This Row],[poweradd]]</f>
        <v>113.45239600000005</v>
      </c>
      <c r="BK330" s="52">
        <f t="shared" si="396"/>
        <v>109.03777400000006</v>
      </c>
      <c r="BL330" s="35">
        <f t="shared" si="365"/>
        <v>7</v>
      </c>
      <c r="BM330" s="52">
        <f t="shared" si="384"/>
        <v>91.462225999999745</v>
      </c>
      <c r="BN330" s="52">
        <f t="shared" si="343"/>
        <v>90.547603999999751</v>
      </c>
      <c r="BO330" s="52">
        <f t="shared" si="366"/>
        <v>0.91462200000000005</v>
      </c>
      <c r="BR330" s="94"/>
      <c r="BT330" s="35">
        <f>BU330+BY330+Tabelle21268201025262729[[#This Row],[w]]/2+Tabelle21268201025262729[[#This Row],[poweradd]]</f>
        <v>122.79547500000002</v>
      </c>
      <c r="BU330" s="52">
        <f t="shared" si="397"/>
        <v>118.13179300000003</v>
      </c>
      <c r="BV330" s="35">
        <f t="shared" si="367"/>
        <v>7</v>
      </c>
      <c r="BW330" s="52">
        <f t="shared" si="385"/>
        <v>116.36820700000001</v>
      </c>
      <c r="BX330" s="52">
        <f t="shared" si="344"/>
        <v>115.20452500000002</v>
      </c>
      <c r="BY330" s="52">
        <f t="shared" si="368"/>
        <v>1.1636820000000001</v>
      </c>
      <c r="CB330" s="94"/>
      <c r="CD330" s="35">
        <f>CE330+CI330+Tabelle2126820102526272934[[#This Row],[w]]/2+Tabelle2126820102526272934[[#This Row],[poweradd]]</f>
        <v>180.17396500000007</v>
      </c>
      <c r="CE330" s="52">
        <f t="shared" si="398"/>
        <v>175.94845000000007</v>
      </c>
      <c r="CF330" s="35">
        <f t="shared" si="369"/>
        <v>6</v>
      </c>
      <c r="CG330" s="52">
        <f t="shared" si="386"/>
        <v>122.55154999999986</v>
      </c>
      <c r="CH330" s="52">
        <f t="shared" si="345"/>
        <v>121.32603499999986</v>
      </c>
      <c r="CI330" s="52">
        <f t="shared" si="370"/>
        <v>1.2255149999999999</v>
      </c>
      <c r="CL330" s="94"/>
      <c r="CN330" s="35">
        <f>CO330+CS330+Tabelle21268201025262729341135[[#This Row],[w]]/2+Tabelle21268201025262729341135[[#This Row],[poweradd]]</f>
        <v>182.07762499999993</v>
      </c>
      <c r="CO330" s="52">
        <f t="shared" si="399"/>
        <v>177.87133899999992</v>
      </c>
      <c r="CP330" s="35">
        <f t="shared" si="371"/>
        <v>6</v>
      </c>
      <c r="CQ330" s="52">
        <f t="shared" si="387"/>
        <v>120.62866100000004</v>
      </c>
      <c r="CR330" s="52">
        <f t="shared" si="346"/>
        <v>119.42237500000003</v>
      </c>
      <c r="CS330" s="52">
        <f t="shared" si="372"/>
        <v>1.206286</v>
      </c>
      <c r="CV330" s="94"/>
      <c r="CX330" s="35">
        <f>CY330+DC330+Tabelle2126820102526272934113536[[#This Row],[w]]/2+Tabelle2126820102526272934113536[[#This Row],[poweradd]]</f>
        <v>73.993231999999907</v>
      </c>
      <c r="CY330" s="52">
        <f t="shared" si="400"/>
        <v>69.457810999999907</v>
      </c>
      <c r="CZ330" s="35">
        <f t="shared" si="373"/>
        <v>6</v>
      </c>
      <c r="DA330" s="52">
        <f t="shared" si="388"/>
        <v>153.54218900000018</v>
      </c>
      <c r="DB330" s="52">
        <f t="shared" si="347"/>
        <v>152.00676800000016</v>
      </c>
      <c r="DC330" s="52">
        <f t="shared" si="374"/>
        <v>1.5354209999999999</v>
      </c>
      <c r="DH330" s="35">
        <f>DI330+DM330+Tabelle21268201025262729341135363731[[#This Row],[w]]/2+Tabelle21268201025262729341135363731[[#This Row],[poweradd]]</f>
        <v>89.01357999999999</v>
      </c>
      <c r="DI330" s="52">
        <f t="shared" si="401"/>
        <v>84.589474999999993</v>
      </c>
      <c r="DJ330" s="35">
        <f t="shared" si="375"/>
        <v>6</v>
      </c>
      <c r="DK330" s="52">
        <f t="shared" si="389"/>
        <v>142.41052499999984</v>
      </c>
      <c r="DL330" s="52">
        <f t="shared" si="348"/>
        <v>140.98641999999984</v>
      </c>
      <c r="DM330" s="52">
        <f t="shared" si="376"/>
        <v>1.424105</v>
      </c>
      <c r="DN330" s="94"/>
      <c r="DO330" s="94"/>
      <c r="DP330" s="94"/>
      <c r="DR330" s="35">
        <f>DS330+DW330+Tabelle212682010252627293411353637[[#This Row],[w]]/2+Tabelle212682010252627293411353637[[#This Row],[poweradd]]</f>
        <v>91.953338999999986</v>
      </c>
      <c r="DS330" s="52">
        <f t="shared" si="402"/>
        <v>87.57913099999999</v>
      </c>
      <c r="DT330" s="35">
        <f t="shared" si="377"/>
        <v>6</v>
      </c>
      <c r="DU330" s="52">
        <f t="shared" si="390"/>
        <v>137.42086899999998</v>
      </c>
      <c r="DV330" s="52">
        <f t="shared" si="349"/>
        <v>136.04666099999997</v>
      </c>
      <c r="DW330" s="52">
        <f t="shared" si="378"/>
        <v>1.3742080000000001</v>
      </c>
      <c r="DX330" s="94"/>
      <c r="DY330" s="94"/>
      <c r="DZ330" s="94"/>
    </row>
    <row r="331" spans="1:130" x14ac:dyDescent="0.25">
      <c r="A331" s="55">
        <v>328</v>
      </c>
      <c r="B331" s="35">
        <f>C331+G331+Tabelle21268201025[[#This Row],[w]]/2+Tabelle21268201025[[#This Row],[poweradd]]</f>
        <v>70.720359000000016</v>
      </c>
      <c r="C331" s="150">
        <f t="shared" si="350"/>
        <v>66.227636000000018</v>
      </c>
      <c r="D331" s="35">
        <f t="shared" si="354"/>
        <v>6</v>
      </c>
      <c r="E331" s="52">
        <f t="shared" si="351"/>
        <v>149.27236399999981</v>
      </c>
      <c r="F331" s="52">
        <f t="shared" si="352"/>
        <v>147.7796409999998</v>
      </c>
      <c r="G331" s="52">
        <f t="shared" si="353"/>
        <v>1.492723</v>
      </c>
      <c r="L331" s="35">
        <f>M331+Q331+Tabelle212682010252632[[#This Row],[w]]/2+Tabelle212682010252632[[#This Row],[poweradd]]</f>
        <v>80.37599000000003</v>
      </c>
      <c r="M331" s="150">
        <f t="shared" si="391"/>
        <v>76.001001000000031</v>
      </c>
      <c r="N331" s="35">
        <f t="shared" si="355"/>
        <v>6</v>
      </c>
      <c r="O331" s="52">
        <f t="shared" si="379"/>
        <v>137.49899899999994</v>
      </c>
      <c r="P331" s="52">
        <f t="shared" si="338"/>
        <v>136.12400999999994</v>
      </c>
      <c r="Q331" s="52">
        <f t="shared" si="356"/>
        <v>1.374989</v>
      </c>
      <c r="V331" s="35">
        <f>W331+AA331+Tabelle2126820102526[[#This Row],[w]]/2+Tabelle2126820102526[[#This Row],[poweradd]]</f>
        <v>50.718112000000026</v>
      </c>
      <c r="W331" s="150">
        <f t="shared" si="392"/>
        <v>46.402134000000025</v>
      </c>
      <c r="X331" s="35">
        <f t="shared" si="357"/>
        <v>6</v>
      </c>
      <c r="Y331" s="52">
        <f t="shared" si="380"/>
        <v>131.59786599999981</v>
      </c>
      <c r="Z331" s="52">
        <f t="shared" si="339"/>
        <v>130.28188799999981</v>
      </c>
      <c r="AA331" s="52">
        <f t="shared" si="358"/>
        <v>1.3159780000000001</v>
      </c>
      <c r="AB331" s="45"/>
      <c r="AC331" s="45"/>
      <c r="AD331" s="47"/>
      <c r="AF331" s="35">
        <f>AG331+AK331+Tabelle212682010252630[[#This Row],[w]]/2+Tabelle212682010252630[[#This Row],[poweradd]]</f>
        <v>59.238520000000094</v>
      </c>
      <c r="AG331" s="150">
        <f t="shared" si="393"/>
        <v>55.028809000000095</v>
      </c>
      <c r="AH331" s="35">
        <f t="shared" si="359"/>
        <v>6</v>
      </c>
      <c r="AI331" s="52">
        <f t="shared" si="381"/>
        <v>120.97119099999981</v>
      </c>
      <c r="AJ331" s="52">
        <f t="shared" si="340"/>
        <v>119.76147999999981</v>
      </c>
      <c r="AK331" s="52">
        <f t="shared" si="360"/>
        <v>1.209711</v>
      </c>
      <c r="AL331" s="45"/>
      <c r="AM331" s="45"/>
      <c r="AN331" s="47"/>
      <c r="AP331" s="35">
        <f>AQ331+AU331+Tabelle212682010252627[[#This Row],[w]]/2+Tabelle212682010252627[[#This Row],[poweradd]]</f>
        <v>46.579039999999907</v>
      </c>
      <c r="AQ331" s="150">
        <f t="shared" si="394"/>
        <v>41.867717999999904</v>
      </c>
      <c r="AR331" s="35">
        <f t="shared" si="361"/>
        <v>7</v>
      </c>
      <c r="AS331" s="52">
        <f t="shared" si="382"/>
        <v>121.13228199999986</v>
      </c>
      <c r="AT331" s="52">
        <f t="shared" si="341"/>
        <v>119.92095999999987</v>
      </c>
      <c r="AU331" s="52">
        <f t="shared" si="362"/>
        <v>1.211322</v>
      </c>
      <c r="AW331">
        <f>50*0.9</f>
        <v>45</v>
      </c>
      <c r="AX331" s="94" t="s">
        <v>222</v>
      </c>
      <c r="AZ331" s="35">
        <f>BA331+BE331+Tabelle2126820102526272933[[#This Row],[w]]/2+Tabelle2126820102526272933[[#This Row],[poweradd]]</f>
        <v>55.808687000000027</v>
      </c>
      <c r="BA331" s="150">
        <f t="shared" si="395"/>
        <v>51.210795000000026</v>
      </c>
      <c r="BB331" s="35">
        <f t="shared" si="363"/>
        <v>7</v>
      </c>
      <c r="BC331" s="52">
        <f t="shared" si="383"/>
        <v>109.78920499999988</v>
      </c>
      <c r="BD331" s="52">
        <f t="shared" si="342"/>
        <v>108.69131299999988</v>
      </c>
      <c r="BE331" s="52">
        <f t="shared" si="364"/>
        <v>1.0978920000000001</v>
      </c>
      <c r="BG331">
        <f>50*0.9</f>
        <v>45</v>
      </c>
      <c r="BH331" s="94" t="s">
        <v>222</v>
      </c>
      <c r="BJ331" s="35">
        <f>BK331+BO331+Tabelle21268201025262728[[#This Row],[w]]/2+Tabelle21268201025262728[[#This Row],[poweradd]]</f>
        <v>117.85787200000004</v>
      </c>
      <c r="BK331" s="150">
        <f t="shared" si="396"/>
        <v>113.45239600000005</v>
      </c>
      <c r="BL331" s="35">
        <f t="shared" si="365"/>
        <v>7</v>
      </c>
      <c r="BM331" s="52">
        <f t="shared" si="384"/>
        <v>90.547603999999751</v>
      </c>
      <c r="BN331" s="52">
        <f t="shared" si="343"/>
        <v>89.642127999999758</v>
      </c>
      <c r="BO331" s="52">
        <f t="shared" si="366"/>
        <v>0.90547599999999995</v>
      </c>
      <c r="BP331" s="45"/>
      <c r="BQ331" s="45"/>
      <c r="BR331" s="47"/>
      <c r="BT331" s="35">
        <f>BU331+BY331+Tabelle21268201025262729[[#This Row],[w]]/2+Tabelle21268201025262729[[#This Row],[poweradd]]</f>
        <v>127.44752000000003</v>
      </c>
      <c r="BU331" s="150">
        <f t="shared" si="397"/>
        <v>122.79547500000002</v>
      </c>
      <c r="BV331" s="35">
        <f t="shared" si="367"/>
        <v>7</v>
      </c>
      <c r="BW331" s="52">
        <f t="shared" si="385"/>
        <v>115.20452500000002</v>
      </c>
      <c r="BX331" s="52">
        <f t="shared" si="344"/>
        <v>114.05248000000002</v>
      </c>
      <c r="BY331" s="52">
        <f t="shared" si="368"/>
        <v>1.152045</v>
      </c>
      <c r="BZ331" s="45"/>
      <c r="CA331" s="45"/>
      <c r="CB331" s="47"/>
      <c r="CD331" s="35">
        <f>CE331+CI331+Tabelle2126820102526272934[[#This Row],[w]]/2+Tabelle2126820102526272934[[#This Row],[poweradd]]</f>
        <v>184.38722500000006</v>
      </c>
      <c r="CE331" s="150">
        <f t="shared" si="398"/>
        <v>180.17396500000007</v>
      </c>
      <c r="CF331" s="35">
        <f t="shared" si="369"/>
        <v>6</v>
      </c>
      <c r="CG331" s="52">
        <f t="shared" si="386"/>
        <v>121.32603499999986</v>
      </c>
      <c r="CH331" s="52">
        <f t="shared" si="345"/>
        <v>120.11277499999986</v>
      </c>
      <c r="CI331" s="52">
        <f t="shared" si="370"/>
        <v>1.21326</v>
      </c>
      <c r="CJ331" s="45"/>
      <c r="CK331" s="45"/>
      <c r="CL331" s="47"/>
      <c r="CN331" s="35">
        <f>CO331+CS331+Tabelle21268201025262729341135[[#This Row],[w]]/2+Tabelle21268201025262729341135[[#This Row],[poweradd]]</f>
        <v>186.27184799999992</v>
      </c>
      <c r="CO331" s="150">
        <f t="shared" si="399"/>
        <v>182.07762499999993</v>
      </c>
      <c r="CP331" s="35">
        <f t="shared" si="371"/>
        <v>6</v>
      </c>
      <c r="CQ331" s="52">
        <f t="shared" si="387"/>
        <v>119.42237500000003</v>
      </c>
      <c r="CR331" s="52">
        <f t="shared" si="346"/>
        <v>118.22815200000004</v>
      </c>
      <c r="CS331" s="52">
        <f t="shared" si="372"/>
        <v>1.194223</v>
      </c>
      <c r="CT331" s="45"/>
      <c r="CU331" s="45"/>
      <c r="CV331" s="47"/>
      <c r="CX331" s="35">
        <f>CY331+DC331+Tabelle2126820102526272934113536[[#This Row],[w]]/2+Tabelle2126820102526272934113536[[#This Row],[poweradd]]</f>
        <v>78.513298999999904</v>
      </c>
      <c r="CY331" s="150">
        <f t="shared" si="400"/>
        <v>73.993231999999907</v>
      </c>
      <c r="CZ331" s="35">
        <f t="shared" si="373"/>
        <v>6</v>
      </c>
      <c r="DA331" s="52">
        <f t="shared" si="388"/>
        <v>152.00676800000016</v>
      </c>
      <c r="DB331" s="52">
        <f t="shared" si="347"/>
        <v>150.48670100000015</v>
      </c>
      <c r="DC331" s="52">
        <f t="shared" si="374"/>
        <v>1.5200670000000001</v>
      </c>
      <c r="DH331" s="35">
        <f>DI331+DM331+Tabelle21268201025262729341135363731[[#This Row],[w]]/2+Tabelle21268201025262729341135363731[[#This Row],[poweradd]]</f>
        <v>93.423443999999989</v>
      </c>
      <c r="DI331" s="150">
        <f t="shared" si="401"/>
        <v>89.01357999999999</v>
      </c>
      <c r="DJ331" s="35">
        <f t="shared" si="375"/>
        <v>6</v>
      </c>
      <c r="DK331" s="52">
        <f t="shared" si="389"/>
        <v>140.98641999999984</v>
      </c>
      <c r="DL331" s="52">
        <f t="shared" si="348"/>
        <v>139.57655599999984</v>
      </c>
      <c r="DM331" s="52">
        <f t="shared" si="376"/>
        <v>1.409864</v>
      </c>
      <c r="DR331" s="35">
        <f>DS331+DW331+Tabelle212682010252627293411353637[[#This Row],[w]]/2+Tabelle212682010252627293411353637[[#This Row],[poweradd]]</f>
        <v>96.313804999999988</v>
      </c>
      <c r="DS331" s="150">
        <f t="shared" si="402"/>
        <v>91.953338999999986</v>
      </c>
      <c r="DT331" s="35">
        <f t="shared" si="377"/>
        <v>6</v>
      </c>
      <c r="DU331" s="52">
        <f t="shared" si="390"/>
        <v>136.04666099999997</v>
      </c>
      <c r="DV331" s="52">
        <f t="shared" si="349"/>
        <v>134.68619499999997</v>
      </c>
      <c r="DW331" s="52">
        <f t="shared" si="378"/>
        <v>1.360466</v>
      </c>
    </row>
    <row r="332" spans="1:130" x14ac:dyDescent="0.25">
      <c r="A332" s="55">
        <v>329</v>
      </c>
      <c r="B332" s="35">
        <f>C332+G332+Tabelle21268201025[[#This Row],[w]]/2+Tabelle21268201025[[#This Row],[poweradd]]</f>
        <v>75.198155000000014</v>
      </c>
      <c r="C332" s="150">
        <f t="shared" si="350"/>
        <v>70.720359000000016</v>
      </c>
      <c r="D332" s="35">
        <f t="shared" si="354"/>
        <v>6</v>
      </c>
      <c r="E332" s="52">
        <f t="shared" si="351"/>
        <v>147.7796409999998</v>
      </c>
      <c r="F332" s="52">
        <f t="shared" si="352"/>
        <v>146.30184499999979</v>
      </c>
      <c r="G332" s="52">
        <f t="shared" si="353"/>
        <v>1.4777960000000001</v>
      </c>
      <c r="L332" s="35">
        <f>M332+Q332+Tabelle212682010252632[[#This Row],[w]]/2+Tabelle212682010252632[[#This Row],[poweradd]]</f>
        <v>84.737230000000025</v>
      </c>
      <c r="M332" s="150">
        <f t="shared" si="391"/>
        <v>80.37599000000003</v>
      </c>
      <c r="N332" s="35">
        <f t="shared" si="355"/>
        <v>6</v>
      </c>
      <c r="O332" s="52">
        <f t="shared" si="379"/>
        <v>136.12400999999994</v>
      </c>
      <c r="P332" s="52">
        <f t="shared" si="338"/>
        <v>134.76276999999993</v>
      </c>
      <c r="Q332" s="52">
        <f t="shared" si="356"/>
        <v>1.36124</v>
      </c>
      <c r="V332" s="35">
        <f>W332+AA332+Tabelle2126820102526[[#This Row],[w]]/2+Tabelle2126820102526[[#This Row],[poweradd]]</f>
        <v>55.020930000000028</v>
      </c>
      <c r="W332" s="150">
        <f t="shared" si="392"/>
        <v>50.718112000000026</v>
      </c>
      <c r="X332" s="35">
        <f t="shared" si="357"/>
        <v>6</v>
      </c>
      <c r="Y332" s="52">
        <f t="shared" si="380"/>
        <v>130.28188799999981</v>
      </c>
      <c r="Z332" s="52">
        <f t="shared" si="339"/>
        <v>128.97906999999981</v>
      </c>
      <c r="AA332" s="52">
        <f t="shared" si="358"/>
        <v>1.302818</v>
      </c>
      <c r="AB332" s="45"/>
      <c r="AC332" s="45"/>
      <c r="AD332" s="47"/>
      <c r="AF332" s="35">
        <f>AG332+AK332+Tabelle212682010252630[[#This Row],[w]]/2+Tabelle212682010252630[[#This Row],[poweradd]]</f>
        <v>63.436134000000095</v>
      </c>
      <c r="AG332" s="150">
        <f t="shared" si="393"/>
        <v>59.238520000000094</v>
      </c>
      <c r="AH332" s="35">
        <f t="shared" si="359"/>
        <v>6</v>
      </c>
      <c r="AI332" s="52">
        <f t="shared" si="381"/>
        <v>119.76147999999981</v>
      </c>
      <c r="AJ332" s="52">
        <f t="shared" si="340"/>
        <v>118.56386599999981</v>
      </c>
      <c r="AK332" s="52">
        <f t="shared" si="360"/>
        <v>1.197614</v>
      </c>
      <c r="AL332" s="45"/>
      <c r="AM332" s="45"/>
      <c r="AN332" s="47"/>
      <c r="AP332" s="35">
        <f>AQ332+AU332+Tabelle212682010252627[[#This Row],[w]]/2+Tabelle212682010252627[[#This Row],[poweradd]]</f>
        <v>51.728248999999906</v>
      </c>
      <c r="AQ332" s="150">
        <f t="shared" si="394"/>
        <v>46.579039999999907</v>
      </c>
      <c r="AR332" s="35">
        <f t="shared" si="361"/>
        <v>7</v>
      </c>
      <c r="AS332" s="52">
        <f t="shared" si="382"/>
        <v>164.92095999999987</v>
      </c>
      <c r="AT332" s="52">
        <f t="shared" si="341"/>
        <v>163.27175099999985</v>
      </c>
      <c r="AU332" s="52">
        <f t="shared" si="362"/>
        <v>1.6492089999999999</v>
      </c>
      <c r="AV332" s="45"/>
      <c r="AW332" s="45"/>
      <c r="AX332" s="47"/>
      <c r="AZ332" s="35">
        <f>BA332+BE332+Tabelle2126820102526272933[[#This Row],[w]]/2+Tabelle2126820102526272933[[#This Row],[poweradd]]</f>
        <v>60.845600000000026</v>
      </c>
      <c r="BA332" s="150">
        <f t="shared" si="395"/>
        <v>55.808687000000027</v>
      </c>
      <c r="BB332" s="35">
        <f t="shared" si="363"/>
        <v>7</v>
      </c>
      <c r="BC332" s="52">
        <f t="shared" si="383"/>
        <v>153.69131299999987</v>
      </c>
      <c r="BD332" s="52">
        <f t="shared" si="342"/>
        <v>152.15439999999987</v>
      </c>
      <c r="BE332" s="52">
        <f t="shared" si="364"/>
        <v>1.536913</v>
      </c>
      <c r="BF332" s="45"/>
      <c r="BG332" s="45"/>
      <c r="BH332" s="47"/>
      <c r="BJ332" s="35">
        <f>BK332+BO332+Tabelle21268201025262728[[#This Row],[w]]/2+Tabelle21268201025262728[[#This Row],[poweradd]]</f>
        <v>122.25429300000005</v>
      </c>
      <c r="BK332" s="150">
        <f t="shared" si="396"/>
        <v>117.85787200000004</v>
      </c>
      <c r="BL332" s="35">
        <f t="shared" si="365"/>
        <v>7</v>
      </c>
      <c r="BM332" s="52">
        <f t="shared" si="384"/>
        <v>89.642127999999758</v>
      </c>
      <c r="BN332" s="52">
        <f t="shared" si="343"/>
        <v>88.745706999999754</v>
      </c>
      <c r="BO332" s="52">
        <f t="shared" si="366"/>
        <v>0.89642100000000002</v>
      </c>
      <c r="BP332" s="45"/>
      <c r="BQ332" s="45"/>
      <c r="BR332" s="47"/>
      <c r="BT332" s="35">
        <f>BU332+BY332+Tabelle21268201025262729[[#This Row],[w]]/2+Tabelle21268201025262729[[#This Row],[poweradd]]</f>
        <v>132.08804400000002</v>
      </c>
      <c r="BU332" s="150">
        <f t="shared" si="397"/>
        <v>127.44752000000003</v>
      </c>
      <c r="BV332" s="35">
        <f t="shared" si="367"/>
        <v>7</v>
      </c>
      <c r="BW332" s="52">
        <f t="shared" si="385"/>
        <v>114.05248000000002</v>
      </c>
      <c r="BX332" s="52">
        <f t="shared" si="344"/>
        <v>112.91195600000002</v>
      </c>
      <c r="BY332" s="52">
        <f t="shared" si="368"/>
        <v>1.1405240000000001</v>
      </c>
      <c r="BZ332" s="45"/>
      <c r="CA332" s="45"/>
      <c r="CB332" s="47"/>
      <c r="CD332" s="35">
        <f>CE332+CI332+Tabelle2126820102526272934[[#This Row],[w]]/2+Tabelle2126820102526272934[[#This Row],[poweradd]]</f>
        <v>188.58835200000007</v>
      </c>
      <c r="CE332" s="150">
        <f t="shared" si="398"/>
        <v>184.38722500000006</v>
      </c>
      <c r="CF332" s="35">
        <f t="shared" si="369"/>
        <v>6</v>
      </c>
      <c r="CG332" s="52">
        <f t="shared" si="386"/>
        <v>120.11277499999986</v>
      </c>
      <c r="CH332" s="52">
        <f t="shared" si="345"/>
        <v>118.91164799999986</v>
      </c>
      <c r="CI332" s="52">
        <f t="shared" si="370"/>
        <v>1.2011270000000001</v>
      </c>
      <c r="CJ332" s="45"/>
      <c r="CK332" s="45"/>
      <c r="CL332" s="47"/>
      <c r="CN332" s="35">
        <f>CO332+CS332+Tabelle21268201025262729341135[[#This Row],[w]]/2+Tabelle21268201025262729341135[[#This Row],[poweradd]]</f>
        <v>190.45412899999991</v>
      </c>
      <c r="CO332" s="150">
        <f t="shared" si="399"/>
        <v>186.27184799999992</v>
      </c>
      <c r="CP332" s="35">
        <f t="shared" si="371"/>
        <v>6</v>
      </c>
      <c r="CQ332" s="52">
        <f t="shared" si="387"/>
        <v>118.22815200000004</v>
      </c>
      <c r="CR332" s="52">
        <f t="shared" si="346"/>
        <v>117.04587100000003</v>
      </c>
      <c r="CS332" s="52">
        <f t="shared" si="372"/>
        <v>1.1822809999999999</v>
      </c>
      <c r="CT332" s="45"/>
      <c r="CU332" s="45"/>
      <c r="CV332" s="47"/>
      <c r="CX332" s="35">
        <f>CY332+DC332+Tabelle2126820102526272934113536[[#This Row],[w]]/2+Tabelle2126820102526272934113536[[#This Row],[poweradd]]</f>
        <v>83.018165999999908</v>
      </c>
      <c r="CY332" s="150">
        <f t="shared" si="400"/>
        <v>78.513298999999904</v>
      </c>
      <c r="CZ332" s="35">
        <f t="shared" si="373"/>
        <v>6</v>
      </c>
      <c r="DA332" s="52">
        <f t="shared" si="388"/>
        <v>150.48670100000015</v>
      </c>
      <c r="DB332" s="52">
        <f t="shared" si="347"/>
        <v>148.98183400000016</v>
      </c>
      <c r="DC332" s="52">
        <f t="shared" si="374"/>
        <v>1.504867</v>
      </c>
      <c r="DD332" s="94"/>
      <c r="DE332" s="94"/>
      <c r="DF332" s="94"/>
      <c r="DH332" s="35">
        <f>DI332+DM332+Tabelle21268201025262729341135363731[[#This Row],[w]]/2+Tabelle21268201025262729341135363731[[#This Row],[poweradd]]</f>
        <v>97.819208999999987</v>
      </c>
      <c r="DI332" s="150">
        <f t="shared" si="401"/>
        <v>93.423443999999989</v>
      </c>
      <c r="DJ332" s="35">
        <f t="shared" si="375"/>
        <v>6</v>
      </c>
      <c r="DK332" s="52">
        <f t="shared" si="389"/>
        <v>139.57655599999984</v>
      </c>
      <c r="DL332" s="52">
        <f t="shared" si="348"/>
        <v>138.18079099999983</v>
      </c>
      <c r="DM332" s="52">
        <f t="shared" si="376"/>
        <v>1.3957649999999999</v>
      </c>
      <c r="DR332" s="35">
        <f>DS332+DW332+Tabelle212682010252627293411353637[[#This Row],[w]]/2+Tabelle212682010252627293411353637[[#This Row],[poweradd]]</f>
        <v>100.66066599999999</v>
      </c>
      <c r="DS332" s="150">
        <f t="shared" si="402"/>
        <v>96.313804999999988</v>
      </c>
      <c r="DT332" s="35">
        <f t="shared" si="377"/>
        <v>6</v>
      </c>
      <c r="DU332" s="52">
        <f t="shared" si="390"/>
        <v>134.68619499999997</v>
      </c>
      <c r="DV332" s="52">
        <f t="shared" si="349"/>
        <v>133.33933399999998</v>
      </c>
      <c r="DW332" s="52">
        <f t="shared" si="378"/>
        <v>1.3468610000000001</v>
      </c>
    </row>
    <row r="333" spans="1:130" x14ac:dyDescent="0.25">
      <c r="A333" s="55">
        <v>330</v>
      </c>
      <c r="B333" s="35">
        <f>C333+G333+Tabelle21268201025[[#This Row],[w]]/2+Tabelle21268201025[[#This Row],[poweradd]]</f>
        <v>79.661173000000019</v>
      </c>
      <c r="C333" s="150">
        <f t="shared" si="350"/>
        <v>75.198155000000014</v>
      </c>
      <c r="D333" s="35">
        <f t="shared" si="354"/>
        <v>6</v>
      </c>
      <c r="E333" s="52">
        <f t="shared" si="351"/>
        <v>146.30184499999979</v>
      </c>
      <c r="F333" s="52">
        <f t="shared" si="352"/>
        <v>144.83882699999978</v>
      </c>
      <c r="G333" s="52">
        <f t="shared" si="353"/>
        <v>1.4630179999999999</v>
      </c>
      <c r="L333" s="35">
        <f>M333+Q333+Tabelle212682010252632[[#This Row],[w]]/2+Tabelle212682010252632[[#This Row],[poweradd]]</f>
        <v>89.084857000000028</v>
      </c>
      <c r="M333" s="150">
        <f t="shared" si="391"/>
        <v>84.737230000000025</v>
      </c>
      <c r="N333" s="35">
        <f t="shared" si="355"/>
        <v>6</v>
      </c>
      <c r="O333" s="52">
        <f t="shared" si="379"/>
        <v>134.76276999999993</v>
      </c>
      <c r="P333" s="52">
        <f t="shared" si="338"/>
        <v>133.41514299999994</v>
      </c>
      <c r="Q333" s="52">
        <f t="shared" si="356"/>
        <v>1.3476269999999999</v>
      </c>
      <c r="V333" s="35">
        <f>W333+AA333+Tabelle2126820102526[[#This Row],[w]]/2+Tabelle2126820102526[[#This Row],[poweradd]]</f>
        <v>59.310720000000032</v>
      </c>
      <c r="W333" s="150">
        <f t="shared" si="392"/>
        <v>55.020930000000028</v>
      </c>
      <c r="X333" s="35">
        <f t="shared" si="357"/>
        <v>6</v>
      </c>
      <c r="Y333" s="52">
        <f t="shared" si="380"/>
        <v>128.97906999999981</v>
      </c>
      <c r="Z333" s="52">
        <f t="shared" si="339"/>
        <v>127.68927999999981</v>
      </c>
      <c r="AA333" s="52">
        <f t="shared" si="358"/>
        <v>1.28979</v>
      </c>
      <c r="AB333" s="94"/>
      <c r="AC333" s="94"/>
      <c r="AD333" s="94"/>
      <c r="AF333" s="35">
        <f>AG333+AK333+Tabelle212682010252630[[#This Row],[w]]/2+Tabelle212682010252630[[#This Row],[poweradd]]</f>
        <v>67.621772000000092</v>
      </c>
      <c r="AG333" s="150">
        <f t="shared" si="393"/>
        <v>63.436134000000095</v>
      </c>
      <c r="AH333" s="35">
        <f t="shared" si="359"/>
        <v>6</v>
      </c>
      <c r="AI333" s="52">
        <f t="shared" si="381"/>
        <v>118.56386599999981</v>
      </c>
      <c r="AJ333" s="52">
        <f t="shared" si="340"/>
        <v>117.37822799999981</v>
      </c>
      <c r="AK333" s="52">
        <f t="shared" si="360"/>
        <v>1.185638</v>
      </c>
      <c r="AL333" s="94"/>
      <c r="AM333" s="94"/>
      <c r="AN333" s="94"/>
      <c r="AP333" s="35">
        <f>AQ333+AU333+Tabelle212682010252627[[#This Row],[w]]/2+Tabelle212682010252627[[#This Row],[poweradd]]</f>
        <v>56.860965999999905</v>
      </c>
      <c r="AQ333" s="150">
        <f t="shared" si="394"/>
        <v>51.728248999999906</v>
      </c>
      <c r="AR333" s="35">
        <f t="shared" si="361"/>
        <v>7</v>
      </c>
      <c r="AS333" s="52">
        <f t="shared" si="382"/>
        <v>163.27175099999985</v>
      </c>
      <c r="AT333" s="52">
        <f t="shared" si="341"/>
        <v>161.63903399999984</v>
      </c>
      <c r="AU333" s="52">
        <f t="shared" si="362"/>
        <v>1.632717</v>
      </c>
      <c r="AV333" s="94"/>
      <c r="AW333" s="94"/>
      <c r="AX333" s="94"/>
      <c r="AZ333" s="35">
        <f>BA333+BE333+Tabelle2126820102526272933[[#This Row],[w]]/2+Tabelle2126820102526272933[[#This Row],[poweradd]]</f>
        <v>65.867144000000025</v>
      </c>
      <c r="BA333" s="150">
        <f t="shared" si="395"/>
        <v>60.845600000000026</v>
      </c>
      <c r="BB333" s="35">
        <f t="shared" si="363"/>
        <v>7</v>
      </c>
      <c r="BC333" s="52">
        <f t="shared" si="383"/>
        <v>152.15439999999987</v>
      </c>
      <c r="BD333" s="52">
        <f t="shared" si="342"/>
        <v>150.63285599999986</v>
      </c>
      <c r="BE333" s="52">
        <f t="shared" si="364"/>
        <v>1.521544</v>
      </c>
      <c r="BF333" s="94"/>
      <c r="BG333" s="94"/>
      <c r="BH333" s="94"/>
      <c r="BJ333" s="35">
        <f>BK333+BO333+Tabelle21268201025262728[[#This Row],[w]]/2+Tabelle21268201025262728[[#This Row],[poweradd]]</f>
        <v>126.64175000000004</v>
      </c>
      <c r="BK333" s="150">
        <f t="shared" si="396"/>
        <v>122.25429300000005</v>
      </c>
      <c r="BL333" s="35">
        <f t="shared" si="365"/>
        <v>7</v>
      </c>
      <c r="BM333" s="52">
        <f t="shared" si="384"/>
        <v>88.745706999999754</v>
      </c>
      <c r="BN333" s="52">
        <f t="shared" si="343"/>
        <v>87.858249999999757</v>
      </c>
      <c r="BO333" s="52">
        <f t="shared" si="366"/>
        <v>0.88745700000000005</v>
      </c>
      <c r="BP333" s="94"/>
      <c r="BQ333" s="94"/>
      <c r="BR333" s="94"/>
      <c r="BT333" s="35">
        <f>BU333+BY333+Tabelle21268201025262729[[#This Row],[w]]/2+Tabelle21268201025262729[[#This Row],[poweradd]]</f>
        <v>136.71716300000003</v>
      </c>
      <c r="BU333" s="150">
        <f t="shared" si="397"/>
        <v>132.08804400000002</v>
      </c>
      <c r="BV333" s="35">
        <f t="shared" si="367"/>
        <v>7</v>
      </c>
      <c r="BW333" s="52">
        <f t="shared" si="385"/>
        <v>112.91195600000002</v>
      </c>
      <c r="BX333" s="52">
        <f t="shared" si="344"/>
        <v>111.78283700000001</v>
      </c>
      <c r="BY333" s="52">
        <f t="shared" si="368"/>
        <v>1.129119</v>
      </c>
      <c r="BZ333" s="94"/>
      <c r="CA333" s="94"/>
      <c r="CB333" s="94"/>
      <c r="CD333" s="35">
        <f>CE333+CI333+Tabelle2126820102526272934[[#This Row],[w]]/2+Tabelle2126820102526272934[[#This Row],[poweradd]]</f>
        <v>192.77746800000008</v>
      </c>
      <c r="CE333" s="150">
        <f t="shared" si="398"/>
        <v>188.58835200000007</v>
      </c>
      <c r="CF333" s="35">
        <f t="shared" si="369"/>
        <v>6</v>
      </c>
      <c r="CG333" s="52">
        <f t="shared" si="386"/>
        <v>118.91164799999986</v>
      </c>
      <c r="CH333" s="52">
        <f t="shared" si="345"/>
        <v>117.72253199999986</v>
      </c>
      <c r="CI333" s="52">
        <f t="shared" si="370"/>
        <v>1.1891160000000001</v>
      </c>
      <c r="CJ333" s="94"/>
      <c r="CK333" s="94"/>
      <c r="CL333" s="94"/>
      <c r="CN333" s="35">
        <f>CO333+CS333+Tabelle21268201025262729341135[[#This Row],[w]]/2+Tabelle21268201025262729341135[[#This Row],[poweradd]]</f>
        <v>194.62458699999991</v>
      </c>
      <c r="CO333" s="150">
        <f t="shared" si="399"/>
        <v>190.45412899999991</v>
      </c>
      <c r="CP333" s="35">
        <f t="shared" si="371"/>
        <v>6</v>
      </c>
      <c r="CQ333" s="52">
        <f t="shared" si="387"/>
        <v>117.04587100000003</v>
      </c>
      <c r="CR333" s="52">
        <f t="shared" si="346"/>
        <v>115.87541300000004</v>
      </c>
      <c r="CS333" s="52">
        <f t="shared" si="372"/>
        <v>1.170458</v>
      </c>
      <c r="CT333" s="94"/>
      <c r="CU333" s="94"/>
      <c r="CV333" s="94"/>
      <c r="CX333" s="35">
        <f>CY333+DC333+Tabelle2126820102526272934113536[[#This Row],[w]]/2+Tabelle2126820102526272934113536[[#This Row],[poweradd]]</f>
        <v>87.507983999999908</v>
      </c>
      <c r="CY333" s="150">
        <f t="shared" si="400"/>
        <v>83.018165999999908</v>
      </c>
      <c r="CZ333" s="35">
        <f t="shared" si="373"/>
        <v>6</v>
      </c>
      <c r="DA333" s="52">
        <f t="shared" si="388"/>
        <v>148.98183400000016</v>
      </c>
      <c r="DB333" s="52">
        <f t="shared" si="347"/>
        <v>147.49201600000015</v>
      </c>
      <c r="DC333" s="52">
        <f t="shared" si="374"/>
        <v>1.4898180000000001</v>
      </c>
      <c r="DH333" s="35">
        <f>DI333+DM333+Tabelle21268201025262729341135363731[[#This Row],[w]]/2+Tabelle21268201025262729341135363731[[#This Row],[poweradd]]</f>
        <v>102.20101599999998</v>
      </c>
      <c r="DI333" s="150">
        <f t="shared" si="401"/>
        <v>97.819208999999987</v>
      </c>
      <c r="DJ333" s="35">
        <f t="shared" si="375"/>
        <v>6</v>
      </c>
      <c r="DK333" s="52">
        <f t="shared" si="389"/>
        <v>138.18079099999983</v>
      </c>
      <c r="DL333" s="52">
        <f t="shared" si="348"/>
        <v>136.79898399999982</v>
      </c>
      <c r="DM333" s="52">
        <f t="shared" si="376"/>
        <v>1.381807</v>
      </c>
      <c r="DR333" s="35">
        <f>DS333+DW333+Tabelle212682010252627293411353637[[#This Row],[w]]/2+Tabelle212682010252627293411353637[[#This Row],[poweradd]]</f>
        <v>104.99405899999999</v>
      </c>
      <c r="DS333" s="150">
        <f t="shared" si="402"/>
        <v>100.66066599999999</v>
      </c>
      <c r="DT333" s="35">
        <f t="shared" si="377"/>
        <v>6</v>
      </c>
      <c r="DU333" s="52">
        <f t="shared" si="390"/>
        <v>133.33933399999998</v>
      </c>
      <c r="DV333" s="52">
        <f t="shared" si="349"/>
        <v>132.00594099999998</v>
      </c>
      <c r="DW333" s="52">
        <f t="shared" si="378"/>
        <v>1.3333930000000001</v>
      </c>
      <c r="DZ333" s="213" t="s">
        <v>167</v>
      </c>
    </row>
    <row r="334" spans="1:130" x14ac:dyDescent="0.25">
      <c r="A334" s="55">
        <v>331</v>
      </c>
      <c r="B334" s="35">
        <f>C334+G334+Tabelle21268201025[[#This Row],[w]]/2+Tabelle21268201025[[#This Row],[poweradd]]</f>
        <v>84.109561000000014</v>
      </c>
      <c r="C334" s="150">
        <f t="shared" si="350"/>
        <v>79.661173000000019</v>
      </c>
      <c r="D334" s="35">
        <f t="shared" si="354"/>
        <v>6</v>
      </c>
      <c r="E334" s="52">
        <f t="shared" si="351"/>
        <v>144.83882699999978</v>
      </c>
      <c r="F334" s="52">
        <f t="shared" si="352"/>
        <v>143.39043899999979</v>
      </c>
      <c r="G334" s="52">
        <f t="shared" si="353"/>
        <v>1.448388</v>
      </c>
      <c r="H334" s="94"/>
      <c r="I334" s="94"/>
      <c r="J334" s="94"/>
      <c r="L334" s="35">
        <f>M334+Q334+Tabelle212682010252632[[#This Row],[w]]/2+Tabelle212682010252632[[#This Row],[poweradd]]</f>
        <v>93.419008000000034</v>
      </c>
      <c r="M334" s="150">
        <f t="shared" si="391"/>
        <v>89.084857000000028</v>
      </c>
      <c r="N334" s="35">
        <f t="shared" si="355"/>
        <v>6</v>
      </c>
      <c r="O334" s="52">
        <f t="shared" si="379"/>
        <v>133.41514299999994</v>
      </c>
      <c r="P334" s="52">
        <f t="shared" ref="P334:P397" si="403">O334-Q334</f>
        <v>132.08099199999995</v>
      </c>
      <c r="Q334" s="52">
        <f t="shared" si="356"/>
        <v>1.3341510000000001</v>
      </c>
      <c r="R334" s="94"/>
      <c r="S334" s="94"/>
      <c r="T334" s="94"/>
      <c r="V334" s="35">
        <f>W334+AA334+Tabelle2126820102526[[#This Row],[w]]/2+Tabelle2126820102526[[#This Row],[poweradd]]</f>
        <v>63.587612000000028</v>
      </c>
      <c r="W334" s="150">
        <f t="shared" si="392"/>
        <v>59.310720000000032</v>
      </c>
      <c r="X334" s="35">
        <f t="shared" si="357"/>
        <v>6</v>
      </c>
      <c r="Y334" s="52">
        <f t="shared" si="380"/>
        <v>127.68927999999981</v>
      </c>
      <c r="Z334" s="52">
        <f t="shared" ref="Z334:Z397" si="404">Y334-AA334</f>
        <v>126.41238799999981</v>
      </c>
      <c r="AA334" s="52">
        <f t="shared" si="358"/>
        <v>1.2768919999999999</v>
      </c>
      <c r="AD334" s="94"/>
      <c r="AF334" s="35">
        <f>AG334+AK334+Tabelle212682010252630[[#This Row],[w]]/2+Tabelle212682010252630[[#This Row],[poweradd]]</f>
        <v>71.795554000000095</v>
      </c>
      <c r="AG334" s="150">
        <f t="shared" si="393"/>
        <v>67.621772000000092</v>
      </c>
      <c r="AH334" s="35">
        <f t="shared" si="359"/>
        <v>6</v>
      </c>
      <c r="AI334" s="52">
        <f t="shared" si="381"/>
        <v>117.37822799999981</v>
      </c>
      <c r="AJ334" s="52">
        <f t="shared" ref="AJ334:AJ397" si="405">AI334-AK334</f>
        <v>116.20444599999981</v>
      </c>
      <c r="AK334" s="52">
        <f t="shared" si="360"/>
        <v>1.1737820000000001</v>
      </c>
      <c r="AN334" s="94"/>
      <c r="AP334" s="35">
        <f>AQ334+AU334+Tabelle212682010252627[[#This Row],[w]]/2+Tabelle212682010252627[[#This Row],[poweradd]]</f>
        <v>61.977355999999908</v>
      </c>
      <c r="AQ334" s="150">
        <f t="shared" si="394"/>
        <v>56.860965999999905</v>
      </c>
      <c r="AR334" s="35">
        <f t="shared" si="361"/>
        <v>7</v>
      </c>
      <c r="AS334" s="52">
        <f t="shared" si="382"/>
        <v>161.63903399999984</v>
      </c>
      <c r="AT334" s="52">
        <f t="shared" ref="AT334:AT397" si="406">AS334-AU334</f>
        <v>160.02264399999984</v>
      </c>
      <c r="AU334" s="52">
        <f t="shared" si="362"/>
        <v>1.61639</v>
      </c>
      <c r="AX334" s="94"/>
      <c r="AZ334" s="35">
        <f>BA334+BE334+Tabelle2126820102526272933[[#This Row],[w]]/2+Tabelle2126820102526272933[[#This Row],[poweradd]]</f>
        <v>70.873472000000021</v>
      </c>
      <c r="BA334" s="150">
        <f t="shared" si="395"/>
        <v>65.867144000000025</v>
      </c>
      <c r="BB334" s="35">
        <f t="shared" si="363"/>
        <v>7</v>
      </c>
      <c r="BC334" s="52">
        <f t="shared" si="383"/>
        <v>150.63285599999986</v>
      </c>
      <c r="BD334" s="52">
        <f t="shared" ref="BD334:BD397" si="407">BC334-BE334</f>
        <v>149.12652799999987</v>
      </c>
      <c r="BE334" s="52">
        <f t="shared" si="364"/>
        <v>1.5063279999999999</v>
      </c>
      <c r="BH334" s="94"/>
      <c r="BJ334" s="35">
        <f>BK334+BO334+Tabelle21268201025262728[[#This Row],[w]]/2+Tabelle21268201025262728[[#This Row],[poweradd]]</f>
        <v>131.02033200000005</v>
      </c>
      <c r="BK334" s="150">
        <f t="shared" si="396"/>
        <v>126.64175000000004</v>
      </c>
      <c r="BL334" s="35">
        <f t="shared" si="365"/>
        <v>7</v>
      </c>
      <c r="BM334" s="52">
        <f t="shared" si="384"/>
        <v>87.858249999999757</v>
      </c>
      <c r="BN334" s="52">
        <f t="shared" ref="BN334:BN397" si="408">BM334-BO334</f>
        <v>86.979667999999762</v>
      </c>
      <c r="BO334" s="52">
        <f t="shared" si="366"/>
        <v>0.87858199999999997</v>
      </c>
      <c r="BR334" s="94"/>
      <c r="BT334" s="35">
        <f>BU334+BY334+Tabelle21268201025262729[[#This Row],[w]]/2+Tabelle21268201025262729[[#This Row],[poweradd]]</f>
        <v>141.33499100000003</v>
      </c>
      <c r="BU334" s="150">
        <f t="shared" si="397"/>
        <v>136.71716300000003</v>
      </c>
      <c r="BV334" s="35">
        <f t="shared" si="367"/>
        <v>7</v>
      </c>
      <c r="BW334" s="52">
        <f t="shared" si="385"/>
        <v>111.78283700000001</v>
      </c>
      <c r="BX334" s="52">
        <f t="shared" ref="BX334:BX397" si="409">BW334-BY334</f>
        <v>110.66500900000001</v>
      </c>
      <c r="BY334" s="52">
        <f t="shared" si="368"/>
        <v>1.117828</v>
      </c>
      <c r="CB334" s="94"/>
      <c r="CD334" s="35">
        <f>CE334+CI334+Tabelle2126820102526272934[[#This Row],[w]]/2+Tabelle2126820102526272934[[#This Row],[poweradd]]</f>
        <v>196.95469300000008</v>
      </c>
      <c r="CE334" s="150">
        <f t="shared" si="398"/>
        <v>192.77746800000008</v>
      </c>
      <c r="CF334" s="35">
        <f t="shared" si="369"/>
        <v>6</v>
      </c>
      <c r="CG334" s="52">
        <f t="shared" si="386"/>
        <v>117.72253199999986</v>
      </c>
      <c r="CH334" s="52">
        <f t="shared" ref="CH334:CH397" si="410">CG334-CI334</f>
        <v>116.54530699999987</v>
      </c>
      <c r="CI334" s="52">
        <f t="shared" si="370"/>
        <v>1.177225</v>
      </c>
      <c r="CL334" s="94"/>
      <c r="CN334" s="35">
        <f>CO334+CS334+Tabelle21268201025262729341135[[#This Row],[w]]/2+Tabelle21268201025262729341135[[#This Row],[poweradd]]</f>
        <v>198.78334099999989</v>
      </c>
      <c r="CO334" s="150">
        <f t="shared" si="399"/>
        <v>194.62458699999991</v>
      </c>
      <c r="CP334" s="35">
        <f t="shared" si="371"/>
        <v>6</v>
      </c>
      <c r="CQ334" s="52">
        <f t="shared" si="387"/>
        <v>115.87541300000004</v>
      </c>
      <c r="CR334" s="52">
        <f t="shared" ref="CR334:CR397" si="411">CQ334-CS334</f>
        <v>114.71665900000004</v>
      </c>
      <c r="CS334" s="52">
        <f t="shared" si="372"/>
        <v>1.1587540000000001</v>
      </c>
      <c r="CV334" s="94"/>
      <c r="CX334" s="35">
        <f>CY334+DC334+Tabelle2126820102526272934113536[[#This Row],[w]]/2+Tabelle2126820102526272934113536[[#This Row],[poweradd]]</f>
        <v>91.982903999999905</v>
      </c>
      <c r="CY334" s="150">
        <f t="shared" si="400"/>
        <v>87.507983999999908</v>
      </c>
      <c r="CZ334" s="35">
        <f t="shared" si="373"/>
        <v>6</v>
      </c>
      <c r="DA334" s="52">
        <f t="shared" si="388"/>
        <v>147.49201600000015</v>
      </c>
      <c r="DB334" s="52">
        <f t="shared" ref="DB334:DB397" si="412">DA334-DC334</f>
        <v>146.01709600000015</v>
      </c>
      <c r="DC334" s="52">
        <f t="shared" si="374"/>
        <v>1.47492</v>
      </c>
      <c r="DD334" s="94"/>
      <c r="DE334" s="94"/>
      <c r="DF334" s="94"/>
      <c r="DH334" s="35">
        <f>DI334+DM334+Tabelle21268201025262729341135363731[[#This Row],[w]]/2+Tabelle21268201025262729341135363731[[#This Row],[poweradd]]</f>
        <v>106.56900499999998</v>
      </c>
      <c r="DI334" s="150">
        <f t="shared" si="401"/>
        <v>102.20101599999998</v>
      </c>
      <c r="DJ334" s="35">
        <f t="shared" si="375"/>
        <v>6</v>
      </c>
      <c r="DK334" s="52">
        <f t="shared" si="389"/>
        <v>136.79898399999982</v>
      </c>
      <c r="DL334" s="52">
        <f t="shared" ref="DL334:DL397" si="413">DK334-DM334</f>
        <v>135.43099499999983</v>
      </c>
      <c r="DM334" s="52">
        <f t="shared" si="376"/>
        <v>1.3679889999999999</v>
      </c>
      <c r="DP334" s="213" t="s">
        <v>167</v>
      </c>
      <c r="DR334" s="35">
        <f>DS334+DW334+Tabelle212682010252627293411353637[[#This Row],[w]]/2+Tabelle212682010252627293411353637[[#This Row],[poweradd]]</f>
        <v>109.31411799999999</v>
      </c>
      <c r="DS334" s="150">
        <f t="shared" si="402"/>
        <v>104.99405899999999</v>
      </c>
      <c r="DT334" s="35">
        <f t="shared" si="377"/>
        <v>6</v>
      </c>
      <c r="DU334" s="52">
        <f t="shared" si="390"/>
        <v>132.00594099999998</v>
      </c>
      <c r="DV334" s="52">
        <f t="shared" ref="DV334:DV397" si="414">DU334-DW334</f>
        <v>130.68588199999999</v>
      </c>
      <c r="DW334" s="52">
        <f t="shared" si="378"/>
        <v>1.3200590000000001</v>
      </c>
      <c r="DZ334" s="213"/>
    </row>
    <row r="335" spans="1:130" x14ac:dyDescent="0.25">
      <c r="A335" s="55">
        <v>332</v>
      </c>
      <c r="B335" s="35">
        <f>C335+G335+Tabelle21268201025[[#This Row],[w]]/2+Tabelle21268201025[[#This Row],[poweradd]]</f>
        <v>88.543465000000012</v>
      </c>
      <c r="C335" s="150">
        <f t="shared" si="350"/>
        <v>84.109561000000014</v>
      </c>
      <c r="D335" s="35">
        <f t="shared" si="354"/>
        <v>6</v>
      </c>
      <c r="E335" s="52">
        <f t="shared" si="351"/>
        <v>143.39043899999979</v>
      </c>
      <c r="F335" s="52">
        <f t="shared" si="352"/>
        <v>141.95653499999977</v>
      </c>
      <c r="G335" s="52">
        <f t="shared" si="353"/>
        <v>1.4339040000000001</v>
      </c>
      <c r="L335" s="35">
        <f>M335+Q335+Tabelle212682010252632[[#This Row],[w]]/2+Tabelle212682010252632[[#This Row],[poweradd]]</f>
        <v>97.739817000000031</v>
      </c>
      <c r="M335" s="150">
        <f t="shared" si="391"/>
        <v>93.419008000000034</v>
      </c>
      <c r="N335" s="35">
        <f t="shared" si="355"/>
        <v>6</v>
      </c>
      <c r="O335" s="52">
        <f t="shared" si="379"/>
        <v>132.08099199999995</v>
      </c>
      <c r="P335" s="52">
        <f t="shared" si="403"/>
        <v>130.76018299999996</v>
      </c>
      <c r="Q335" s="52">
        <f t="shared" si="356"/>
        <v>1.3208089999999999</v>
      </c>
      <c r="V335" s="35">
        <f>W335+AA335+Tabelle2126820102526[[#This Row],[w]]/2+Tabelle2126820102526[[#This Row],[poweradd]]</f>
        <v>67.851735000000033</v>
      </c>
      <c r="W335" s="150">
        <f t="shared" si="392"/>
        <v>63.587612000000028</v>
      </c>
      <c r="X335" s="35">
        <f t="shared" si="357"/>
        <v>6</v>
      </c>
      <c r="Y335" s="52">
        <f t="shared" si="380"/>
        <v>126.41238799999981</v>
      </c>
      <c r="Z335" s="52">
        <f t="shared" si="404"/>
        <v>125.14826499999981</v>
      </c>
      <c r="AA335" s="52">
        <f t="shared" si="358"/>
        <v>1.2641230000000001</v>
      </c>
      <c r="AF335" s="35">
        <f>AG335+AK335+Tabelle212682010252630[[#This Row],[w]]/2+Tabelle212682010252630[[#This Row],[poweradd]]</f>
        <v>75.95759800000009</v>
      </c>
      <c r="AG335" s="150">
        <f t="shared" si="393"/>
        <v>71.795554000000095</v>
      </c>
      <c r="AH335" s="35">
        <f t="shared" si="359"/>
        <v>6</v>
      </c>
      <c r="AI335" s="52">
        <f t="shared" si="381"/>
        <v>116.20444599999981</v>
      </c>
      <c r="AJ335" s="52">
        <f t="shared" si="405"/>
        <v>115.04240199999981</v>
      </c>
      <c r="AK335" s="52">
        <f t="shared" si="360"/>
        <v>1.1620440000000001</v>
      </c>
      <c r="AP335" s="35">
        <f>AQ335+AU335+Tabelle212682010252627[[#This Row],[w]]/2+Tabelle212682010252627[[#This Row],[poweradd]]</f>
        <v>67.077581999999907</v>
      </c>
      <c r="AQ335" s="150">
        <f t="shared" si="394"/>
        <v>61.977355999999908</v>
      </c>
      <c r="AR335" s="35">
        <f t="shared" si="361"/>
        <v>7</v>
      </c>
      <c r="AS335" s="52">
        <f t="shared" si="382"/>
        <v>160.02264399999984</v>
      </c>
      <c r="AT335" s="52">
        <f t="shared" si="406"/>
        <v>158.42241799999985</v>
      </c>
      <c r="AU335" s="52">
        <f t="shared" si="362"/>
        <v>1.6002259999999999</v>
      </c>
      <c r="AZ335" s="35">
        <f>BA335+BE335+Tabelle2126820102526272933[[#This Row],[w]]/2+Tabelle2126820102526272933[[#This Row],[poweradd]]</f>
        <v>75.864737000000019</v>
      </c>
      <c r="BA335" s="150">
        <f t="shared" si="395"/>
        <v>70.873472000000021</v>
      </c>
      <c r="BB335" s="35">
        <f t="shared" si="363"/>
        <v>7</v>
      </c>
      <c r="BC335" s="52">
        <f t="shared" si="383"/>
        <v>149.12652799999987</v>
      </c>
      <c r="BD335" s="52">
        <f t="shared" si="407"/>
        <v>147.63526299999987</v>
      </c>
      <c r="BE335" s="52">
        <f t="shared" si="364"/>
        <v>1.4912650000000001</v>
      </c>
      <c r="BJ335" s="35">
        <f>BK335+BO335+Tabelle21268201025262728[[#This Row],[w]]/2+Tabelle21268201025262728[[#This Row],[poweradd]]</f>
        <v>85.390128000000061</v>
      </c>
      <c r="BK335" s="150">
        <f t="shared" si="396"/>
        <v>131.02033200000005</v>
      </c>
      <c r="BL335" s="35">
        <f t="shared" si="365"/>
        <v>7</v>
      </c>
      <c r="BM335" s="52">
        <f t="shared" si="384"/>
        <v>86.979667999999762</v>
      </c>
      <c r="BN335" s="52">
        <f t="shared" si="408"/>
        <v>86.109871999999768</v>
      </c>
      <c r="BO335" s="52">
        <f t="shared" si="366"/>
        <v>0.86979600000000001</v>
      </c>
      <c r="BP335" s="45">
        <v>-50</v>
      </c>
      <c r="BQ335" s="45"/>
      <c r="BR335" s="47" t="s">
        <v>168</v>
      </c>
      <c r="BT335" s="35">
        <f>BU335+BY335+Tabelle21268201025262729[[#This Row],[w]]/2+Tabelle21268201025262729[[#This Row],[poweradd]]</f>
        <v>95.941641000000033</v>
      </c>
      <c r="BU335" s="150">
        <f t="shared" si="397"/>
        <v>141.33499100000003</v>
      </c>
      <c r="BV335" s="35">
        <f t="shared" si="367"/>
        <v>7</v>
      </c>
      <c r="BW335" s="52">
        <f t="shared" si="385"/>
        <v>110.66500900000001</v>
      </c>
      <c r="BX335" s="52">
        <f t="shared" si="409"/>
        <v>109.55835900000001</v>
      </c>
      <c r="BY335" s="52">
        <f t="shared" si="368"/>
        <v>1.1066499999999999</v>
      </c>
      <c r="BZ335" s="45">
        <v>-50</v>
      </c>
      <c r="CA335" s="45"/>
      <c r="CB335" s="47" t="s">
        <v>168</v>
      </c>
      <c r="CD335" s="35">
        <f>CE335+CI335+Tabelle2126820102526272934[[#This Row],[w]]/2+Tabelle2126820102526272934[[#This Row],[poweradd]]</f>
        <v>201.12014600000009</v>
      </c>
      <c r="CE335" s="150">
        <f t="shared" si="398"/>
        <v>196.95469300000008</v>
      </c>
      <c r="CF335" s="35">
        <f t="shared" si="369"/>
        <v>6</v>
      </c>
      <c r="CG335" s="52">
        <f t="shared" si="386"/>
        <v>116.54530699999987</v>
      </c>
      <c r="CH335" s="52">
        <f t="shared" si="410"/>
        <v>115.37985399999987</v>
      </c>
      <c r="CI335" s="52">
        <f t="shared" si="370"/>
        <v>1.1654530000000001</v>
      </c>
      <c r="CJ335" s="45"/>
      <c r="CK335" s="45"/>
      <c r="CL335" s="47"/>
      <c r="CN335" s="35">
        <f>CO335+CS335+Tabelle21268201025262729341135[[#This Row],[w]]/2+Tabelle21268201025262729341135[[#This Row],[poweradd]]</f>
        <v>202.93050699999989</v>
      </c>
      <c r="CO335" s="150">
        <f t="shared" si="399"/>
        <v>198.78334099999989</v>
      </c>
      <c r="CP335" s="35">
        <f t="shared" si="371"/>
        <v>6</v>
      </c>
      <c r="CQ335" s="52">
        <f t="shared" si="387"/>
        <v>114.71665900000004</v>
      </c>
      <c r="CR335" s="52">
        <f t="shared" si="411"/>
        <v>113.56949300000004</v>
      </c>
      <c r="CS335" s="52">
        <f t="shared" si="372"/>
        <v>1.1471659999999999</v>
      </c>
      <c r="CT335" s="45"/>
      <c r="CU335" s="45"/>
      <c r="CV335" s="47"/>
      <c r="CX335" s="35">
        <f>CY335+DC335+Tabelle2126820102526272934113536[[#This Row],[w]]/2+Tabelle2126820102526272934113536[[#This Row],[poweradd]]</f>
        <v>96.44307399999991</v>
      </c>
      <c r="CY335" s="150">
        <f t="shared" si="400"/>
        <v>91.982903999999905</v>
      </c>
      <c r="CZ335" s="35">
        <f t="shared" si="373"/>
        <v>6</v>
      </c>
      <c r="DA335" s="52">
        <f t="shared" si="388"/>
        <v>146.01709600000015</v>
      </c>
      <c r="DB335" s="52">
        <f t="shared" si="412"/>
        <v>144.55692600000015</v>
      </c>
      <c r="DC335" s="52">
        <f t="shared" si="374"/>
        <v>1.46017</v>
      </c>
      <c r="DH335" s="35">
        <f>DI335+DM335+Tabelle21268201025262729341135363731[[#This Row],[w]]/2+Tabelle21268201025262729341135363731[[#This Row],[poweradd]]</f>
        <v>110.92331399999998</v>
      </c>
      <c r="DI335" s="150">
        <f t="shared" si="401"/>
        <v>106.56900499999998</v>
      </c>
      <c r="DJ335" s="35">
        <f t="shared" si="375"/>
        <v>6</v>
      </c>
      <c r="DK335" s="52">
        <f t="shared" si="389"/>
        <v>135.43099499999983</v>
      </c>
      <c r="DL335" s="52">
        <f t="shared" si="413"/>
        <v>134.07668599999982</v>
      </c>
      <c r="DM335" s="52">
        <f t="shared" si="376"/>
        <v>1.354309</v>
      </c>
      <c r="DO335" s="94"/>
      <c r="DP335" s="47"/>
      <c r="DR335" s="35">
        <f>DS335+DW335+Tabelle212682010252627293411353637[[#This Row],[w]]/2+Tabelle212682010252627293411353637[[#This Row],[poweradd]]</f>
        <v>113.620976</v>
      </c>
      <c r="DS335" s="150">
        <f t="shared" si="402"/>
        <v>109.31411799999999</v>
      </c>
      <c r="DT335" s="35">
        <f t="shared" si="377"/>
        <v>6</v>
      </c>
      <c r="DU335" s="52">
        <f t="shared" si="390"/>
        <v>130.68588199999999</v>
      </c>
      <c r="DV335" s="52">
        <f t="shared" si="414"/>
        <v>129.37902399999999</v>
      </c>
      <c r="DW335" s="52">
        <f t="shared" si="378"/>
        <v>1.3068580000000001</v>
      </c>
      <c r="DY335" s="94"/>
      <c r="DZ335" s="47"/>
    </row>
    <row r="336" spans="1:130" x14ac:dyDescent="0.25">
      <c r="A336" s="55">
        <v>333</v>
      </c>
      <c r="B336" s="35">
        <f>C336+G336+Tabelle21268201025[[#This Row],[w]]/2+Tabelle21268201025[[#This Row],[poweradd]]</f>
        <v>92.963030000000018</v>
      </c>
      <c r="C336" s="52">
        <f t="shared" si="350"/>
        <v>88.543465000000012</v>
      </c>
      <c r="D336" s="35">
        <f t="shared" si="354"/>
        <v>6</v>
      </c>
      <c r="E336" s="52">
        <f t="shared" si="351"/>
        <v>141.95653499999977</v>
      </c>
      <c r="F336" s="52">
        <f t="shared" si="352"/>
        <v>140.53696999999977</v>
      </c>
      <c r="G336" s="52">
        <f t="shared" si="353"/>
        <v>1.419565</v>
      </c>
      <c r="L336" s="35">
        <f>M336+Q336+Tabelle212682010252632[[#This Row],[w]]/2+Tabelle212682010252632[[#This Row],[poweradd]]</f>
        <v>102.04741800000004</v>
      </c>
      <c r="M336" s="52">
        <f t="shared" si="391"/>
        <v>97.739817000000031</v>
      </c>
      <c r="N336" s="35">
        <f t="shared" si="355"/>
        <v>6</v>
      </c>
      <c r="O336" s="52">
        <f t="shared" si="379"/>
        <v>130.76018299999996</v>
      </c>
      <c r="P336" s="52">
        <f t="shared" si="403"/>
        <v>129.45258199999995</v>
      </c>
      <c r="Q336" s="52">
        <f t="shared" si="356"/>
        <v>1.307601</v>
      </c>
      <c r="V336" s="35">
        <f>W336+AA336+Tabelle2126820102526[[#This Row],[w]]/2+Tabelle2126820102526[[#This Row],[poweradd]]</f>
        <v>72.103217000000029</v>
      </c>
      <c r="W336" s="52">
        <f t="shared" si="392"/>
        <v>67.851735000000033</v>
      </c>
      <c r="X336" s="35">
        <f t="shared" si="357"/>
        <v>6</v>
      </c>
      <c r="Y336" s="52">
        <f t="shared" si="380"/>
        <v>125.14826499999981</v>
      </c>
      <c r="Z336" s="52">
        <f t="shared" si="404"/>
        <v>123.89678299999981</v>
      </c>
      <c r="AA336" s="52">
        <f t="shared" si="358"/>
        <v>1.251482</v>
      </c>
      <c r="AF336" s="35">
        <f>AG336+AK336+Tabelle212682010252630[[#This Row],[w]]/2+Tabelle212682010252630[[#This Row],[poweradd]]</f>
        <v>80.108022000000091</v>
      </c>
      <c r="AG336" s="52">
        <f t="shared" si="393"/>
        <v>75.95759800000009</v>
      </c>
      <c r="AH336" s="35">
        <f t="shared" si="359"/>
        <v>6</v>
      </c>
      <c r="AI336" s="52">
        <f t="shared" si="381"/>
        <v>115.04240199999981</v>
      </c>
      <c r="AJ336" s="52">
        <f t="shared" si="405"/>
        <v>113.89197799999981</v>
      </c>
      <c r="AK336" s="52">
        <f t="shared" si="360"/>
        <v>1.1504239999999999</v>
      </c>
      <c r="AL336" s="45"/>
      <c r="AM336" s="45"/>
      <c r="AN336" s="47"/>
      <c r="AP336" s="35">
        <f>AQ336+AU336+Tabelle212682010252627[[#This Row],[w]]/2+Tabelle212682010252627[[#This Row],[poweradd]]</f>
        <v>72.161805999999913</v>
      </c>
      <c r="AQ336" s="52">
        <f t="shared" si="394"/>
        <v>67.077581999999907</v>
      </c>
      <c r="AR336" s="35">
        <f t="shared" si="361"/>
        <v>7</v>
      </c>
      <c r="AS336" s="52">
        <f t="shared" si="382"/>
        <v>158.42241799999985</v>
      </c>
      <c r="AT336" s="52">
        <f t="shared" si="406"/>
        <v>156.83819399999985</v>
      </c>
      <c r="AU336" s="52">
        <f t="shared" si="362"/>
        <v>1.5842240000000001</v>
      </c>
      <c r="AZ336" s="35">
        <f>BA336+BE336+Tabelle2126820102526272933[[#This Row],[w]]/2+Tabelle2126820102526272933[[#This Row],[poweradd]]</f>
        <v>80.841089000000025</v>
      </c>
      <c r="BA336" s="52">
        <f t="shared" si="395"/>
        <v>75.864737000000019</v>
      </c>
      <c r="BB336" s="35">
        <f t="shared" si="363"/>
        <v>7</v>
      </c>
      <c r="BC336" s="52">
        <f t="shared" si="383"/>
        <v>147.63526299999987</v>
      </c>
      <c r="BD336" s="52">
        <f t="shared" si="407"/>
        <v>146.15891099999988</v>
      </c>
      <c r="BE336" s="52">
        <f t="shared" si="364"/>
        <v>1.4763520000000001</v>
      </c>
      <c r="BJ336" s="35">
        <f>BK336+BO336+Tabelle21268201025262728[[#This Row],[w]]/2+Tabelle21268201025262728[[#This Row],[poweradd]]</f>
        <v>89.751226000000059</v>
      </c>
      <c r="BK336" s="52">
        <f t="shared" si="396"/>
        <v>85.390128000000061</v>
      </c>
      <c r="BL336" s="35">
        <f t="shared" si="365"/>
        <v>7</v>
      </c>
      <c r="BM336" s="52">
        <f t="shared" si="384"/>
        <v>86.109871999999768</v>
      </c>
      <c r="BN336" s="52">
        <f t="shared" si="408"/>
        <v>85.24877399999977</v>
      </c>
      <c r="BO336" s="52">
        <f t="shared" si="366"/>
        <v>0.86109800000000003</v>
      </c>
      <c r="BP336" s="94"/>
      <c r="BQ336" s="94">
        <f>60*0.9</f>
        <v>54</v>
      </c>
      <c r="BR336" s="94" t="s">
        <v>223</v>
      </c>
      <c r="BT336" s="35">
        <f>BU336+BY336+Tabelle21268201025262729[[#This Row],[w]]/2+Tabelle21268201025262729[[#This Row],[poweradd]]</f>
        <v>100.53722400000004</v>
      </c>
      <c r="BU336" s="52">
        <f t="shared" si="397"/>
        <v>95.941641000000033</v>
      </c>
      <c r="BV336" s="35">
        <f t="shared" si="367"/>
        <v>7</v>
      </c>
      <c r="BW336" s="52">
        <f t="shared" si="385"/>
        <v>109.55835900000001</v>
      </c>
      <c r="BX336" s="52">
        <f t="shared" si="409"/>
        <v>108.46277600000001</v>
      </c>
      <c r="BY336" s="52">
        <f t="shared" si="368"/>
        <v>1.095583</v>
      </c>
      <c r="BZ336" s="94"/>
      <c r="CA336" s="94">
        <f>20*0.9</f>
        <v>18</v>
      </c>
      <c r="CB336" s="94" t="s">
        <v>230</v>
      </c>
      <c r="CD336" s="35">
        <f>CE336+CI336+Tabelle2126820102526272934[[#This Row],[w]]/2+Tabelle2126820102526272934[[#This Row],[poweradd]]</f>
        <v>205.27394400000009</v>
      </c>
      <c r="CE336" s="52">
        <f t="shared" si="398"/>
        <v>201.12014600000009</v>
      </c>
      <c r="CF336" s="35">
        <f t="shared" si="369"/>
        <v>6</v>
      </c>
      <c r="CG336" s="52">
        <f t="shared" si="386"/>
        <v>115.37985399999987</v>
      </c>
      <c r="CH336" s="52">
        <f t="shared" si="410"/>
        <v>114.22605599999987</v>
      </c>
      <c r="CI336" s="52">
        <f t="shared" si="370"/>
        <v>1.1537980000000001</v>
      </c>
      <c r="CJ336" s="94"/>
      <c r="CK336" s="94"/>
      <c r="CL336" s="94"/>
      <c r="CN336" s="35">
        <f>CO336+CS336+Tabelle21268201025262729341135[[#This Row],[w]]/2+Tabelle21268201025262729341135[[#This Row],[poweradd]]</f>
        <v>207.06620099999989</v>
      </c>
      <c r="CO336" s="52">
        <f t="shared" si="399"/>
        <v>202.93050699999989</v>
      </c>
      <c r="CP336" s="35">
        <f t="shared" si="371"/>
        <v>6</v>
      </c>
      <c r="CQ336" s="52">
        <f t="shared" si="387"/>
        <v>113.56949300000004</v>
      </c>
      <c r="CR336" s="52">
        <f t="shared" si="411"/>
        <v>112.43379900000004</v>
      </c>
      <c r="CS336" s="52">
        <f t="shared" si="372"/>
        <v>1.135694</v>
      </c>
      <c r="CT336" s="94"/>
      <c r="CU336" s="94"/>
      <c r="CV336" s="94"/>
      <c r="CX336" s="35">
        <f>CY336+DC336+Tabelle2126820102526272934113536[[#This Row],[w]]/2+Tabelle2126820102526272934113536[[#This Row],[poweradd]]</f>
        <v>100.88864299999992</v>
      </c>
      <c r="CY336" s="52">
        <f t="shared" si="400"/>
        <v>96.44307399999991</v>
      </c>
      <c r="CZ336" s="35">
        <f t="shared" si="373"/>
        <v>6</v>
      </c>
      <c r="DA336" s="52">
        <f t="shared" si="388"/>
        <v>144.55692600000015</v>
      </c>
      <c r="DB336" s="52">
        <f t="shared" si="412"/>
        <v>143.11135700000014</v>
      </c>
      <c r="DC336" s="52">
        <f t="shared" si="374"/>
        <v>1.4455690000000001</v>
      </c>
      <c r="DH336" s="35">
        <f>DI336+DM336+Tabelle21268201025262729341135363731[[#This Row],[w]]/2+Tabelle21268201025262729341135363731[[#This Row],[poweradd]]</f>
        <v>115.26407999999998</v>
      </c>
      <c r="DI336" s="52">
        <f t="shared" si="401"/>
        <v>110.92331399999998</v>
      </c>
      <c r="DJ336" s="35">
        <f t="shared" si="375"/>
        <v>6</v>
      </c>
      <c r="DK336" s="52">
        <f t="shared" si="389"/>
        <v>134.07668599999982</v>
      </c>
      <c r="DL336" s="52">
        <f t="shared" si="413"/>
        <v>132.73591999999982</v>
      </c>
      <c r="DM336" s="52">
        <f t="shared" si="376"/>
        <v>1.3407659999999999</v>
      </c>
      <c r="DP336" s="213"/>
      <c r="DR336" s="35">
        <f>DS336+DW336+Tabelle212682010252627293411353637[[#This Row],[w]]/2+Tabelle212682010252627293411353637[[#This Row],[poweradd]]</f>
        <v>117.914766</v>
      </c>
      <c r="DS336" s="52">
        <f t="shared" si="402"/>
        <v>113.620976</v>
      </c>
      <c r="DT336" s="35">
        <f t="shared" si="377"/>
        <v>6</v>
      </c>
      <c r="DU336" s="52">
        <f t="shared" si="390"/>
        <v>129.37902399999999</v>
      </c>
      <c r="DV336" s="52">
        <f t="shared" si="414"/>
        <v>128.08523399999999</v>
      </c>
      <c r="DW336" s="52">
        <f t="shared" si="378"/>
        <v>1.29379</v>
      </c>
      <c r="DZ336" s="213"/>
    </row>
    <row r="337" spans="1:130" x14ac:dyDescent="0.25">
      <c r="A337" s="55">
        <v>334</v>
      </c>
      <c r="B337" s="35">
        <f>C337+G337+Tabelle21268201025[[#This Row],[w]]/2+Tabelle21268201025[[#This Row],[poweradd]]</f>
        <v>97.368399000000011</v>
      </c>
      <c r="C337" s="52">
        <f t="shared" si="350"/>
        <v>92.963030000000018</v>
      </c>
      <c r="D337" s="35">
        <f t="shared" si="354"/>
        <v>6</v>
      </c>
      <c r="E337" s="52">
        <f t="shared" si="351"/>
        <v>140.53696999999977</v>
      </c>
      <c r="F337" s="52">
        <f t="shared" si="352"/>
        <v>139.13160099999976</v>
      </c>
      <c r="G337" s="52">
        <f t="shared" si="353"/>
        <v>1.4053690000000001</v>
      </c>
      <c r="L337" s="35">
        <f>M337+Q337+Tabelle212682010252632[[#This Row],[w]]/2+Tabelle212682010252632[[#This Row],[poweradd]]</f>
        <v>106.34194300000003</v>
      </c>
      <c r="M337" s="52">
        <f t="shared" si="391"/>
        <v>102.04741800000004</v>
      </c>
      <c r="N337" s="35">
        <f t="shared" si="355"/>
        <v>6</v>
      </c>
      <c r="O337" s="52">
        <f t="shared" si="379"/>
        <v>129.45258199999995</v>
      </c>
      <c r="P337" s="52">
        <f t="shared" si="403"/>
        <v>128.15805699999996</v>
      </c>
      <c r="Q337" s="52">
        <f t="shared" si="356"/>
        <v>1.2945249999999999</v>
      </c>
      <c r="V337" s="35">
        <f>W337+AA337+Tabelle2126820102526[[#This Row],[w]]/2+Tabelle2126820102526[[#This Row],[poweradd]]</f>
        <v>76.342184000000032</v>
      </c>
      <c r="W337" s="52">
        <f t="shared" si="392"/>
        <v>72.103217000000029</v>
      </c>
      <c r="X337" s="35">
        <f t="shared" si="357"/>
        <v>6</v>
      </c>
      <c r="Y337" s="52">
        <f t="shared" si="380"/>
        <v>123.89678299999981</v>
      </c>
      <c r="Z337" s="52">
        <f t="shared" si="404"/>
        <v>122.65781599999981</v>
      </c>
      <c r="AA337" s="52">
        <f t="shared" si="358"/>
        <v>1.2389669999999999</v>
      </c>
      <c r="AF337" s="35">
        <f>AG337+AK337+Tabelle212682010252630[[#This Row],[w]]/2+Tabelle212682010252630[[#This Row],[poweradd]]</f>
        <v>84.246941000000092</v>
      </c>
      <c r="AG337" s="52">
        <f t="shared" si="393"/>
        <v>80.108022000000091</v>
      </c>
      <c r="AH337" s="35">
        <f t="shared" si="359"/>
        <v>6</v>
      </c>
      <c r="AI337" s="52">
        <f t="shared" si="381"/>
        <v>113.89197799999981</v>
      </c>
      <c r="AJ337" s="52">
        <f t="shared" si="405"/>
        <v>112.75305899999981</v>
      </c>
      <c r="AK337" s="52">
        <f t="shared" si="360"/>
        <v>1.138919</v>
      </c>
      <c r="AP337" s="35">
        <f>AQ337+AU337+Tabelle212682010252627[[#This Row],[w]]/2+Tabelle212682010252627[[#This Row],[poweradd]]</f>
        <v>77.230186999999916</v>
      </c>
      <c r="AQ337" s="52">
        <f t="shared" si="394"/>
        <v>72.161805999999913</v>
      </c>
      <c r="AR337" s="35">
        <f t="shared" si="361"/>
        <v>7</v>
      </c>
      <c r="AS337" s="52">
        <f t="shared" si="382"/>
        <v>156.83819399999985</v>
      </c>
      <c r="AT337" s="52">
        <f t="shared" si="406"/>
        <v>155.26981299999986</v>
      </c>
      <c r="AU337" s="52">
        <f t="shared" si="362"/>
        <v>1.568381</v>
      </c>
      <c r="AZ337" s="35">
        <f>BA337+BE337+Tabelle2126820102526272933[[#This Row],[w]]/2+Tabelle2126820102526272933[[#This Row],[poweradd]]</f>
        <v>85.802678000000029</v>
      </c>
      <c r="BA337" s="52">
        <f t="shared" si="395"/>
        <v>80.841089000000025</v>
      </c>
      <c r="BB337" s="35">
        <f t="shared" si="363"/>
        <v>7</v>
      </c>
      <c r="BC337" s="52">
        <f t="shared" si="383"/>
        <v>146.15891099999988</v>
      </c>
      <c r="BD337" s="52">
        <f t="shared" si="407"/>
        <v>144.69732199999987</v>
      </c>
      <c r="BE337" s="52">
        <f t="shared" si="364"/>
        <v>1.461589</v>
      </c>
      <c r="BJ337" s="35">
        <f>BK337+BO337+Tabelle21268201025262728[[#This Row],[w]]/2+Tabelle21268201025262728[[#This Row],[poweradd]]</f>
        <v>57.143713000000062</v>
      </c>
      <c r="BK337" s="52">
        <f t="shared" si="396"/>
        <v>89.751226000000059</v>
      </c>
      <c r="BL337" s="35">
        <f t="shared" si="365"/>
        <v>7</v>
      </c>
      <c r="BM337" s="52">
        <f t="shared" si="384"/>
        <v>139.24877399999977</v>
      </c>
      <c r="BN337" s="52">
        <f t="shared" si="408"/>
        <v>137.85628699999978</v>
      </c>
      <c r="BO337" s="52">
        <f t="shared" si="366"/>
        <v>1.392487</v>
      </c>
      <c r="BP337" s="45">
        <f>-50*0.75</f>
        <v>-37.5</v>
      </c>
      <c r="BQ337" s="45"/>
      <c r="BR337" s="47" t="s">
        <v>167</v>
      </c>
      <c r="BT337" s="35">
        <f>BU337+BY337+Tabelle21268201025262729[[#This Row],[w]]/2+Tabelle21268201025262729[[#This Row],[poweradd]]</f>
        <v>67.801851000000042</v>
      </c>
      <c r="BU337" s="52">
        <f t="shared" si="397"/>
        <v>100.53722400000004</v>
      </c>
      <c r="BV337" s="35">
        <f t="shared" si="367"/>
        <v>7</v>
      </c>
      <c r="BW337" s="52">
        <f t="shared" si="385"/>
        <v>126.46277600000001</v>
      </c>
      <c r="BX337" s="52">
        <f t="shared" si="409"/>
        <v>125.198149</v>
      </c>
      <c r="BY337" s="52">
        <f t="shared" si="368"/>
        <v>1.2646269999999999</v>
      </c>
      <c r="BZ337" s="45">
        <f>-50*0.75</f>
        <v>-37.5</v>
      </c>
      <c r="CA337" s="45"/>
      <c r="CB337" s="47" t="s">
        <v>167</v>
      </c>
      <c r="CD337" s="35">
        <f>CE337+CI337+Tabelle2126820102526272934[[#This Row],[w]]/2+Tabelle2126820102526272934[[#This Row],[poweradd]]</f>
        <v>209.41620400000008</v>
      </c>
      <c r="CE337" s="52">
        <f t="shared" si="398"/>
        <v>205.27394400000009</v>
      </c>
      <c r="CF337" s="35">
        <f t="shared" si="369"/>
        <v>6</v>
      </c>
      <c r="CG337" s="52">
        <f t="shared" si="386"/>
        <v>114.22605599999987</v>
      </c>
      <c r="CH337" s="52">
        <f t="shared" si="410"/>
        <v>113.08379599999988</v>
      </c>
      <c r="CI337" s="52">
        <f t="shared" si="370"/>
        <v>1.1422600000000001</v>
      </c>
      <c r="CJ337" s="45"/>
      <c r="CK337" s="45"/>
      <c r="CL337" s="47"/>
      <c r="CN337" s="35">
        <f>CO337+CS337+Tabelle21268201025262729341135[[#This Row],[w]]/2+Tabelle21268201025262729341135[[#This Row],[poweradd]]</f>
        <v>211.19053799999989</v>
      </c>
      <c r="CO337" s="52">
        <f t="shared" si="399"/>
        <v>207.06620099999989</v>
      </c>
      <c r="CP337" s="35">
        <f t="shared" si="371"/>
        <v>6</v>
      </c>
      <c r="CQ337" s="52">
        <f t="shared" si="387"/>
        <v>112.43379900000004</v>
      </c>
      <c r="CR337" s="52">
        <f t="shared" si="411"/>
        <v>111.30946200000004</v>
      </c>
      <c r="CS337" s="52">
        <f t="shared" si="372"/>
        <v>1.1243369999999999</v>
      </c>
      <c r="CT337" s="45"/>
      <c r="CU337" s="45"/>
      <c r="CV337" s="47"/>
      <c r="CX337" s="35">
        <f>CY337+DC337+Tabelle2126820102526272934113536[[#This Row],[w]]/2+Tabelle2126820102526272934113536[[#This Row],[poweradd]]</f>
        <v>105.31975599999991</v>
      </c>
      <c r="CY337" s="52">
        <f t="shared" si="400"/>
        <v>100.88864299999992</v>
      </c>
      <c r="CZ337" s="35">
        <f t="shared" si="373"/>
        <v>6</v>
      </c>
      <c r="DA337" s="52">
        <f t="shared" si="388"/>
        <v>143.11135700000014</v>
      </c>
      <c r="DB337" s="52">
        <f t="shared" si="412"/>
        <v>141.68024400000013</v>
      </c>
      <c r="DC337" s="52">
        <f t="shared" si="374"/>
        <v>1.4311130000000001</v>
      </c>
      <c r="DH337" s="35">
        <f>DI337+DM337+Tabelle21268201025262729341135363731[[#This Row],[w]]/2+Tabelle21268201025262729341135363731[[#This Row],[poweradd]]</f>
        <v>119.59143899999998</v>
      </c>
      <c r="DI337" s="52">
        <f t="shared" si="401"/>
        <v>115.26407999999998</v>
      </c>
      <c r="DJ337" s="35">
        <f t="shared" si="375"/>
        <v>6</v>
      </c>
      <c r="DK337" s="52">
        <f t="shared" si="389"/>
        <v>132.73591999999982</v>
      </c>
      <c r="DL337" s="52">
        <f t="shared" si="413"/>
        <v>131.40856099999982</v>
      </c>
      <c r="DM337" s="52">
        <f t="shared" si="376"/>
        <v>1.327359</v>
      </c>
      <c r="DN337" s="94"/>
      <c r="DO337" s="94"/>
      <c r="DP337" s="213"/>
      <c r="DR337" s="35">
        <f>DS337+DW337+Tabelle212682010252627293411353637[[#This Row],[w]]/2+Tabelle212682010252627293411353637[[#This Row],[poweradd]]</f>
        <v>122.195618</v>
      </c>
      <c r="DS337" s="52">
        <f t="shared" si="402"/>
        <v>117.914766</v>
      </c>
      <c r="DT337" s="35">
        <f t="shared" si="377"/>
        <v>6</v>
      </c>
      <c r="DU337" s="52">
        <f t="shared" si="390"/>
        <v>128.08523399999999</v>
      </c>
      <c r="DV337" s="52">
        <f t="shared" si="414"/>
        <v>126.80438199999999</v>
      </c>
      <c r="DW337" s="52">
        <f t="shared" si="378"/>
        <v>1.2808520000000001</v>
      </c>
      <c r="DX337" s="94"/>
      <c r="DY337" s="94"/>
      <c r="DZ337" s="213"/>
    </row>
    <row r="338" spans="1:130" x14ac:dyDescent="0.25">
      <c r="A338" s="55">
        <v>335</v>
      </c>
      <c r="B338" s="35">
        <f>C338+G338+Tabelle21268201025[[#This Row],[w]]/2+Tabelle21268201025[[#This Row],[poweradd]]</f>
        <v>101.75971500000001</v>
      </c>
      <c r="C338" s="150">
        <f t="shared" si="350"/>
        <v>97.368399000000011</v>
      </c>
      <c r="D338" s="35">
        <f t="shared" si="354"/>
        <v>6</v>
      </c>
      <c r="E338" s="52">
        <f t="shared" si="351"/>
        <v>139.13160099999976</v>
      </c>
      <c r="F338" s="52">
        <f t="shared" si="352"/>
        <v>137.74028499999977</v>
      </c>
      <c r="G338" s="52">
        <f t="shared" si="353"/>
        <v>1.391316</v>
      </c>
      <c r="L338" s="35">
        <f>M338+Q338+Tabelle212682010252632[[#This Row],[w]]/2+Tabelle212682010252632[[#This Row],[poweradd]]</f>
        <v>110.62352300000003</v>
      </c>
      <c r="M338" s="150">
        <f t="shared" si="391"/>
        <v>106.34194300000003</v>
      </c>
      <c r="N338" s="35">
        <f t="shared" si="355"/>
        <v>6</v>
      </c>
      <c r="O338" s="52">
        <f t="shared" si="379"/>
        <v>128.15805699999996</v>
      </c>
      <c r="P338" s="52">
        <f t="shared" si="403"/>
        <v>126.87647699999995</v>
      </c>
      <c r="Q338" s="52">
        <f t="shared" si="356"/>
        <v>1.2815799999999999</v>
      </c>
      <c r="V338" s="35">
        <f>W338+AA338+Tabelle2126820102526[[#This Row],[w]]/2+Tabelle2126820102526[[#This Row],[poweradd]]</f>
        <v>80.568762000000035</v>
      </c>
      <c r="W338" s="150">
        <f t="shared" si="392"/>
        <v>76.342184000000032</v>
      </c>
      <c r="X338" s="35">
        <f t="shared" si="357"/>
        <v>6</v>
      </c>
      <c r="Y338" s="52">
        <f t="shared" si="380"/>
        <v>122.65781599999981</v>
      </c>
      <c r="Z338" s="52">
        <f t="shared" si="404"/>
        <v>121.43123799999981</v>
      </c>
      <c r="AA338" s="52">
        <f t="shared" si="358"/>
        <v>1.2265779999999999</v>
      </c>
      <c r="AF338" s="35">
        <f>AG338+AK338+Tabelle212682010252630[[#This Row],[w]]/2+Tabelle212682010252630[[#This Row],[poweradd]]</f>
        <v>88.374471000000085</v>
      </c>
      <c r="AG338" s="150">
        <f t="shared" si="393"/>
        <v>84.246941000000092</v>
      </c>
      <c r="AH338" s="35">
        <f t="shared" si="359"/>
        <v>6</v>
      </c>
      <c r="AI338" s="52">
        <f t="shared" si="381"/>
        <v>112.75305899999981</v>
      </c>
      <c r="AJ338" s="52">
        <f t="shared" si="405"/>
        <v>111.62552899999982</v>
      </c>
      <c r="AK338" s="52">
        <f t="shared" si="360"/>
        <v>1.1275299999999999</v>
      </c>
      <c r="AP338" s="35">
        <f>AQ338+AU338+Tabelle212682010252627[[#This Row],[w]]/2+Tabelle212682010252627[[#This Row],[poweradd]]</f>
        <v>82.282884999999922</v>
      </c>
      <c r="AQ338" s="150">
        <f t="shared" si="394"/>
        <v>77.230186999999916</v>
      </c>
      <c r="AR338" s="35">
        <f t="shared" si="361"/>
        <v>7</v>
      </c>
      <c r="AS338" s="52">
        <f t="shared" si="382"/>
        <v>155.26981299999986</v>
      </c>
      <c r="AT338" s="52">
        <f t="shared" si="406"/>
        <v>153.71711499999986</v>
      </c>
      <c r="AU338" s="52">
        <f t="shared" si="362"/>
        <v>1.5526979999999999</v>
      </c>
      <c r="AZ338" s="35">
        <f>BA338+BE338+Tabelle2126820102526272933[[#This Row],[w]]/2+Tabelle2126820102526272933[[#This Row],[poweradd]]</f>
        <v>90.749651000000028</v>
      </c>
      <c r="BA338" s="150">
        <f t="shared" si="395"/>
        <v>85.802678000000029</v>
      </c>
      <c r="BB338" s="35">
        <f t="shared" si="363"/>
        <v>7</v>
      </c>
      <c r="BC338" s="52">
        <f t="shared" si="383"/>
        <v>144.69732199999987</v>
      </c>
      <c r="BD338" s="52">
        <f t="shared" si="407"/>
        <v>143.25034899999986</v>
      </c>
      <c r="BE338" s="52">
        <f t="shared" si="364"/>
        <v>1.4469730000000001</v>
      </c>
      <c r="BJ338" s="35">
        <f>BK338+BO338+Tabelle21268201025262728[[#This Row],[w]]/2+Tabelle21268201025262728[[#This Row],[poweradd]]</f>
        <v>62.022275000000064</v>
      </c>
      <c r="BK338" s="150">
        <f t="shared" si="396"/>
        <v>57.143713000000062</v>
      </c>
      <c r="BL338" s="35">
        <f t="shared" si="365"/>
        <v>7</v>
      </c>
      <c r="BM338" s="52">
        <f t="shared" si="384"/>
        <v>137.85628699999978</v>
      </c>
      <c r="BN338" s="52">
        <f t="shared" si="408"/>
        <v>136.47772499999979</v>
      </c>
      <c r="BO338" s="52">
        <f t="shared" si="366"/>
        <v>1.3785620000000001</v>
      </c>
      <c r="BP338" s="45"/>
      <c r="BQ338" s="45"/>
      <c r="BR338" s="47"/>
      <c r="BT338" s="35">
        <f>BU338+BY338+Tabelle21268201025262729[[#This Row],[w]]/2+Tabelle21268201025262729[[#This Row],[poweradd]]</f>
        <v>72.553832000000043</v>
      </c>
      <c r="BU338" s="150">
        <f t="shared" si="397"/>
        <v>67.801851000000042</v>
      </c>
      <c r="BV338" s="35">
        <f t="shared" si="367"/>
        <v>7</v>
      </c>
      <c r="BW338" s="52">
        <f t="shared" si="385"/>
        <v>125.198149</v>
      </c>
      <c r="BX338" s="52">
        <f t="shared" si="409"/>
        <v>123.946168</v>
      </c>
      <c r="BY338" s="52">
        <f t="shared" si="368"/>
        <v>1.251981</v>
      </c>
      <c r="BZ338" s="45"/>
      <c r="CA338" s="45"/>
      <c r="CB338" s="47"/>
      <c r="CD338" s="35">
        <f>CE338+CI338+Tabelle2126820102526272934[[#This Row],[w]]/2+Tabelle2126820102526272934[[#This Row],[poweradd]]</f>
        <v>213.54704100000009</v>
      </c>
      <c r="CE338" s="150">
        <f t="shared" si="398"/>
        <v>209.41620400000008</v>
      </c>
      <c r="CF338" s="35">
        <f t="shared" si="369"/>
        <v>6</v>
      </c>
      <c r="CG338" s="52">
        <f t="shared" si="386"/>
        <v>113.08379599999988</v>
      </c>
      <c r="CH338" s="52">
        <f t="shared" si="410"/>
        <v>111.95295899999988</v>
      </c>
      <c r="CI338" s="52">
        <f t="shared" si="370"/>
        <v>1.1308370000000001</v>
      </c>
      <c r="CJ338" s="45"/>
      <c r="CK338" s="45"/>
      <c r="CL338" s="47"/>
      <c r="CN338" s="35">
        <f>CO338+CS338+Tabelle21268201025262729341135[[#This Row],[w]]/2+Tabelle21268201025262729341135[[#This Row],[poweradd]]</f>
        <v>215.30363199999988</v>
      </c>
      <c r="CO338" s="150">
        <f t="shared" si="399"/>
        <v>211.19053799999989</v>
      </c>
      <c r="CP338" s="35">
        <f t="shared" si="371"/>
        <v>6</v>
      </c>
      <c r="CQ338" s="52">
        <f t="shared" si="387"/>
        <v>111.30946200000004</v>
      </c>
      <c r="CR338" s="52">
        <f t="shared" si="411"/>
        <v>110.19636800000004</v>
      </c>
      <c r="CS338" s="52">
        <f t="shared" si="372"/>
        <v>1.113094</v>
      </c>
      <c r="CT338" s="45"/>
      <c r="CU338" s="45"/>
      <c r="CV338" s="47"/>
      <c r="CX338" s="35">
        <f>CY338+DC338+Tabelle2126820102526272934113536[[#This Row],[w]]/2+Tabelle2126820102526272934113536[[#This Row],[poweradd]]</f>
        <v>109.73655799999992</v>
      </c>
      <c r="CY338" s="150">
        <f t="shared" si="400"/>
        <v>105.31975599999991</v>
      </c>
      <c r="CZ338" s="35">
        <f t="shared" si="373"/>
        <v>6</v>
      </c>
      <c r="DA338" s="52">
        <f t="shared" si="388"/>
        <v>141.68024400000013</v>
      </c>
      <c r="DB338" s="52">
        <f t="shared" si="412"/>
        <v>140.26344200000014</v>
      </c>
      <c r="DC338" s="52">
        <f t="shared" si="374"/>
        <v>1.4168019999999999</v>
      </c>
      <c r="DF338" s="213" t="s">
        <v>167</v>
      </c>
      <c r="DH338" s="35">
        <f>DI338+DM338+Tabelle21268201025262729341135363731[[#This Row],[w]]/2+Tabelle21268201025262729341135363731[[#This Row],[poweradd]]</f>
        <v>123.90552399999999</v>
      </c>
      <c r="DI338" s="150">
        <f t="shared" si="401"/>
        <v>119.59143899999998</v>
      </c>
      <c r="DJ338" s="35">
        <f t="shared" si="375"/>
        <v>6</v>
      </c>
      <c r="DK338" s="52">
        <f t="shared" si="389"/>
        <v>131.40856099999982</v>
      </c>
      <c r="DL338" s="52">
        <f t="shared" si="413"/>
        <v>130.09447599999982</v>
      </c>
      <c r="DM338" s="52">
        <f t="shared" si="376"/>
        <v>1.3140849999999999</v>
      </c>
      <c r="DR338" s="35">
        <f>DS338+DW338+Tabelle212682010252627293411353637[[#This Row],[w]]/2+Tabelle212682010252627293411353637[[#This Row],[poweradd]]</f>
        <v>126.463661</v>
      </c>
      <c r="DS338" s="150">
        <f t="shared" si="402"/>
        <v>122.195618</v>
      </c>
      <c r="DT338" s="35">
        <f t="shared" si="377"/>
        <v>6</v>
      </c>
      <c r="DU338" s="52">
        <f t="shared" si="390"/>
        <v>126.80438199999999</v>
      </c>
      <c r="DV338" s="52">
        <f t="shared" si="414"/>
        <v>125.53633899999998</v>
      </c>
      <c r="DW338" s="52">
        <f t="shared" si="378"/>
        <v>1.268043</v>
      </c>
    </row>
    <row r="339" spans="1:130" x14ac:dyDescent="0.25">
      <c r="A339" s="55">
        <v>336</v>
      </c>
      <c r="B339" s="35">
        <f>C339+G339+Tabelle21268201025[[#This Row],[w]]/2+Tabelle21268201025[[#This Row],[poweradd]]</f>
        <v>106.13711700000002</v>
      </c>
      <c r="C339" s="150">
        <f t="shared" ref="C339:C400" si="415">B338</f>
        <v>101.75971500000001</v>
      </c>
      <c r="D339" s="35">
        <f t="shared" si="354"/>
        <v>6</v>
      </c>
      <c r="E339" s="52">
        <f t="shared" ref="E339:E400" si="416">IF(F338+I338&lt;0,0,F338+I338)</f>
        <v>137.74028499999977</v>
      </c>
      <c r="F339" s="52">
        <f t="shared" ref="F339:F400" si="417">E339-G339</f>
        <v>136.36288299999978</v>
      </c>
      <c r="G339" s="52">
        <f t="shared" ref="G339:G400" si="418">IF(E339/100&gt;10,10,ROUNDDOWN(E339/100,6))</f>
        <v>1.377402</v>
      </c>
      <c r="L339" s="35">
        <f>M339+Q339+Tabelle212682010252632[[#This Row],[w]]/2+Tabelle212682010252632[[#This Row],[poweradd]]</f>
        <v>114.89228700000004</v>
      </c>
      <c r="M339" s="150">
        <f t="shared" si="391"/>
        <v>110.62352300000003</v>
      </c>
      <c r="N339" s="35">
        <f t="shared" si="355"/>
        <v>6</v>
      </c>
      <c r="O339" s="52">
        <f t="shared" si="379"/>
        <v>126.87647699999995</v>
      </c>
      <c r="P339" s="52">
        <f t="shared" si="403"/>
        <v>125.60771299999995</v>
      </c>
      <c r="Q339" s="52">
        <f t="shared" si="356"/>
        <v>1.268764</v>
      </c>
      <c r="V339" s="35">
        <f>W339+AA339+Tabelle2126820102526[[#This Row],[w]]/2+Tabelle2126820102526[[#This Row],[poweradd]]</f>
        <v>84.783074000000042</v>
      </c>
      <c r="W339" s="150">
        <f t="shared" si="392"/>
        <v>80.568762000000035</v>
      </c>
      <c r="X339" s="35">
        <f t="shared" si="357"/>
        <v>6</v>
      </c>
      <c r="Y339" s="52">
        <f t="shared" si="380"/>
        <v>121.43123799999981</v>
      </c>
      <c r="Z339" s="52">
        <f t="shared" si="404"/>
        <v>120.2169259999998</v>
      </c>
      <c r="AA339" s="52">
        <f t="shared" si="358"/>
        <v>1.2143120000000001</v>
      </c>
      <c r="AF339" s="35">
        <f>AG339+AK339+Tabelle212682010252630[[#This Row],[w]]/2+Tabelle212682010252630[[#This Row],[poweradd]]</f>
        <v>92.49072600000008</v>
      </c>
      <c r="AG339" s="150">
        <f t="shared" si="393"/>
        <v>88.374471000000085</v>
      </c>
      <c r="AH339" s="35">
        <f t="shared" si="359"/>
        <v>6</v>
      </c>
      <c r="AI339" s="52">
        <f t="shared" si="381"/>
        <v>111.62552899999982</v>
      </c>
      <c r="AJ339" s="52">
        <f t="shared" si="405"/>
        <v>110.50927399999982</v>
      </c>
      <c r="AK339" s="52">
        <f t="shared" si="360"/>
        <v>1.116255</v>
      </c>
      <c r="AP339" s="35">
        <f>AQ339+AU339+Tabelle212682010252627[[#This Row],[w]]/2+Tabelle212682010252627[[#This Row],[poweradd]]</f>
        <v>87.320055999999923</v>
      </c>
      <c r="AQ339" s="150">
        <f t="shared" si="394"/>
        <v>82.282884999999922</v>
      </c>
      <c r="AR339" s="35">
        <f t="shared" si="361"/>
        <v>7</v>
      </c>
      <c r="AS339" s="52">
        <f t="shared" si="382"/>
        <v>153.71711499999986</v>
      </c>
      <c r="AT339" s="52">
        <f t="shared" si="406"/>
        <v>152.17994399999986</v>
      </c>
      <c r="AU339" s="52">
        <f t="shared" si="362"/>
        <v>1.5371710000000001</v>
      </c>
      <c r="AZ339" s="35">
        <f>BA339+BE339+Tabelle2126820102526272933[[#This Row],[w]]/2+Tabelle2126820102526272933[[#This Row],[poweradd]]</f>
        <v>95.682154000000025</v>
      </c>
      <c r="BA339" s="150">
        <f t="shared" si="395"/>
        <v>90.749651000000028</v>
      </c>
      <c r="BB339" s="35">
        <f t="shared" si="363"/>
        <v>7</v>
      </c>
      <c r="BC339" s="52">
        <f t="shared" si="383"/>
        <v>143.25034899999986</v>
      </c>
      <c r="BD339" s="52">
        <f t="shared" si="407"/>
        <v>141.81784599999986</v>
      </c>
      <c r="BE339" s="52">
        <f t="shared" si="364"/>
        <v>1.4325030000000001</v>
      </c>
      <c r="BJ339" s="35">
        <f>BK339+BO339+Tabelle21268201025262728[[#This Row],[w]]/2+Tabelle21268201025262728[[#This Row],[poweradd]]</f>
        <v>66.887052000000068</v>
      </c>
      <c r="BK339" s="150">
        <f t="shared" si="396"/>
        <v>62.022275000000064</v>
      </c>
      <c r="BL339" s="35">
        <f t="shared" si="365"/>
        <v>7</v>
      </c>
      <c r="BM339" s="52">
        <f t="shared" si="384"/>
        <v>136.47772499999979</v>
      </c>
      <c r="BN339" s="52">
        <f t="shared" si="408"/>
        <v>135.11294799999979</v>
      </c>
      <c r="BO339" s="52">
        <f t="shared" si="366"/>
        <v>1.3647769999999999</v>
      </c>
      <c r="BT339" s="35">
        <f>BU339+BY339+Tabelle21268201025262729[[#This Row],[w]]/2+Tabelle21268201025262729[[#This Row],[poweradd]]</f>
        <v>77.293293000000048</v>
      </c>
      <c r="BU339" s="150">
        <f t="shared" si="397"/>
        <v>72.553832000000043</v>
      </c>
      <c r="BV339" s="35">
        <f t="shared" si="367"/>
        <v>7</v>
      </c>
      <c r="BW339" s="52">
        <f t="shared" si="385"/>
        <v>123.946168</v>
      </c>
      <c r="BX339" s="52">
        <f t="shared" si="409"/>
        <v>122.70670699999999</v>
      </c>
      <c r="BY339" s="52">
        <f t="shared" si="368"/>
        <v>1.2394609999999999</v>
      </c>
      <c r="CD339" s="35">
        <f>CE339+CI339+Tabelle2126820102526272934[[#This Row],[w]]/2+Tabelle2126820102526272934[[#This Row],[poweradd]]</f>
        <v>217.66657000000009</v>
      </c>
      <c r="CE339" s="150">
        <f t="shared" si="398"/>
        <v>213.54704100000009</v>
      </c>
      <c r="CF339" s="35">
        <f t="shared" si="369"/>
        <v>6</v>
      </c>
      <c r="CG339" s="52">
        <f t="shared" si="386"/>
        <v>111.95295899999988</v>
      </c>
      <c r="CH339" s="52">
        <f t="shared" si="410"/>
        <v>110.83342999999988</v>
      </c>
      <c r="CI339" s="52">
        <f t="shared" si="370"/>
        <v>1.119529</v>
      </c>
      <c r="CN339" s="35">
        <f>CO339+CS339+Tabelle21268201025262729341135[[#This Row],[w]]/2+Tabelle21268201025262729341135[[#This Row],[poweradd]]</f>
        <v>219.40559499999989</v>
      </c>
      <c r="CO339" s="150">
        <f t="shared" si="399"/>
        <v>215.30363199999988</v>
      </c>
      <c r="CP339" s="35">
        <f t="shared" si="371"/>
        <v>6</v>
      </c>
      <c r="CQ339" s="52">
        <f t="shared" si="387"/>
        <v>110.19636800000004</v>
      </c>
      <c r="CR339" s="52">
        <f t="shared" si="411"/>
        <v>109.09440500000004</v>
      </c>
      <c r="CS339" s="52">
        <f t="shared" si="372"/>
        <v>1.101963</v>
      </c>
      <c r="CX339" s="35">
        <f>CY339+DC339+Tabelle2126820102526272934113536[[#This Row],[w]]/2+Tabelle2126820102526272934113536[[#This Row],[poweradd]]</f>
        <v>114.13919199999992</v>
      </c>
      <c r="CY339" s="150">
        <f t="shared" si="400"/>
        <v>109.73655799999992</v>
      </c>
      <c r="CZ339" s="35">
        <f t="shared" si="373"/>
        <v>6</v>
      </c>
      <c r="DA339" s="52">
        <f t="shared" si="388"/>
        <v>140.26344200000014</v>
      </c>
      <c r="DB339" s="52">
        <f t="shared" si="412"/>
        <v>138.86080800000013</v>
      </c>
      <c r="DC339" s="52">
        <f t="shared" si="374"/>
        <v>1.4026339999999999</v>
      </c>
      <c r="DE339" s="94"/>
      <c r="DF339" s="47"/>
      <c r="DH339" s="35">
        <f>DI339+DM339+Tabelle21268201025262729341135363731[[#This Row],[w]]/2+Tabelle21268201025262729341135363731[[#This Row],[poweradd]]</f>
        <v>128.20646799999997</v>
      </c>
      <c r="DI339" s="150">
        <f t="shared" si="401"/>
        <v>123.90552399999999</v>
      </c>
      <c r="DJ339" s="35">
        <f t="shared" si="375"/>
        <v>6</v>
      </c>
      <c r="DK339" s="52">
        <f t="shared" si="389"/>
        <v>130.09447599999982</v>
      </c>
      <c r="DL339" s="52">
        <f t="shared" si="413"/>
        <v>128.79353199999983</v>
      </c>
      <c r="DM339" s="52">
        <f t="shared" si="376"/>
        <v>1.3009440000000001</v>
      </c>
      <c r="DR339" s="35">
        <f>DS339+DW339+Tabelle212682010252627293411353637[[#This Row],[w]]/2+Tabelle212682010252627293411353637[[#This Row],[poweradd]]</f>
        <v>130.71902399999999</v>
      </c>
      <c r="DS339" s="150">
        <f t="shared" si="402"/>
        <v>126.463661</v>
      </c>
      <c r="DT339" s="35">
        <f t="shared" si="377"/>
        <v>6</v>
      </c>
      <c r="DU339" s="52">
        <f t="shared" si="390"/>
        <v>125.53633899999998</v>
      </c>
      <c r="DV339" s="52">
        <f t="shared" si="414"/>
        <v>124.28097599999998</v>
      </c>
      <c r="DW339" s="52">
        <f t="shared" si="378"/>
        <v>1.255363</v>
      </c>
    </row>
    <row r="340" spans="1:130" x14ac:dyDescent="0.25">
      <c r="A340" s="55">
        <v>337</v>
      </c>
      <c r="B340" s="35">
        <f>C340+G340+Tabelle21268201025[[#This Row],[w]]/2+Tabelle21268201025[[#This Row],[poweradd]]</f>
        <v>110.50074500000002</v>
      </c>
      <c r="C340" s="150">
        <f t="shared" si="415"/>
        <v>106.13711700000002</v>
      </c>
      <c r="D340" s="35">
        <f t="shared" si="354"/>
        <v>6</v>
      </c>
      <c r="E340" s="52">
        <f t="shared" si="416"/>
        <v>136.36288299999978</v>
      </c>
      <c r="F340" s="52">
        <f t="shared" si="417"/>
        <v>134.99925499999978</v>
      </c>
      <c r="G340" s="52">
        <f t="shared" si="418"/>
        <v>1.3636280000000001</v>
      </c>
      <c r="L340" s="35">
        <f>M340+Q340+Tabelle212682010252632[[#This Row],[w]]/2+Tabelle212682010252632[[#This Row],[poweradd]]</f>
        <v>119.14836400000004</v>
      </c>
      <c r="M340" s="150">
        <f t="shared" si="391"/>
        <v>114.89228700000004</v>
      </c>
      <c r="N340" s="35">
        <f t="shared" si="355"/>
        <v>6</v>
      </c>
      <c r="O340" s="52">
        <f t="shared" si="379"/>
        <v>125.60771299999995</v>
      </c>
      <c r="P340" s="52">
        <f t="shared" si="403"/>
        <v>124.35163599999994</v>
      </c>
      <c r="Q340" s="52">
        <f t="shared" si="356"/>
        <v>1.2560770000000001</v>
      </c>
      <c r="V340" s="35">
        <f>W340+AA340+Tabelle2126820102526[[#This Row],[w]]/2+Tabelle2126820102526[[#This Row],[poweradd]]</f>
        <v>88.98524300000004</v>
      </c>
      <c r="W340" s="150">
        <f t="shared" si="392"/>
        <v>84.783074000000042</v>
      </c>
      <c r="X340" s="35">
        <f t="shared" si="357"/>
        <v>6</v>
      </c>
      <c r="Y340" s="52">
        <f t="shared" si="380"/>
        <v>120.2169259999998</v>
      </c>
      <c r="Z340" s="52">
        <f t="shared" si="404"/>
        <v>119.0147569999998</v>
      </c>
      <c r="AA340" s="52">
        <f t="shared" si="358"/>
        <v>1.202169</v>
      </c>
      <c r="AF340" s="35">
        <f>AG340+AK340+Tabelle212682010252630[[#This Row],[w]]/2+Tabelle212682010252630[[#This Row],[poweradd]]</f>
        <v>96.595818000000079</v>
      </c>
      <c r="AG340" s="150">
        <f t="shared" si="393"/>
        <v>92.49072600000008</v>
      </c>
      <c r="AH340" s="35">
        <f t="shared" si="359"/>
        <v>6</v>
      </c>
      <c r="AI340" s="52">
        <f t="shared" si="381"/>
        <v>110.50927399999982</v>
      </c>
      <c r="AJ340" s="52">
        <f t="shared" si="405"/>
        <v>109.40418199999982</v>
      </c>
      <c r="AK340" s="52">
        <f t="shared" si="360"/>
        <v>1.105092</v>
      </c>
      <c r="AP340" s="35">
        <f>AQ340+AU340+Tabelle212682010252627[[#This Row],[w]]/2+Tabelle212682010252627[[#This Row],[poweradd]]</f>
        <v>92.341854999999924</v>
      </c>
      <c r="AQ340" s="150">
        <f t="shared" si="394"/>
        <v>87.320055999999923</v>
      </c>
      <c r="AR340" s="35">
        <f t="shared" si="361"/>
        <v>7</v>
      </c>
      <c r="AS340" s="52">
        <f t="shared" si="382"/>
        <v>152.17994399999986</v>
      </c>
      <c r="AT340" s="52">
        <f t="shared" si="406"/>
        <v>150.65814499999988</v>
      </c>
      <c r="AU340" s="52">
        <f t="shared" si="362"/>
        <v>1.5217989999999999</v>
      </c>
      <c r="AZ340" s="35">
        <f>BA340+BE340+Tabelle2126820102526272933[[#This Row],[w]]/2+Tabelle2126820102526272933[[#This Row],[poweradd]]</f>
        <v>100.60033200000002</v>
      </c>
      <c r="BA340" s="150">
        <f t="shared" si="395"/>
        <v>95.682154000000025</v>
      </c>
      <c r="BB340" s="35">
        <f t="shared" si="363"/>
        <v>7</v>
      </c>
      <c r="BC340" s="52">
        <f t="shared" si="383"/>
        <v>141.81784599999986</v>
      </c>
      <c r="BD340" s="52">
        <f t="shared" si="407"/>
        <v>140.39966799999985</v>
      </c>
      <c r="BE340" s="52">
        <f t="shared" si="364"/>
        <v>1.4181779999999999</v>
      </c>
      <c r="BJ340" s="35">
        <f>BK340+BO340+Tabelle21268201025262728[[#This Row],[w]]/2+Tabelle21268201025262728[[#This Row],[poweradd]]</f>
        <v>71.738181000000068</v>
      </c>
      <c r="BK340" s="150">
        <f t="shared" si="396"/>
        <v>66.887052000000068</v>
      </c>
      <c r="BL340" s="35">
        <f t="shared" si="365"/>
        <v>7</v>
      </c>
      <c r="BM340" s="52">
        <f t="shared" si="384"/>
        <v>135.11294799999979</v>
      </c>
      <c r="BN340" s="52">
        <f t="shared" si="408"/>
        <v>133.7618189999998</v>
      </c>
      <c r="BO340" s="52">
        <f t="shared" si="366"/>
        <v>1.351129</v>
      </c>
      <c r="BT340" s="35">
        <f>BU340+BY340+Tabelle21268201025262729[[#This Row],[w]]/2+Tabelle21268201025262729[[#This Row],[poweradd]]</f>
        <v>82.020360000000053</v>
      </c>
      <c r="BU340" s="150">
        <f t="shared" si="397"/>
        <v>77.293293000000048</v>
      </c>
      <c r="BV340" s="35">
        <f t="shared" si="367"/>
        <v>7</v>
      </c>
      <c r="BW340" s="52">
        <f t="shared" si="385"/>
        <v>122.70670699999999</v>
      </c>
      <c r="BX340" s="52">
        <f t="shared" si="409"/>
        <v>121.47963999999999</v>
      </c>
      <c r="BY340" s="52">
        <f t="shared" si="368"/>
        <v>1.2270669999999999</v>
      </c>
      <c r="CD340" s="35">
        <f>CE340+CI340+Tabelle2126820102526272934[[#This Row],[w]]/2+Tabelle2126820102526272934[[#This Row],[poweradd]]</f>
        <v>221.77490400000011</v>
      </c>
      <c r="CE340" s="150">
        <f t="shared" si="398"/>
        <v>217.66657000000009</v>
      </c>
      <c r="CF340" s="35">
        <f t="shared" si="369"/>
        <v>6</v>
      </c>
      <c r="CG340" s="52">
        <f t="shared" si="386"/>
        <v>110.83342999999988</v>
      </c>
      <c r="CH340" s="52">
        <f t="shared" si="410"/>
        <v>109.72509599999988</v>
      </c>
      <c r="CI340" s="52">
        <f t="shared" si="370"/>
        <v>1.1083339999999999</v>
      </c>
      <c r="CN340" s="35">
        <f>CO340+CS340+Tabelle21268201025262729341135[[#This Row],[w]]/2+Tabelle21268201025262729341135[[#This Row],[poweradd]]</f>
        <v>223.4965389999999</v>
      </c>
      <c r="CO340" s="150">
        <f t="shared" si="399"/>
        <v>219.40559499999989</v>
      </c>
      <c r="CP340" s="35">
        <f t="shared" si="371"/>
        <v>6</v>
      </c>
      <c r="CQ340" s="52">
        <f t="shared" si="387"/>
        <v>109.09440500000004</v>
      </c>
      <c r="CR340" s="52">
        <f t="shared" si="411"/>
        <v>108.00346100000004</v>
      </c>
      <c r="CS340" s="52">
        <f t="shared" si="372"/>
        <v>1.0909439999999999</v>
      </c>
      <c r="CX340" s="35">
        <f>CY340+DC340+Tabelle2126820102526272934113536[[#This Row],[w]]/2+Tabelle2126820102526272934113536[[#This Row],[poweradd]]</f>
        <v>118.52779999999993</v>
      </c>
      <c r="CY340" s="150">
        <f t="shared" si="400"/>
        <v>114.13919199999992</v>
      </c>
      <c r="CZ340" s="35">
        <f t="shared" si="373"/>
        <v>6</v>
      </c>
      <c r="DA340" s="52">
        <f t="shared" si="388"/>
        <v>138.86080800000013</v>
      </c>
      <c r="DB340" s="52">
        <f t="shared" si="412"/>
        <v>137.47220000000013</v>
      </c>
      <c r="DC340" s="52">
        <f t="shared" si="374"/>
        <v>1.3886080000000001</v>
      </c>
      <c r="DF340" s="213"/>
      <c r="DH340" s="35">
        <f>DI340+DM340+Tabelle21268201025262729341135363731[[#This Row],[w]]/2+Tabelle21268201025262729341135363731[[#This Row],[poweradd]]</f>
        <v>132.49440299999998</v>
      </c>
      <c r="DI340" s="150">
        <f t="shared" si="401"/>
        <v>128.20646799999997</v>
      </c>
      <c r="DJ340" s="35">
        <f t="shared" si="375"/>
        <v>6</v>
      </c>
      <c r="DK340" s="52">
        <f t="shared" si="389"/>
        <v>128.79353199999983</v>
      </c>
      <c r="DL340" s="52">
        <f t="shared" si="413"/>
        <v>127.50559699999982</v>
      </c>
      <c r="DM340" s="52">
        <f t="shared" si="376"/>
        <v>1.2879350000000001</v>
      </c>
      <c r="DR340" s="35">
        <f>DS340+DW340+Tabelle212682010252627293411353637[[#This Row],[w]]/2+Tabelle212682010252627293411353637[[#This Row],[poweradd]]</f>
        <v>134.96183299999998</v>
      </c>
      <c r="DS340" s="150">
        <f t="shared" si="402"/>
        <v>130.71902399999999</v>
      </c>
      <c r="DT340" s="35">
        <f t="shared" si="377"/>
        <v>6</v>
      </c>
      <c r="DU340" s="52">
        <f t="shared" si="390"/>
        <v>124.28097599999998</v>
      </c>
      <c r="DV340" s="52">
        <f t="shared" si="414"/>
        <v>123.03816699999999</v>
      </c>
      <c r="DW340" s="52">
        <f t="shared" si="378"/>
        <v>1.2428090000000001</v>
      </c>
    </row>
    <row r="341" spans="1:130" x14ac:dyDescent="0.25">
      <c r="A341" s="55">
        <v>338</v>
      </c>
      <c r="B341" s="35">
        <f>C341+G341+Tabelle21268201025[[#This Row],[w]]/2+Tabelle21268201025[[#This Row],[poweradd]]</f>
        <v>114.85073700000002</v>
      </c>
      <c r="C341" s="150">
        <f t="shared" si="415"/>
        <v>110.50074500000002</v>
      </c>
      <c r="D341" s="35">
        <f t="shared" si="354"/>
        <v>6</v>
      </c>
      <c r="E341" s="52">
        <f t="shared" si="416"/>
        <v>134.99925499999978</v>
      </c>
      <c r="F341" s="52">
        <f t="shared" si="417"/>
        <v>133.64926299999979</v>
      </c>
      <c r="G341" s="52">
        <f t="shared" si="418"/>
        <v>1.3499920000000001</v>
      </c>
      <c r="H341" s="94"/>
      <c r="I341" s="94"/>
      <c r="J341" s="94"/>
      <c r="L341" s="35">
        <f>M341+Q341+Tabelle212682010252632[[#This Row],[w]]/2+Tabelle212682010252632[[#This Row],[poweradd]]</f>
        <v>123.39188000000004</v>
      </c>
      <c r="M341" s="150">
        <f t="shared" si="391"/>
        <v>119.14836400000004</v>
      </c>
      <c r="N341" s="35">
        <f t="shared" si="355"/>
        <v>6</v>
      </c>
      <c r="O341" s="52">
        <f t="shared" si="379"/>
        <v>124.35163599999994</v>
      </c>
      <c r="P341" s="52">
        <f t="shared" si="403"/>
        <v>123.10811999999994</v>
      </c>
      <c r="Q341" s="52">
        <f t="shared" si="356"/>
        <v>1.2435160000000001</v>
      </c>
      <c r="R341" s="94"/>
      <c r="S341" s="94"/>
      <c r="T341" s="94"/>
      <c r="V341" s="35">
        <f>W341+AA341+Tabelle2126820102526[[#This Row],[w]]/2+Tabelle2126820102526[[#This Row],[poweradd]]</f>
        <v>93.175390000000036</v>
      </c>
      <c r="W341" s="150">
        <f t="shared" si="392"/>
        <v>88.98524300000004</v>
      </c>
      <c r="X341" s="35">
        <f t="shared" si="357"/>
        <v>6</v>
      </c>
      <c r="Y341" s="52">
        <f t="shared" si="380"/>
        <v>119.0147569999998</v>
      </c>
      <c r="Z341" s="52">
        <f t="shared" si="404"/>
        <v>117.82460999999981</v>
      </c>
      <c r="AA341" s="52">
        <f t="shared" si="358"/>
        <v>1.1901470000000001</v>
      </c>
      <c r="AB341" s="94"/>
      <c r="AC341" s="94"/>
      <c r="AD341" s="94"/>
      <c r="AF341" s="35">
        <f>AG341+AK341+Tabelle212682010252630[[#This Row],[w]]/2+Tabelle212682010252630[[#This Row],[poweradd]]</f>
        <v>100.68985900000008</v>
      </c>
      <c r="AG341" s="150">
        <f t="shared" si="393"/>
        <v>96.595818000000079</v>
      </c>
      <c r="AH341" s="35">
        <f t="shared" si="359"/>
        <v>6</v>
      </c>
      <c r="AI341" s="52">
        <f t="shared" si="381"/>
        <v>109.40418199999982</v>
      </c>
      <c r="AJ341" s="52">
        <f t="shared" si="405"/>
        <v>108.31014099999982</v>
      </c>
      <c r="AK341" s="52">
        <f t="shared" si="360"/>
        <v>1.094041</v>
      </c>
      <c r="AL341" s="94"/>
      <c r="AM341" s="94"/>
      <c r="AN341" s="94"/>
      <c r="AP341" s="35">
        <f>AQ341+AU341+Tabelle212682010252627[[#This Row],[w]]/2+Tabelle212682010252627[[#This Row],[poweradd]]</f>
        <v>97.348435999999921</v>
      </c>
      <c r="AQ341" s="150">
        <f t="shared" si="394"/>
        <v>92.341854999999924</v>
      </c>
      <c r="AR341" s="35">
        <f t="shared" si="361"/>
        <v>7</v>
      </c>
      <c r="AS341" s="52">
        <f t="shared" si="382"/>
        <v>150.65814499999988</v>
      </c>
      <c r="AT341" s="52">
        <f t="shared" si="406"/>
        <v>149.15156399999987</v>
      </c>
      <c r="AU341" s="52">
        <f t="shared" si="362"/>
        <v>1.5065809999999999</v>
      </c>
      <c r="AV341" s="94"/>
      <c r="AW341" s="94"/>
      <c r="AX341" s="94"/>
      <c r="AZ341" s="35">
        <f>BA341+BE341+Tabelle2126820102526272933[[#This Row],[w]]/2+Tabelle2126820102526272933[[#This Row],[poweradd]]</f>
        <v>105.50432800000003</v>
      </c>
      <c r="BA341" s="150">
        <f t="shared" si="395"/>
        <v>100.60033200000002</v>
      </c>
      <c r="BB341" s="35">
        <f t="shared" si="363"/>
        <v>7</v>
      </c>
      <c r="BC341" s="52">
        <f t="shared" si="383"/>
        <v>140.39966799999985</v>
      </c>
      <c r="BD341" s="52">
        <f t="shared" si="407"/>
        <v>138.99567199999984</v>
      </c>
      <c r="BE341" s="52">
        <f t="shared" si="364"/>
        <v>1.403996</v>
      </c>
      <c r="BF341" s="94"/>
      <c r="BG341" s="94"/>
      <c r="BH341" s="94"/>
      <c r="BJ341" s="35">
        <f>BK341+BO341+Tabelle21268201025262728[[#This Row],[w]]/2+Tabelle21268201025262728[[#This Row],[poweradd]]</f>
        <v>76.575799000000075</v>
      </c>
      <c r="BK341" s="150">
        <f t="shared" si="396"/>
        <v>71.738181000000068</v>
      </c>
      <c r="BL341" s="35">
        <f t="shared" si="365"/>
        <v>7</v>
      </c>
      <c r="BM341" s="52">
        <f t="shared" si="384"/>
        <v>133.7618189999998</v>
      </c>
      <c r="BN341" s="52">
        <f t="shared" si="408"/>
        <v>132.42420099999981</v>
      </c>
      <c r="BO341" s="52">
        <f t="shared" si="366"/>
        <v>1.337618</v>
      </c>
      <c r="BP341" s="94"/>
      <c r="BQ341" s="94"/>
      <c r="BR341" s="94"/>
      <c r="BT341" s="35">
        <f>BU341+BY341+Tabelle21268201025262729[[#This Row],[w]]/2+Tabelle21268201025262729[[#This Row],[poweradd]]</f>
        <v>86.73515600000006</v>
      </c>
      <c r="BU341" s="150">
        <f t="shared" si="397"/>
        <v>82.020360000000053</v>
      </c>
      <c r="BV341" s="35">
        <f t="shared" si="367"/>
        <v>7</v>
      </c>
      <c r="BW341" s="52">
        <f t="shared" si="385"/>
        <v>121.47963999999999</v>
      </c>
      <c r="BX341" s="52">
        <f t="shared" si="409"/>
        <v>120.26484399999998</v>
      </c>
      <c r="BY341" s="52">
        <f t="shared" si="368"/>
        <v>1.214796</v>
      </c>
      <c r="BZ341" s="94"/>
      <c r="CA341" s="94"/>
      <c r="CB341" s="47"/>
      <c r="CD341" s="35">
        <f>CE341+CI341+Tabelle2126820102526272934[[#This Row],[w]]/2+Tabelle2126820102526272934[[#This Row],[poweradd]]</f>
        <v>225.87215400000011</v>
      </c>
      <c r="CE341" s="150">
        <f t="shared" si="398"/>
        <v>221.77490400000011</v>
      </c>
      <c r="CF341" s="35">
        <f t="shared" si="369"/>
        <v>6</v>
      </c>
      <c r="CG341" s="52">
        <f t="shared" si="386"/>
        <v>109.72509599999988</v>
      </c>
      <c r="CH341" s="52">
        <f t="shared" si="410"/>
        <v>108.62784599999988</v>
      </c>
      <c r="CI341" s="52">
        <f t="shared" si="370"/>
        <v>1.0972500000000001</v>
      </c>
      <c r="CJ341" s="94"/>
      <c r="CK341" s="94"/>
      <c r="CL341" s="47"/>
      <c r="CN341" s="35">
        <f>CO341+CS341+Tabelle21268201025262729341135[[#This Row],[w]]/2+Tabelle21268201025262729341135[[#This Row],[poweradd]]</f>
        <v>227.57657299999991</v>
      </c>
      <c r="CO341" s="150">
        <f t="shared" si="399"/>
        <v>223.4965389999999</v>
      </c>
      <c r="CP341" s="35">
        <f t="shared" si="371"/>
        <v>6</v>
      </c>
      <c r="CQ341" s="52">
        <f t="shared" si="387"/>
        <v>108.00346100000004</v>
      </c>
      <c r="CR341" s="52">
        <f t="shared" si="411"/>
        <v>106.92342700000005</v>
      </c>
      <c r="CS341" s="52">
        <f t="shared" si="372"/>
        <v>1.0800339999999999</v>
      </c>
      <c r="CT341" s="94"/>
      <c r="CU341" s="94"/>
      <c r="CV341" s="47"/>
      <c r="CX341" s="35">
        <f>CY341+DC341+Tabelle2126820102526272934113536[[#This Row],[w]]/2+Tabelle2126820102526272934113536[[#This Row],[poweradd]]</f>
        <v>122.90252199999993</v>
      </c>
      <c r="CY341" s="150">
        <f t="shared" si="400"/>
        <v>118.52779999999993</v>
      </c>
      <c r="CZ341" s="35">
        <f t="shared" si="373"/>
        <v>6</v>
      </c>
      <c r="DA341" s="52">
        <f t="shared" si="388"/>
        <v>137.47220000000013</v>
      </c>
      <c r="DB341" s="52">
        <f t="shared" si="412"/>
        <v>136.09747800000014</v>
      </c>
      <c r="DC341" s="52">
        <f t="shared" si="374"/>
        <v>1.374722</v>
      </c>
      <c r="DD341" s="94"/>
      <c r="DE341" s="94"/>
      <c r="DF341" s="213"/>
      <c r="DH341" s="35">
        <f>DI341+DM341+Tabelle21268201025262729341135363731[[#This Row],[w]]/2+Tabelle21268201025262729341135363731[[#This Row],[poweradd]]</f>
        <v>136.76945799999999</v>
      </c>
      <c r="DI341" s="150">
        <f t="shared" si="401"/>
        <v>132.49440299999998</v>
      </c>
      <c r="DJ341" s="35">
        <f t="shared" si="375"/>
        <v>6</v>
      </c>
      <c r="DK341" s="52">
        <f t="shared" si="389"/>
        <v>127.50559699999982</v>
      </c>
      <c r="DL341" s="52">
        <f t="shared" si="413"/>
        <v>126.23054199999983</v>
      </c>
      <c r="DM341" s="52">
        <f t="shared" si="376"/>
        <v>1.275055</v>
      </c>
      <c r="DR341" s="35">
        <f>DS341+DW341+Tabelle212682010252627293411353637[[#This Row],[w]]/2+Tabelle212682010252627293411353637[[#This Row],[poweradd]]</f>
        <v>139.19221399999998</v>
      </c>
      <c r="DS341" s="150">
        <f t="shared" si="402"/>
        <v>134.96183299999998</v>
      </c>
      <c r="DT341" s="35">
        <f t="shared" si="377"/>
        <v>6</v>
      </c>
      <c r="DU341" s="52">
        <f t="shared" si="390"/>
        <v>123.03816699999999</v>
      </c>
      <c r="DV341" s="52">
        <f t="shared" si="414"/>
        <v>121.80778599999999</v>
      </c>
      <c r="DW341" s="52">
        <f t="shared" si="378"/>
        <v>1.2303809999999999</v>
      </c>
    </row>
    <row r="342" spans="1:130" x14ac:dyDescent="0.25">
      <c r="A342" s="55">
        <v>339</v>
      </c>
      <c r="B342" s="35">
        <f>C342+G342+Tabelle21268201025[[#This Row],[w]]/2+Tabelle21268201025[[#This Row],[poweradd]]</f>
        <v>119.18722900000003</v>
      </c>
      <c r="C342" s="150">
        <f t="shared" si="415"/>
        <v>114.85073700000002</v>
      </c>
      <c r="D342" s="35">
        <f t="shared" si="354"/>
        <v>6</v>
      </c>
      <c r="E342" s="52">
        <f t="shared" si="416"/>
        <v>133.64926299999979</v>
      </c>
      <c r="F342" s="52">
        <f t="shared" si="417"/>
        <v>132.3127709999998</v>
      </c>
      <c r="G342" s="52">
        <f t="shared" si="418"/>
        <v>1.336492</v>
      </c>
      <c r="L342" s="35">
        <f>M342+Q342+Tabelle212682010252632[[#This Row],[w]]/2+Tabelle212682010252632[[#This Row],[poweradd]]</f>
        <v>127.62296100000005</v>
      </c>
      <c r="M342" s="150">
        <f t="shared" si="391"/>
        <v>123.39188000000004</v>
      </c>
      <c r="N342" s="35">
        <f t="shared" si="355"/>
        <v>6</v>
      </c>
      <c r="O342" s="52">
        <f t="shared" si="379"/>
        <v>123.10811999999994</v>
      </c>
      <c r="P342" s="52">
        <f t="shared" si="403"/>
        <v>121.87703899999994</v>
      </c>
      <c r="Q342" s="52">
        <f t="shared" si="356"/>
        <v>1.2310810000000001</v>
      </c>
      <c r="V342" s="35">
        <f>W342+AA342+Tabelle2126820102526[[#This Row],[w]]/2+Tabelle2126820102526[[#This Row],[poweradd]]</f>
        <v>97.353636000000037</v>
      </c>
      <c r="W342" s="150">
        <f t="shared" si="392"/>
        <v>93.175390000000036</v>
      </c>
      <c r="X342" s="35">
        <f t="shared" si="357"/>
        <v>6</v>
      </c>
      <c r="Y342" s="52">
        <f t="shared" si="380"/>
        <v>117.82460999999981</v>
      </c>
      <c r="Z342" s="52">
        <f t="shared" si="404"/>
        <v>116.64636399999981</v>
      </c>
      <c r="AA342" s="52">
        <f t="shared" si="358"/>
        <v>1.1782459999999999</v>
      </c>
      <c r="AF342" s="35">
        <f>AG342+AK342+Tabelle212682010252630[[#This Row],[w]]/2+Tabelle212682010252630[[#This Row],[poweradd]]</f>
        <v>104.77296000000008</v>
      </c>
      <c r="AG342" s="150">
        <f t="shared" si="393"/>
        <v>100.68985900000008</v>
      </c>
      <c r="AH342" s="35">
        <f t="shared" si="359"/>
        <v>6</v>
      </c>
      <c r="AI342" s="52">
        <f t="shared" si="381"/>
        <v>108.31014099999982</v>
      </c>
      <c r="AJ342" s="52">
        <f t="shared" si="405"/>
        <v>107.22703999999982</v>
      </c>
      <c r="AK342" s="52">
        <f t="shared" si="360"/>
        <v>1.0831010000000001</v>
      </c>
      <c r="AP342" s="35">
        <f>AQ342+AU342+Tabelle212682010252627[[#This Row],[w]]/2+Tabelle212682010252627[[#This Row],[poweradd]]</f>
        <v>102.33995099999993</v>
      </c>
      <c r="AQ342" s="150">
        <f t="shared" si="394"/>
        <v>97.348435999999921</v>
      </c>
      <c r="AR342" s="35">
        <f t="shared" si="361"/>
        <v>7</v>
      </c>
      <c r="AS342" s="52">
        <f t="shared" si="382"/>
        <v>149.15156399999987</v>
      </c>
      <c r="AT342" s="52">
        <f t="shared" si="406"/>
        <v>147.66004899999987</v>
      </c>
      <c r="AU342" s="52">
        <f t="shared" si="362"/>
        <v>1.4915149999999999</v>
      </c>
      <c r="AZ342" s="35">
        <f>BA342+BE342+Tabelle2126820102526272933[[#This Row],[w]]/2+Tabelle2126820102526272933[[#This Row],[poweradd]]</f>
        <v>110.39428400000003</v>
      </c>
      <c r="BA342" s="150">
        <f t="shared" si="395"/>
        <v>105.50432800000003</v>
      </c>
      <c r="BB342" s="35">
        <f t="shared" si="363"/>
        <v>7</v>
      </c>
      <c r="BC342" s="52">
        <f t="shared" si="383"/>
        <v>138.99567199999984</v>
      </c>
      <c r="BD342" s="52">
        <f t="shared" si="407"/>
        <v>137.60571599999983</v>
      </c>
      <c r="BE342" s="52">
        <f t="shared" si="364"/>
        <v>1.389956</v>
      </c>
      <c r="BJ342" s="35">
        <f>BK342+BO342+Tabelle21268201025262728[[#This Row],[w]]/2+Tabelle21268201025262728[[#This Row],[poweradd]]</f>
        <v>81.400041000000073</v>
      </c>
      <c r="BK342" s="150">
        <f t="shared" si="396"/>
        <v>76.575799000000075</v>
      </c>
      <c r="BL342" s="35">
        <f t="shared" si="365"/>
        <v>7</v>
      </c>
      <c r="BM342" s="52">
        <f t="shared" si="384"/>
        <v>132.42420099999981</v>
      </c>
      <c r="BN342" s="52">
        <f t="shared" si="408"/>
        <v>131.09995899999981</v>
      </c>
      <c r="BO342" s="52">
        <f t="shared" si="366"/>
        <v>1.3242419999999999</v>
      </c>
      <c r="BT342" s="35">
        <f>BU342+BY342+Tabelle21268201025262729[[#This Row],[w]]/2+Tabelle21268201025262729[[#This Row],[poweradd]]</f>
        <v>91.437804000000057</v>
      </c>
      <c r="BU342" s="150">
        <f t="shared" si="397"/>
        <v>86.73515600000006</v>
      </c>
      <c r="BV342" s="35">
        <f t="shared" si="367"/>
        <v>7</v>
      </c>
      <c r="BW342" s="52">
        <f t="shared" si="385"/>
        <v>120.26484399999998</v>
      </c>
      <c r="BX342" s="52">
        <f t="shared" si="409"/>
        <v>119.06219599999999</v>
      </c>
      <c r="BY342" s="52">
        <f t="shared" si="368"/>
        <v>1.2026479999999999</v>
      </c>
      <c r="CB342" s="47"/>
      <c r="CD342" s="35">
        <f>CE342+CI342+Tabelle2126820102526272934[[#This Row],[w]]/2+Tabelle2126820102526272934[[#This Row],[poweradd]]</f>
        <v>229.9584320000001</v>
      </c>
      <c r="CE342" s="150">
        <f t="shared" si="398"/>
        <v>225.87215400000011</v>
      </c>
      <c r="CF342" s="35">
        <f t="shared" si="369"/>
        <v>6</v>
      </c>
      <c r="CG342" s="52">
        <f t="shared" si="386"/>
        <v>108.62784599999988</v>
      </c>
      <c r="CH342" s="52">
        <f t="shared" si="410"/>
        <v>107.54156799999987</v>
      </c>
      <c r="CI342" s="52">
        <f t="shared" si="370"/>
        <v>1.0862780000000001</v>
      </c>
      <c r="CL342" s="47"/>
      <c r="CN342" s="35">
        <f>CO342+CS342+Tabelle21268201025262729341135[[#This Row],[w]]/2+Tabelle21268201025262729341135[[#This Row],[poweradd]]</f>
        <v>231.64580699999991</v>
      </c>
      <c r="CO342" s="150">
        <f t="shared" si="399"/>
        <v>227.57657299999991</v>
      </c>
      <c r="CP342" s="35">
        <f t="shared" si="371"/>
        <v>6</v>
      </c>
      <c r="CQ342" s="52">
        <f t="shared" si="387"/>
        <v>106.92342700000005</v>
      </c>
      <c r="CR342" s="52">
        <f t="shared" si="411"/>
        <v>105.85419300000005</v>
      </c>
      <c r="CS342" s="52">
        <f t="shared" si="372"/>
        <v>1.069234</v>
      </c>
      <c r="CV342" s="47"/>
      <c r="CX342" s="35">
        <f>CY342+DC342+Tabelle2126820102526272934113536[[#This Row],[w]]/2+Tabelle2126820102526272934113536[[#This Row],[poweradd]]</f>
        <v>127.26349599999993</v>
      </c>
      <c r="CY342" s="150">
        <f t="shared" si="400"/>
        <v>122.90252199999993</v>
      </c>
      <c r="CZ342" s="35">
        <f t="shared" si="373"/>
        <v>6</v>
      </c>
      <c r="DA342" s="52">
        <f t="shared" si="388"/>
        <v>136.09747800000014</v>
      </c>
      <c r="DB342" s="52">
        <f t="shared" si="412"/>
        <v>134.73650400000014</v>
      </c>
      <c r="DC342" s="52">
        <f t="shared" si="374"/>
        <v>1.3609739999999999</v>
      </c>
      <c r="DH342" s="35">
        <f>DI342+DM342+Tabelle21268201025262729341135363731[[#This Row],[w]]/2+Tabelle21268201025262729341135363731[[#This Row],[poweradd]]</f>
        <v>141.03176299999998</v>
      </c>
      <c r="DI342" s="150">
        <f t="shared" si="401"/>
        <v>136.76945799999999</v>
      </c>
      <c r="DJ342" s="35">
        <f t="shared" si="375"/>
        <v>6</v>
      </c>
      <c r="DK342" s="52">
        <f t="shared" si="389"/>
        <v>126.23054199999983</v>
      </c>
      <c r="DL342" s="52">
        <f t="shared" si="413"/>
        <v>124.96823699999983</v>
      </c>
      <c r="DM342" s="52">
        <f t="shared" si="376"/>
        <v>1.262305</v>
      </c>
      <c r="DR342" s="35">
        <f>DS342+DW342+Tabelle212682010252627293411353637[[#This Row],[w]]/2+Tabelle212682010252627293411353637[[#This Row],[poweradd]]</f>
        <v>143.41029099999997</v>
      </c>
      <c r="DS342" s="150">
        <f t="shared" si="402"/>
        <v>139.19221399999998</v>
      </c>
      <c r="DT342" s="35">
        <f t="shared" si="377"/>
        <v>6</v>
      </c>
      <c r="DU342" s="52">
        <f t="shared" si="390"/>
        <v>121.80778599999999</v>
      </c>
      <c r="DV342" s="52">
        <f t="shared" si="414"/>
        <v>120.589709</v>
      </c>
      <c r="DW342" s="52">
        <f t="shared" si="378"/>
        <v>1.2180770000000001</v>
      </c>
    </row>
    <row r="343" spans="1:130" x14ac:dyDescent="0.25">
      <c r="A343" s="55">
        <v>340</v>
      </c>
      <c r="B343" s="35">
        <f>C343+G343+Tabelle21268201025[[#This Row],[w]]/2+Tabelle21268201025[[#This Row],[poweradd]]</f>
        <v>123.51035600000003</v>
      </c>
      <c r="C343" s="52">
        <f t="shared" si="415"/>
        <v>119.18722900000003</v>
      </c>
      <c r="D343" s="35">
        <f t="shared" si="354"/>
        <v>6</v>
      </c>
      <c r="E343" s="52">
        <f t="shared" si="416"/>
        <v>132.3127709999998</v>
      </c>
      <c r="F343" s="52">
        <f t="shared" si="417"/>
        <v>130.9896439999998</v>
      </c>
      <c r="G343" s="52">
        <f t="shared" si="418"/>
        <v>1.3231269999999999</v>
      </c>
      <c r="L343" s="35">
        <f>M343+Q343+Tabelle212682010252632[[#This Row],[w]]/2+Tabelle212682010252632[[#This Row],[poweradd]]</f>
        <v>131.84173100000004</v>
      </c>
      <c r="M343" s="52">
        <f t="shared" si="391"/>
        <v>127.62296100000005</v>
      </c>
      <c r="N343" s="35">
        <f t="shared" si="355"/>
        <v>6</v>
      </c>
      <c r="O343" s="52">
        <f t="shared" si="379"/>
        <v>121.87703899999994</v>
      </c>
      <c r="P343" s="52">
        <f t="shared" si="403"/>
        <v>120.65826899999993</v>
      </c>
      <c r="Q343" s="52">
        <f t="shared" si="356"/>
        <v>1.2187699999999999</v>
      </c>
      <c r="V343" s="35">
        <f>W343+AA343+Tabelle2126820102526[[#This Row],[w]]/2+Tabelle2126820102526[[#This Row],[poweradd]]</f>
        <v>101.52009900000003</v>
      </c>
      <c r="W343" s="52">
        <f t="shared" si="392"/>
        <v>97.353636000000037</v>
      </c>
      <c r="X343" s="35">
        <f t="shared" si="357"/>
        <v>6</v>
      </c>
      <c r="Y343" s="52">
        <f t="shared" si="380"/>
        <v>116.64636399999981</v>
      </c>
      <c r="Z343" s="52">
        <f t="shared" si="404"/>
        <v>115.47990099999981</v>
      </c>
      <c r="AA343" s="52">
        <f t="shared" si="358"/>
        <v>1.166463</v>
      </c>
      <c r="AF343" s="35">
        <f>AG343+AK343+Tabelle212682010252630[[#This Row],[w]]/2+Tabelle212682010252630[[#This Row],[poweradd]]</f>
        <v>108.84523000000009</v>
      </c>
      <c r="AG343" s="52">
        <f t="shared" si="393"/>
        <v>104.77296000000008</v>
      </c>
      <c r="AH343" s="35">
        <f t="shared" si="359"/>
        <v>6</v>
      </c>
      <c r="AI343" s="52">
        <f t="shared" si="381"/>
        <v>107.22703999999982</v>
      </c>
      <c r="AJ343" s="52">
        <f t="shared" si="405"/>
        <v>106.15476999999981</v>
      </c>
      <c r="AK343" s="52">
        <f t="shared" si="360"/>
        <v>1.0722700000000001</v>
      </c>
      <c r="AP343" s="35">
        <f>AQ343+AU343+Tabelle212682010252627[[#This Row],[w]]/2+Tabelle212682010252627[[#This Row],[poweradd]]</f>
        <v>107.31655099999993</v>
      </c>
      <c r="AQ343" s="52">
        <f t="shared" si="394"/>
        <v>102.33995099999993</v>
      </c>
      <c r="AR343" s="35">
        <f t="shared" si="361"/>
        <v>7</v>
      </c>
      <c r="AS343" s="52">
        <f t="shared" si="382"/>
        <v>147.66004899999987</v>
      </c>
      <c r="AT343" s="52">
        <f t="shared" si="406"/>
        <v>146.18344899999988</v>
      </c>
      <c r="AU343" s="52">
        <f t="shared" si="362"/>
        <v>1.4765999999999999</v>
      </c>
      <c r="AZ343" s="35">
        <f>BA343+BE343+Tabelle2126820102526272933[[#This Row],[w]]/2+Tabelle2126820102526272933[[#This Row],[poweradd]]</f>
        <v>115.27034100000003</v>
      </c>
      <c r="BA343" s="52">
        <f t="shared" si="395"/>
        <v>110.39428400000003</v>
      </c>
      <c r="BB343" s="35">
        <f t="shared" si="363"/>
        <v>7</v>
      </c>
      <c r="BC343" s="52">
        <f t="shared" si="383"/>
        <v>137.60571599999983</v>
      </c>
      <c r="BD343" s="52">
        <f t="shared" si="407"/>
        <v>136.22965899999983</v>
      </c>
      <c r="BE343" s="52">
        <f t="shared" si="364"/>
        <v>1.3760570000000001</v>
      </c>
      <c r="BJ343" s="35">
        <f>BK343+BO343+Tabelle21268201025262728[[#This Row],[w]]/2+Tabelle21268201025262728[[#This Row],[poweradd]]</f>
        <v>86.211040000000068</v>
      </c>
      <c r="BK343" s="52">
        <f t="shared" si="396"/>
        <v>81.400041000000073</v>
      </c>
      <c r="BL343" s="35">
        <f t="shared" si="365"/>
        <v>7</v>
      </c>
      <c r="BM343" s="52">
        <f t="shared" si="384"/>
        <v>131.09995899999981</v>
      </c>
      <c r="BN343" s="52">
        <f t="shared" si="408"/>
        <v>129.7889599999998</v>
      </c>
      <c r="BO343" s="52">
        <f t="shared" si="366"/>
        <v>1.310999</v>
      </c>
      <c r="BT343" s="35">
        <f>BU343+BY343+Tabelle21268201025262729[[#This Row],[w]]/2+Tabelle21268201025262729[[#This Row],[poweradd]]</f>
        <v>96.12842500000005</v>
      </c>
      <c r="BU343" s="52">
        <f t="shared" si="397"/>
        <v>91.437804000000057</v>
      </c>
      <c r="BV343" s="35">
        <f t="shared" si="367"/>
        <v>7</v>
      </c>
      <c r="BW343" s="52">
        <f t="shared" si="385"/>
        <v>119.06219599999999</v>
      </c>
      <c r="BX343" s="52">
        <f t="shared" si="409"/>
        <v>117.87157499999999</v>
      </c>
      <c r="BY343" s="52">
        <f t="shared" si="368"/>
        <v>1.1906209999999999</v>
      </c>
      <c r="CD343" s="35">
        <f>CE343+CI343+Tabelle2126820102526272934[[#This Row],[w]]/2+Tabelle2126820102526272934[[#This Row],[poweradd]]</f>
        <v>234.03384700000009</v>
      </c>
      <c r="CE343" s="52">
        <f t="shared" si="398"/>
        <v>229.9584320000001</v>
      </c>
      <c r="CF343" s="35">
        <f t="shared" si="369"/>
        <v>6</v>
      </c>
      <c r="CG343" s="52">
        <f t="shared" si="386"/>
        <v>107.54156799999987</v>
      </c>
      <c r="CH343" s="52">
        <f t="shared" si="410"/>
        <v>106.46615299999986</v>
      </c>
      <c r="CI343" s="52">
        <f t="shared" si="370"/>
        <v>1.075415</v>
      </c>
      <c r="CN343" s="35">
        <f>CO343+CS343+Tabelle21268201025262729341135[[#This Row],[w]]/2+Tabelle21268201025262729341135[[#This Row],[poweradd]]</f>
        <v>235.7043479999999</v>
      </c>
      <c r="CO343" s="52">
        <f t="shared" si="399"/>
        <v>231.64580699999991</v>
      </c>
      <c r="CP343" s="35">
        <f t="shared" si="371"/>
        <v>6</v>
      </c>
      <c r="CQ343" s="52">
        <f t="shared" si="387"/>
        <v>105.85419300000005</v>
      </c>
      <c r="CR343" s="52">
        <f t="shared" si="411"/>
        <v>104.79565200000005</v>
      </c>
      <c r="CS343" s="52">
        <f t="shared" si="372"/>
        <v>1.058541</v>
      </c>
      <c r="CX343" s="35">
        <f>CY343+DC343+Tabelle2126820102526272934113536[[#This Row],[w]]/2+Tabelle2126820102526272934113536[[#This Row],[poweradd]]</f>
        <v>131.61086099999994</v>
      </c>
      <c r="CY343" s="52">
        <f t="shared" si="400"/>
        <v>127.26349599999993</v>
      </c>
      <c r="CZ343" s="35">
        <f t="shared" si="373"/>
        <v>6</v>
      </c>
      <c r="DA343" s="52">
        <f t="shared" si="388"/>
        <v>134.73650400000014</v>
      </c>
      <c r="DB343" s="52">
        <f t="shared" si="412"/>
        <v>133.38913900000014</v>
      </c>
      <c r="DC343" s="52">
        <f t="shared" si="374"/>
        <v>1.3473649999999999</v>
      </c>
      <c r="DH343" s="35">
        <f>DI343+DM343+Tabelle21268201025262729341135363731[[#This Row],[w]]/2+Tabelle21268201025262729341135363731[[#This Row],[poweradd]]</f>
        <v>145.28144499999999</v>
      </c>
      <c r="DI343" s="52">
        <f t="shared" si="401"/>
        <v>141.03176299999998</v>
      </c>
      <c r="DJ343" s="35">
        <f t="shared" si="375"/>
        <v>6</v>
      </c>
      <c r="DK343" s="52">
        <f t="shared" si="389"/>
        <v>124.96823699999983</v>
      </c>
      <c r="DL343" s="52">
        <f t="shared" si="413"/>
        <v>123.71855499999984</v>
      </c>
      <c r="DM343" s="52">
        <f t="shared" si="376"/>
        <v>1.249682</v>
      </c>
      <c r="DR343" s="35">
        <f>DS343+DW343+Tabelle212682010252627293411353637[[#This Row],[w]]/2+Tabelle212682010252627293411353637[[#This Row],[poweradd]]</f>
        <v>147.61618799999997</v>
      </c>
      <c r="DS343" s="52">
        <f t="shared" si="402"/>
        <v>143.41029099999997</v>
      </c>
      <c r="DT343" s="35">
        <f t="shared" si="377"/>
        <v>6</v>
      </c>
      <c r="DU343" s="52">
        <f t="shared" si="390"/>
        <v>120.589709</v>
      </c>
      <c r="DV343" s="52">
        <f t="shared" si="414"/>
        <v>119.38381200000001</v>
      </c>
      <c r="DW343" s="52">
        <f t="shared" si="378"/>
        <v>1.205897</v>
      </c>
    </row>
    <row r="344" spans="1:130" x14ac:dyDescent="0.25">
      <c r="A344" s="55">
        <v>341</v>
      </c>
      <c r="B344" s="35">
        <f>C344+G344+Tabelle21268201025[[#This Row],[w]]/2+Tabelle21268201025[[#This Row],[poweradd]]</f>
        <v>127.82025200000002</v>
      </c>
      <c r="C344" s="52">
        <f t="shared" si="415"/>
        <v>123.51035600000003</v>
      </c>
      <c r="D344" s="35">
        <f t="shared" si="354"/>
        <v>6</v>
      </c>
      <c r="E344" s="52">
        <f t="shared" si="416"/>
        <v>130.9896439999998</v>
      </c>
      <c r="F344" s="52">
        <f t="shared" si="417"/>
        <v>129.67974799999979</v>
      </c>
      <c r="G344" s="52">
        <f t="shared" si="418"/>
        <v>1.3098959999999999</v>
      </c>
      <c r="L344" s="35">
        <f>M344+Q344+Tabelle212682010252632[[#This Row],[w]]/2+Tabelle212682010252632[[#This Row],[poweradd]]</f>
        <v>136.04831300000004</v>
      </c>
      <c r="M344" s="52">
        <f t="shared" si="391"/>
        <v>131.84173100000004</v>
      </c>
      <c r="N344" s="35">
        <f t="shared" si="355"/>
        <v>6</v>
      </c>
      <c r="O344" s="52">
        <f t="shared" si="379"/>
        <v>120.65826899999993</v>
      </c>
      <c r="P344" s="52">
        <f t="shared" si="403"/>
        <v>119.45168699999994</v>
      </c>
      <c r="Q344" s="52">
        <f t="shared" si="356"/>
        <v>1.206582</v>
      </c>
      <c r="V344" s="35">
        <f>W344+AA344+Tabelle2126820102526[[#This Row],[w]]/2+Tabelle2126820102526[[#This Row],[poweradd]]</f>
        <v>105.67489800000003</v>
      </c>
      <c r="W344" s="52">
        <f t="shared" si="392"/>
        <v>101.52009900000003</v>
      </c>
      <c r="X344" s="35">
        <f t="shared" si="357"/>
        <v>6</v>
      </c>
      <c r="Y344" s="52">
        <f t="shared" si="380"/>
        <v>115.47990099999981</v>
      </c>
      <c r="Z344" s="52">
        <f t="shared" si="404"/>
        <v>114.32510199999982</v>
      </c>
      <c r="AA344" s="52">
        <f t="shared" si="358"/>
        <v>1.1547989999999999</v>
      </c>
      <c r="AF344" s="35">
        <f>AG344+AK344+Tabelle212682010252630[[#This Row],[w]]/2+Tabelle212682010252630[[#This Row],[poweradd]]</f>
        <v>112.90677700000009</v>
      </c>
      <c r="AG344" s="52">
        <f t="shared" si="393"/>
        <v>108.84523000000009</v>
      </c>
      <c r="AH344" s="35">
        <f t="shared" si="359"/>
        <v>6</v>
      </c>
      <c r="AI344" s="52">
        <f t="shared" si="381"/>
        <v>106.15476999999981</v>
      </c>
      <c r="AJ344" s="52">
        <f t="shared" si="405"/>
        <v>105.09322299999981</v>
      </c>
      <c r="AK344" s="52">
        <f t="shared" si="360"/>
        <v>1.061547</v>
      </c>
      <c r="AP344" s="35">
        <f>AQ344+AU344+Tabelle212682010252627[[#This Row],[w]]/2+Tabelle212682010252627[[#This Row],[poweradd]]</f>
        <v>112.27838499999993</v>
      </c>
      <c r="AQ344" s="52">
        <f t="shared" si="394"/>
        <v>107.31655099999993</v>
      </c>
      <c r="AR344" s="35">
        <f t="shared" si="361"/>
        <v>7</v>
      </c>
      <c r="AS344" s="52">
        <f t="shared" si="382"/>
        <v>146.18344899999988</v>
      </c>
      <c r="AT344" s="52">
        <f t="shared" si="406"/>
        <v>144.72161499999987</v>
      </c>
      <c r="AU344" s="52">
        <f t="shared" si="362"/>
        <v>1.4618340000000001</v>
      </c>
      <c r="AZ344" s="35">
        <f>BA344+BE344+Tabelle2126820102526272933[[#This Row],[w]]/2+Tabelle2126820102526272933[[#This Row],[poweradd]]</f>
        <v>120.13263700000003</v>
      </c>
      <c r="BA344" s="52">
        <f t="shared" si="395"/>
        <v>115.27034100000003</v>
      </c>
      <c r="BB344" s="35">
        <f t="shared" si="363"/>
        <v>7</v>
      </c>
      <c r="BC344" s="52">
        <f t="shared" si="383"/>
        <v>136.22965899999983</v>
      </c>
      <c r="BD344" s="52">
        <f t="shared" si="407"/>
        <v>134.86736299999984</v>
      </c>
      <c r="BE344" s="52">
        <f t="shared" si="364"/>
        <v>1.362296</v>
      </c>
      <c r="BJ344" s="35">
        <f>BK344+BO344+Tabelle21268201025262728[[#This Row],[w]]/2+Tabelle21268201025262728[[#This Row],[poweradd]]</f>
        <v>91.008929000000066</v>
      </c>
      <c r="BK344" s="52">
        <f t="shared" si="396"/>
        <v>86.211040000000068</v>
      </c>
      <c r="BL344" s="35">
        <f t="shared" si="365"/>
        <v>7</v>
      </c>
      <c r="BM344" s="52">
        <f t="shared" si="384"/>
        <v>129.7889599999998</v>
      </c>
      <c r="BN344" s="52">
        <f t="shared" si="408"/>
        <v>128.49107099999981</v>
      </c>
      <c r="BO344" s="52">
        <f t="shared" si="366"/>
        <v>1.2978890000000001</v>
      </c>
      <c r="BT344" s="35">
        <f>BU344+BY344+Tabelle21268201025262729[[#This Row],[w]]/2+Tabelle21268201025262729[[#This Row],[poweradd]]</f>
        <v>100.80714000000005</v>
      </c>
      <c r="BU344" s="52">
        <f t="shared" si="397"/>
        <v>96.12842500000005</v>
      </c>
      <c r="BV344" s="35">
        <f t="shared" si="367"/>
        <v>7</v>
      </c>
      <c r="BW344" s="52">
        <f t="shared" si="385"/>
        <v>117.87157499999999</v>
      </c>
      <c r="BX344" s="52">
        <f t="shared" si="409"/>
        <v>116.69286</v>
      </c>
      <c r="BY344" s="52">
        <f t="shared" si="368"/>
        <v>1.178715</v>
      </c>
      <c r="CD344" s="35">
        <f>CE344+CI344+Tabelle2126820102526272934[[#This Row],[w]]/2+Tabelle2126820102526272934[[#This Row],[poweradd]]</f>
        <v>238.09850800000009</v>
      </c>
      <c r="CE344" s="52">
        <f t="shared" si="398"/>
        <v>234.03384700000009</v>
      </c>
      <c r="CF344" s="35">
        <f t="shared" si="369"/>
        <v>6</v>
      </c>
      <c r="CG344" s="52">
        <f t="shared" si="386"/>
        <v>106.46615299999986</v>
      </c>
      <c r="CH344" s="52">
        <f t="shared" si="410"/>
        <v>105.40149199999986</v>
      </c>
      <c r="CI344" s="52">
        <f t="shared" si="370"/>
        <v>1.0646610000000001</v>
      </c>
      <c r="CN344" s="35">
        <f>CO344+CS344+Tabelle21268201025262729341135[[#This Row],[w]]/2+Tabelle21268201025262729341135[[#This Row],[poweradd]]</f>
        <v>239.7523039999999</v>
      </c>
      <c r="CO344" s="52">
        <f t="shared" si="399"/>
        <v>235.7043479999999</v>
      </c>
      <c r="CP344" s="35">
        <f t="shared" si="371"/>
        <v>6</v>
      </c>
      <c r="CQ344" s="52">
        <f t="shared" si="387"/>
        <v>104.79565200000005</v>
      </c>
      <c r="CR344" s="52">
        <f t="shared" si="411"/>
        <v>103.74769600000005</v>
      </c>
      <c r="CS344" s="52">
        <f t="shared" si="372"/>
        <v>1.0479560000000001</v>
      </c>
      <c r="CX344" s="35">
        <f>CY344+DC344+Tabelle2126820102526272934113536[[#This Row],[w]]/2+Tabelle2126820102526272934113536[[#This Row],[poweradd]]</f>
        <v>135.94475199999994</v>
      </c>
      <c r="CY344" s="52">
        <f t="shared" si="400"/>
        <v>131.61086099999994</v>
      </c>
      <c r="CZ344" s="35">
        <f t="shared" si="373"/>
        <v>6</v>
      </c>
      <c r="DA344" s="52">
        <f t="shared" si="388"/>
        <v>133.38913900000014</v>
      </c>
      <c r="DB344" s="52">
        <f t="shared" si="412"/>
        <v>132.05524800000015</v>
      </c>
      <c r="DC344" s="52">
        <f t="shared" si="374"/>
        <v>1.3338909999999999</v>
      </c>
      <c r="DH344" s="35">
        <f>DI344+DM344+Tabelle21268201025262729341135363731[[#This Row],[w]]/2+Tabelle21268201025262729341135363731[[#This Row],[poweradd]]</f>
        <v>149.51863</v>
      </c>
      <c r="DI344" s="52">
        <f t="shared" si="401"/>
        <v>145.28144499999999</v>
      </c>
      <c r="DJ344" s="35">
        <f t="shared" si="375"/>
        <v>6</v>
      </c>
      <c r="DK344" s="52">
        <f t="shared" si="389"/>
        <v>123.71855499999984</v>
      </c>
      <c r="DL344" s="52">
        <f t="shared" si="413"/>
        <v>122.48136999999984</v>
      </c>
      <c r="DM344" s="52">
        <f t="shared" si="376"/>
        <v>1.237185</v>
      </c>
      <c r="DR344" s="35">
        <f>DS344+DW344+Tabelle212682010252627293411353637[[#This Row],[w]]/2+Tabelle212682010252627293411353637[[#This Row],[poweradd]]</f>
        <v>151.81002599999997</v>
      </c>
      <c r="DS344" s="52">
        <f t="shared" si="402"/>
        <v>147.61618799999997</v>
      </c>
      <c r="DT344" s="35">
        <f t="shared" si="377"/>
        <v>6</v>
      </c>
      <c r="DU344" s="52">
        <f t="shared" si="390"/>
        <v>119.38381200000001</v>
      </c>
      <c r="DV344" s="52">
        <f t="shared" si="414"/>
        <v>118.18997400000001</v>
      </c>
      <c r="DW344" s="52">
        <f t="shared" si="378"/>
        <v>1.193838</v>
      </c>
    </row>
    <row r="345" spans="1:130" x14ac:dyDescent="0.25">
      <c r="A345" s="55">
        <v>342</v>
      </c>
      <c r="B345" s="35">
        <f>C345+G345+Tabelle21268201025[[#This Row],[w]]/2+Tabelle21268201025[[#This Row],[poweradd]]</f>
        <v>132.11704900000004</v>
      </c>
      <c r="C345" s="150">
        <f t="shared" si="415"/>
        <v>127.82025200000002</v>
      </c>
      <c r="D345" s="35">
        <f t="shared" si="354"/>
        <v>6</v>
      </c>
      <c r="E345" s="52">
        <f t="shared" si="416"/>
        <v>129.67974799999979</v>
      </c>
      <c r="F345" s="52">
        <f t="shared" si="417"/>
        <v>128.38295099999979</v>
      </c>
      <c r="G345" s="52">
        <f t="shared" si="418"/>
        <v>1.296797</v>
      </c>
      <c r="L345" s="35">
        <f>M345+Q345+Tabelle212682010252632[[#This Row],[w]]/2+Tabelle212682010252632[[#This Row],[poweradd]]</f>
        <v>140.24282900000003</v>
      </c>
      <c r="M345" s="150">
        <f t="shared" si="391"/>
        <v>136.04831300000004</v>
      </c>
      <c r="N345" s="35">
        <f t="shared" si="355"/>
        <v>6</v>
      </c>
      <c r="O345" s="52">
        <f t="shared" si="379"/>
        <v>119.45168699999994</v>
      </c>
      <c r="P345" s="52">
        <f t="shared" si="403"/>
        <v>118.25717099999994</v>
      </c>
      <c r="Q345" s="52">
        <f t="shared" si="356"/>
        <v>1.1945159999999999</v>
      </c>
      <c r="V345" s="35">
        <f>W345+AA345+Tabelle2126820102526[[#This Row],[w]]/2+Tabelle2126820102526[[#This Row],[poweradd]]</f>
        <v>109.81814900000003</v>
      </c>
      <c r="W345" s="150">
        <f t="shared" si="392"/>
        <v>105.67489800000003</v>
      </c>
      <c r="X345" s="35">
        <f t="shared" si="357"/>
        <v>6</v>
      </c>
      <c r="Y345" s="52">
        <f t="shared" si="380"/>
        <v>114.32510199999982</v>
      </c>
      <c r="Z345" s="52">
        <f t="shared" si="404"/>
        <v>113.18185099999981</v>
      </c>
      <c r="AA345" s="52">
        <f t="shared" si="358"/>
        <v>1.143251</v>
      </c>
      <c r="AF345" s="35">
        <f>AG345+AK345+Tabelle212682010252630[[#This Row],[w]]/2+Tabelle212682010252630[[#This Row],[poweradd]]</f>
        <v>116.95770900000009</v>
      </c>
      <c r="AG345" s="150">
        <f t="shared" si="393"/>
        <v>112.90677700000009</v>
      </c>
      <c r="AH345" s="35">
        <f t="shared" si="359"/>
        <v>6</v>
      </c>
      <c r="AI345" s="52">
        <f t="shared" si="381"/>
        <v>105.09322299999981</v>
      </c>
      <c r="AJ345" s="52">
        <f t="shared" si="405"/>
        <v>104.04229099999981</v>
      </c>
      <c r="AK345" s="52">
        <f t="shared" si="360"/>
        <v>1.050932</v>
      </c>
      <c r="AP345" s="35">
        <f>AQ345+AU345+Tabelle212682010252627[[#This Row],[w]]/2+Tabelle212682010252627[[#This Row],[poweradd]]</f>
        <v>117.22560099999993</v>
      </c>
      <c r="AQ345" s="150">
        <f t="shared" si="394"/>
        <v>112.27838499999993</v>
      </c>
      <c r="AR345" s="35">
        <f t="shared" si="361"/>
        <v>7</v>
      </c>
      <c r="AS345" s="52">
        <f t="shared" si="382"/>
        <v>144.72161499999987</v>
      </c>
      <c r="AT345" s="52">
        <f t="shared" si="406"/>
        <v>143.27439899999987</v>
      </c>
      <c r="AU345" s="52">
        <f t="shared" si="362"/>
        <v>1.4472160000000001</v>
      </c>
      <c r="AZ345" s="35">
        <f>BA345+BE345+Tabelle2126820102526272933[[#This Row],[w]]/2+Tabelle2126820102526272933[[#This Row],[poweradd]]</f>
        <v>124.98131000000004</v>
      </c>
      <c r="BA345" s="150">
        <f t="shared" si="395"/>
        <v>120.13263700000003</v>
      </c>
      <c r="BB345" s="35">
        <f t="shared" si="363"/>
        <v>7</v>
      </c>
      <c r="BC345" s="52">
        <f t="shared" si="383"/>
        <v>134.86736299999984</v>
      </c>
      <c r="BD345" s="52">
        <f t="shared" si="407"/>
        <v>133.51868999999985</v>
      </c>
      <c r="BE345" s="52">
        <f t="shared" si="364"/>
        <v>1.348673</v>
      </c>
      <c r="BJ345" s="35">
        <f>BK345+BO345+Tabelle21268201025262728[[#This Row],[w]]/2+Tabelle21268201025262728[[#This Row],[poweradd]]</f>
        <v>95.793839000000062</v>
      </c>
      <c r="BK345" s="150">
        <f t="shared" si="396"/>
        <v>91.008929000000066</v>
      </c>
      <c r="BL345" s="35">
        <f t="shared" si="365"/>
        <v>7</v>
      </c>
      <c r="BM345" s="52">
        <f t="shared" si="384"/>
        <v>128.49107099999981</v>
      </c>
      <c r="BN345" s="52">
        <f t="shared" si="408"/>
        <v>127.20616099999981</v>
      </c>
      <c r="BO345" s="52">
        <f t="shared" si="366"/>
        <v>1.28491</v>
      </c>
      <c r="BT345" s="35">
        <f>BU345+BY345+Tabelle21268201025262729[[#This Row],[w]]/2+Tabelle21268201025262729[[#This Row],[poweradd]]</f>
        <v>105.47406800000005</v>
      </c>
      <c r="BU345" s="150">
        <f t="shared" si="397"/>
        <v>100.80714000000005</v>
      </c>
      <c r="BV345" s="35">
        <f t="shared" si="367"/>
        <v>7</v>
      </c>
      <c r="BW345" s="52">
        <f t="shared" si="385"/>
        <v>116.69286</v>
      </c>
      <c r="BX345" s="52">
        <f t="shared" si="409"/>
        <v>115.525932</v>
      </c>
      <c r="BY345" s="52">
        <f t="shared" si="368"/>
        <v>1.166928</v>
      </c>
      <c r="CD345" s="35">
        <f>CE345+CI345+Tabelle2126820102526272934[[#This Row],[w]]/2+Tabelle2126820102526272934[[#This Row],[poweradd]]</f>
        <v>242.15252200000009</v>
      </c>
      <c r="CE345" s="150">
        <f t="shared" si="398"/>
        <v>238.09850800000009</v>
      </c>
      <c r="CF345" s="35">
        <f t="shared" si="369"/>
        <v>6</v>
      </c>
      <c r="CG345" s="52">
        <f t="shared" si="386"/>
        <v>105.40149199999986</v>
      </c>
      <c r="CH345" s="52">
        <f t="shared" si="410"/>
        <v>104.34747799999987</v>
      </c>
      <c r="CI345" s="52">
        <f t="shared" si="370"/>
        <v>1.054014</v>
      </c>
      <c r="CN345" s="35">
        <f>CO345+CS345+Tabelle21268201025262729341135[[#This Row],[w]]/2+Tabelle21268201025262729341135[[#This Row],[poweradd]]</f>
        <v>243.78977999999989</v>
      </c>
      <c r="CO345" s="150">
        <f t="shared" si="399"/>
        <v>239.7523039999999</v>
      </c>
      <c r="CP345" s="35">
        <f t="shared" si="371"/>
        <v>6</v>
      </c>
      <c r="CQ345" s="52">
        <f t="shared" si="387"/>
        <v>103.74769600000005</v>
      </c>
      <c r="CR345" s="52">
        <f t="shared" si="411"/>
        <v>102.71022000000005</v>
      </c>
      <c r="CS345" s="52">
        <f t="shared" si="372"/>
        <v>1.0374760000000001</v>
      </c>
      <c r="CX345" s="35">
        <f>CY345+DC345+Tabelle2126820102526272934113536[[#This Row],[w]]/2+Tabelle2126820102526272934113536[[#This Row],[poweradd]]</f>
        <v>140.26530399999993</v>
      </c>
      <c r="CY345" s="150">
        <f t="shared" si="400"/>
        <v>135.94475199999994</v>
      </c>
      <c r="CZ345" s="35">
        <f t="shared" si="373"/>
        <v>6</v>
      </c>
      <c r="DA345" s="52">
        <f t="shared" si="388"/>
        <v>132.05524800000015</v>
      </c>
      <c r="DB345" s="52">
        <f t="shared" si="412"/>
        <v>130.73469600000016</v>
      </c>
      <c r="DC345" s="52">
        <f t="shared" si="374"/>
        <v>1.3205519999999999</v>
      </c>
      <c r="DH345" s="35">
        <f>DI345+DM345+Tabelle21268201025262729341135363731[[#This Row],[w]]/2+Tabelle21268201025262729341135363731[[#This Row],[poweradd]]</f>
        <v>153.74344300000001</v>
      </c>
      <c r="DI345" s="150">
        <f t="shared" si="401"/>
        <v>149.51863</v>
      </c>
      <c r="DJ345" s="35">
        <f t="shared" si="375"/>
        <v>6</v>
      </c>
      <c r="DK345" s="52">
        <f t="shared" si="389"/>
        <v>122.48136999999984</v>
      </c>
      <c r="DL345" s="52">
        <f t="shared" si="413"/>
        <v>121.25655699999984</v>
      </c>
      <c r="DM345" s="52">
        <f t="shared" si="376"/>
        <v>1.2248129999999999</v>
      </c>
      <c r="DN345" s="94"/>
      <c r="DO345" s="94"/>
      <c r="DP345" s="47"/>
      <c r="DR345" s="35">
        <f>DS345+DW345+Tabelle212682010252627293411353637[[#This Row],[w]]/2+Tabelle212682010252627293411353637[[#This Row],[poweradd]]</f>
        <v>155.99192499999995</v>
      </c>
      <c r="DS345" s="150">
        <f t="shared" si="402"/>
        <v>151.81002599999997</v>
      </c>
      <c r="DT345" s="35">
        <f t="shared" si="377"/>
        <v>6</v>
      </c>
      <c r="DU345" s="52">
        <f t="shared" si="390"/>
        <v>118.18997400000001</v>
      </c>
      <c r="DV345" s="52">
        <f t="shared" si="414"/>
        <v>117.00807500000001</v>
      </c>
      <c r="DW345" s="52">
        <f t="shared" si="378"/>
        <v>1.181899</v>
      </c>
      <c r="DX345" s="94"/>
      <c r="DY345" s="94"/>
      <c r="DZ345" s="47"/>
    </row>
    <row r="346" spans="1:130" x14ac:dyDescent="0.25">
      <c r="A346" s="55">
        <v>343</v>
      </c>
      <c r="B346" s="35">
        <f>C346+G346+Tabelle21268201025[[#This Row],[w]]/2+Tabelle21268201025[[#This Row],[poweradd]]</f>
        <v>136.40087800000003</v>
      </c>
      <c r="C346" s="150">
        <f t="shared" si="415"/>
        <v>132.11704900000004</v>
      </c>
      <c r="D346" s="35">
        <f t="shared" si="354"/>
        <v>6</v>
      </c>
      <c r="E346" s="52">
        <f t="shared" si="416"/>
        <v>128.38295099999979</v>
      </c>
      <c r="F346" s="52">
        <f t="shared" si="417"/>
        <v>127.0991219999998</v>
      </c>
      <c r="G346" s="52">
        <f t="shared" si="418"/>
        <v>1.2838290000000001</v>
      </c>
      <c r="L346" s="35">
        <f>M346+Q346+Tabelle212682010252632[[#This Row],[w]]/2+Tabelle212682010252632[[#This Row],[poweradd]]</f>
        <v>144.42540000000002</v>
      </c>
      <c r="M346" s="150">
        <f t="shared" si="391"/>
        <v>140.24282900000003</v>
      </c>
      <c r="N346" s="35">
        <f t="shared" si="355"/>
        <v>6</v>
      </c>
      <c r="O346" s="52">
        <f t="shared" si="379"/>
        <v>118.25717099999994</v>
      </c>
      <c r="P346" s="52">
        <f t="shared" si="403"/>
        <v>117.07459999999995</v>
      </c>
      <c r="Q346" s="52">
        <f t="shared" si="356"/>
        <v>1.182571</v>
      </c>
      <c r="V346" s="35">
        <f>W346+AA346+Tabelle2126820102526[[#This Row],[w]]/2+Tabelle2126820102526[[#This Row],[poweradd]]</f>
        <v>113.94996700000003</v>
      </c>
      <c r="W346" s="150">
        <f t="shared" si="392"/>
        <v>109.81814900000003</v>
      </c>
      <c r="X346" s="35">
        <f t="shared" si="357"/>
        <v>6</v>
      </c>
      <c r="Y346" s="52">
        <f t="shared" si="380"/>
        <v>113.18185099999981</v>
      </c>
      <c r="Z346" s="52">
        <f t="shared" si="404"/>
        <v>112.05003299999981</v>
      </c>
      <c r="AA346" s="52">
        <f t="shared" si="358"/>
        <v>1.131818</v>
      </c>
      <c r="AF346" s="35">
        <f>AG346+AK346+Tabelle212682010252630[[#This Row],[w]]/2+Tabelle212682010252630[[#This Row],[poweradd]]</f>
        <v>120.9981310000001</v>
      </c>
      <c r="AG346" s="150">
        <f t="shared" si="393"/>
        <v>116.95770900000009</v>
      </c>
      <c r="AH346" s="35">
        <f t="shared" si="359"/>
        <v>6</v>
      </c>
      <c r="AI346" s="52">
        <f t="shared" si="381"/>
        <v>104.04229099999981</v>
      </c>
      <c r="AJ346" s="52">
        <f t="shared" si="405"/>
        <v>103.0018689999998</v>
      </c>
      <c r="AK346" s="52">
        <f t="shared" si="360"/>
        <v>1.040422</v>
      </c>
      <c r="AP346" s="35">
        <f>AQ346+AU346+Tabelle212682010252627[[#This Row],[w]]/2+Tabelle212682010252627[[#This Row],[poweradd]]</f>
        <v>122.15834399999993</v>
      </c>
      <c r="AQ346" s="150">
        <f t="shared" si="394"/>
        <v>117.22560099999993</v>
      </c>
      <c r="AR346" s="35">
        <f t="shared" si="361"/>
        <v>7</v>
      </c>
      <c r="AS346" s="52">
        <f t="shared" si="382"/>
        <v>143.27439899999987</v>
      </c>
      <c r="AT346" s="52">
        <f t="shared" si="406"/>
        <v>141.84165599999989</v>
      </c>
      <c r="AU346" s="52">
        <f t="shared" si="362"/>
        <v>1.4327430000000001</v>
      </c>
      <c r="AZ346" s="35">
        <f>BA346+BE346+Tabelle2126820102526272933[[#This Row],[w]]/2+Tabelle2126820102526272933[[#This Row],[poweradd]]</f>
        <v>129.81649600000003</v>
      </c>
      <c r="BA346" s="150">
        <f t="shared" si="395"/>
        <v>124.98131000000004</v>
      </c>
      <c r="BB346" s="35">
        <f t="shared" si="363"/>
        <v>7</v>
      </c>
      <c r="BC346" s="52">
        <f t="shared" si="383"/>
        <v>133.51868999999985</v>
      </c>
      <c r="BD346" s="52">
        <f t="shared" si="407"/>
        <v>132.18350399999986</v>
      </c>
      <c r="BE346" s="52">
        <f t="shared" si="364"/>
        <v>1.335186</v>
      </c>
      <c r="BJ346" s="35">
        <f>BK346+BO346+Tabelle21268201025262728[[#This Row],[w]]/2+Tabelle21268201025262728[[#This Row],[poweradd]]</f>
        <v>100.56590000000006</v>
      </c>
      <c r="BK346" s="150">
        <f t="shared" si="396"/>
        <v>95.793839000000062</v>
      </c>
      <c r="BL346" s="35">
        <f t="shared" si="365"/>
        <v>7</v>
      </c>
      <c r="BM346" s="52">
        <f t="shared" si="384"/>
        <v>127.20616099999981</v>
      </c>
      <c r="BN346" s="52">
        <f t="shared" si="408"/>
        <v>125.93409999999982</v>
      </c>
      <c r="BO346" s="52">
        <f t="shared" si="366"/>
        <v>1.2720610000000001</v>
      </c>
      <c r="BT346" s="35">
        <f>BU346+BY346+Tabelle21268201025262729[[#This Row],[w]]/2+Tabelle21268201025262729[[#This Row],[poweradd]]</f>
        <v>110.12932700000005</v>
      </c>
      <c r="BU346" s="150">
        <f t="shared" si="397"/>
        <v>105.47406800000005</v>
      </c>
      <c r="BV346" s="35">
        <f t="shared" si="367"/>
        <v>7</v>
      </c>
      <c r="BW346" s="52">
        <f t="shared" si="385"/>
        <v>115.525932</v>
      </c>
      <c r="BX346" s="52">
        <f t="shared" si="409"/>
        <v>114.370673</v>
      </c>
      <c r="BY346" s="52">
        <f t="shared" si="368"/>
        <v>1.155259</v>
      </c>
      <c r="CD346" s="35">
        <f>CE346+CI346+Tabelle2126820102526272934[[#This Row],[w]]/2+Tabelle2126820102526272934[[#This Row],[poweradd]]</f>
        <v>246.19599600000009</v>
      </c>
      <c r="CE346" s="150">
        <f t="shared" si="398"/>
        <v>242.15252200000009</v>
      </c>
      <c r="CF346" s="35">
        <f t="shared" si="369"/>
        <v>6</v>
      </c>
      <c r="CG346" s="52">
        <f t="shared" si="386"/>
        <v>104.34747799999987</v>
      </c>
      <c r="CH346" s="52">
        <f t="shared" si="410"/>
        <v>103.30400399999986</v>
      </c>
      <c r="CI346" s="52">
        <f t="shared" si="370"/>
        <v>1.043474</v>
      </c>
      <c r="CN346" s="35">
        <f>CO346+CS346+Tabelle21268201025262729341135[[#This Row],[w]]/2+Tabelle21268201025262729341135[[#This Row],[poweradd]]</f>
        <v>197.81688199999991</v>
      </c>
      <c r="CO346" s="150">
        <f t="shared" si="399"/>
        <v>243.78977999999989</v>
      </c>
      <c r="CP346" s="35">
        <f t="shared" si="371"/>
        <v>6</v>
      </c>
      <c r="CQ346" s="52">
        <f t="shared" si="387"/>
        <v>102.71022000000005</v>
      </c>
      <c r="CR346" s="52">
        <f t="shared" si="411"/>
        <v>101.68311800000005</v>
      </c>
      <c r="CS346" s="52">
        <f t="shared" si="372"/>
        <v>1.027102</v>
      </c>
      <c r="CT346" s="45">
        <v>-50</v>
      </c>
      <c r="CU346" s="45">
        <v>18</v>
      </c>
      <c r="CV346" s="47" t="s">
        <v>168</v>
      </c>
      <c r="CX346" s="35">
        <f>CY346+DC346+Tabelle2126820102526272934113536[[#This Row],[w]]/2+Tabelle2126820102526272934113536[[#This Row],[poweradd]]</f>
        <v>144.57264999999992</v>
      </c>
      <c r="CY346" s="150">
        <f t="shared" si="400"/>
        <v>140.26530399999993</v>
      </c>
      <c r="CZ346" s="35">
        <f t="shared" si="373"/>
        <v>6</v>
      </c>
      <c r="DA346" s="52">
        <f t="shared" si="388"/>
        <v>130.73469600000016</v>
      </c>
      <c r="DB346" s="52">
        <f t="shared" si="412"/>
        <v>129.42735000000016</v>
      </c>
      <c r="DC346" s="52">
        <f t="shared" si="374"/>
        <v>1.3073459999999999</v>
      </c>
      <c r="DH346" s="35">
        <f>DI346+DM346+Tabelle21268201025262729341135363731[[#This Row],[w]]/2+Tabelle21268201025262729341135363731[[#This Row],[poweradd]]</f>
        <v>157.95600800000003</v>
      </c>
      <c r="DI346" s="150">
        <f t="shared" si="401"/>
        <v>153.74344300000001</v>
      </c>
      <c r="DJ346" s="35">
        <f t="shared" si="375"/>
        <v>6</v>
      </c>
      <c r="DK346" s="52">
        <f t="shared" si="389"/>
        <v>121.25655699999984</v>
      </c>
      <c r="DL346" s="52">
        <f t="shared" si="413"/>
        <v>120.04399199999985</v>
      </c>
      <c r="DM346" s="52">
        <f t="shared" si="376"/>
        <v>1.2125649999999999</v>
      </c>
      <c r="DP346" s="40"/>
      <c r="DR346" s="35">
        <f>DS346+DW346+Tabelle212682010252627293411353637[[#This Row],[w]]/2+Tabelle212682010252627293411353637[[#This Row],[poweradd]]</f>
        <v>160.16200499999997</v>
      </c>
      <c r="DS346" s="150">
        <f t="shared" si="402"/>
        <v>155.99192499999995</v>
      </c>
      <c r="DT346" s="35">
        <f t="shared" si="377"/>
        <v>6</v>
      </c>
      <c r="DU346" s="52">
        <f t="shared" si="390"/>
        <v>117.00807500000001</v>
      </c>
      <c r="DV346" s="52">
        <f t="shared" si="414"/>
        <v>115.83799500000001</v>
      </c>
      <c r="DW346" s="52">
        <f t="shared" si="378"/>
        <v>1.17008</v>
      </c>
      <c r="DZ346" s="40"/>
    </row>
    <row r="347" spans="1:130" x14ac:dyDescent="0.25">
      <c r="A347" s="55">
        <v>344</v>
      </c>
      <c r="B347" s="35">
        <f>C347+G347+Tabelle21268201025[[#This Row],[w]]/2+Tabelle21268201025[[#This Row],[poweradd]]</f>
        <v>140.67186900000004</v>
      </c>
      <c r="C347" s="150">
        <f t="shared" si="415"/>
        <v>136.40087800000003</v>
      </c>
      <c r="D347" s="35">
        <f t="shared" si="354"/>
        <v>6</v>
      </c>
      <c r="E347" s="52">
        <f t="shared" si="416"/>
        <v>127.0991219999998</v>
      </c>
      <c r="F347" s="52">
        <f t="shared" si="417"/>
        <v>125.8281309999998</v>
      </c>
      <c r="G347" s="52">
        <f t="shared" si="418"/>
        <v>1.270991</v>
      </c>
      <c r="L347" s="35">
        <f>M347+Q347+Tabelle212682010252632[[#This Row],[w]]/2+Tabelle212682010252632[[#This Row],[poweradd]]</f>
        <v>148.59614600000003</v>
      </c>
      <c r="M347" s="150">
        <f t="shared" si="391"/>
        <v>144.42540000000002</v>
      </c>
      <c r="N347" s="35">
        <f t="shared" si="355"/>
        <v>6</v>
      </c>
      <c r="O347" s="52">
        <f t="shared" si="379"/>
        <v>117.07459999999995</v>
      </c>
      <c r="P347" s="52">
        <f t="shared" si="403"/>
        <v>115.90385399999995</v>
      </c>
      <c r="Q347" s="52">
        <f t="shared" si="356"/>
        <v>1.1707460000000001</v>
      </c>
      <c r="V347" s="35">
        <f>W347+AA347+Tabelle2126820102526[[#This Row],[w]]/2+Tabelle2126820102526[[#This Row],[poweradd]]</f>
        <v>118.07046700000004</v>
      </c>
      <c r="W347" s="150">
        <f t="shared" si="392"/>
        <v>113.94996700000003</v>
      </c>
      <c r="X347" s="35">
        <f t="shared" si="357"/>
        <v>6</v>
      </c>
      <c r="Y347" s="52">
        <f t="shared" si="380"/>
        <v>112.05003299999981</v>
      </c>
      <c r="Z347" s="52">
        <f t="shared" si="404"/>
        <v>110.92953299999981</v>
      </c>
      <c r="AA347" s="52">
        <f t="shared" si="358"/>
        <v>1.1205000000000001</v>
      </c>
      <c r="AF347" s="35">
        <f>AG347+AK347+Tabelle212682010252630[[#This Row],[w]]/2+Tabelle212682010252630[[#This Row],[poweradd]]</f>
        <v>125.0281490000001</v>
      </c>
      <c r="AG347" s="150">
        <f t="shared" si="393"/>
        <v>120.9981310000001</v>
      </c>
      <c r="AH347" s="35">
        <f t="shared" si="359"/>
        <v>6</v>
      </c>
      <c r="AI347" s="52">
        <f t="shared" si="381"/>
        <v>103.0018689999998</v>
      </c>
      <c r="AJ347" s="52">
        <f t="shared" si="405"/>
        <v>101.9718509999998</v>
      </c>
      <c r="AK347" s="52">
        <f t="shared" si="360"/>
        <v>1.0300180000000001</v>
      </c>
      <c r="AP347" s="35">
        <f>AQ347+AU347+Tabelle212682010252627[[#This Row],[w]]/2+Tabelle212682010252627[[#This Row],[poweradd]]</f>
        <v>127.07675999999992</v>
      </c>
      <c r="AQ347" s="150">
        <f t="shared" si="394"/>
        <v>122.15834399999993</v>
      </c>
      <c r="AR347" s="35">
        <f t="shared" si="361"/>
        <v>7</v>
      </c>
      <c r="AS347" s="52">
        <f t="shared" si="382"/>
        <v>141.84165599999989</v>
      </c>
      <c r="AT347" s="52">
        <f t="shared" si="406"/>
        <v>140.42323999999988</v>
      </c>
      <c r="AU347" s="52">
        <f t="shared" si="362"/>
        <v>1.4184159999999999</v>
      </c>
      <c r="AZ347" s="35">
        <f>BA347+BE347+Tabelle2126820102526272933[[#This Row],[w]]/2+Tabelle2126820102526272933[[#This Row],[poweradd]]</f>
        <v>134.63833100000002</v>
      </c>
      <c r="BA347" s="150">
        <f t="shared" si="395"/>
        <v>129.81649600000003</v>
      </c>
      <c r="BB347" s="35">
        <f t="shared" si="363"/>
        <v>7</v>
      </c>
      <c r="BC347" s="52">
        <f t="shared" si="383"/>
        <v>132.18350399999986</v>
      </c>
      <c r="BD347" s="52">
        <f t="shared" si="407"/>
        <v>130.86166899999986</v>
      </c>
      <c r="BE347" s="52">
        <f t="shared" si="364"/>
        <v>1.3218350000000001</v>
      </c>
      <c r="BJ347" s="35">
        <f>BK347+BO347+Tabelle21268201025262728[[#This Row],[w]]/2+Tabelle21268201025262728[[#This Row],[poweradd]]</f>
        <v>105.32524100000006</v>
      </c>
      <c r="BK347" s="150">
        <f t="shared" si="396"/>
        <v>100.56590000000006</v>
      </c>
      <c r="BL347" s="35">
        <f t="shared" si="365"/>
        <v>7</v>
      </c>
      <c r="BM347" s="52">
        <f t="shared" si="384"/>
        <v>125.93409999999982</v>
      </c>
      <c r="BN347" s="52">
        <f t="shared" si="408"/>
        <v>124.67475899999981</v>
      </c>
      <c r="BO347" s="52">
        <f t="shared" si="366"/>
        <v>1.259341</v>
      </c>
      <c r="BT347" s="35">
        <f>BU347+BY347+Tabelle21268201025262729[[#This Row],[w]]/2+Tabelle21268201025262729[[#This Row],[poweradd]]</f>
        <v>114.77303300000004</v>
      </c>
      <c r="BU347" s="150">
        <f t="shared" si="397"/>
        <v>110.12932700000005</v>
      </c>
      <c r="BV347" s="35">
        <f t="shared" si="367"/>
        <v>7</v>
      </c>
      <c r="BW347" s="52">
        <f t="shared" si="385"/>
        <v>114.370673</v>
      </c>
      <c r="BX347" s="52">
        <f t="shared" si="409"/>
        <v>113.226967</v>
      </c>
      <c r="BY347" s="52">
        <f t="shared" si="368"/>
        <v>1.1437059999999999</v>
      </c>
      <c r="CD347" s="35">
        <f>CE347+CI347+Tabelle2126820102526272934[[#This Row],[w]]/2+Tabelle2126820102526272934[[#This Row],[poweradd]]</f>
        <v>250.22903600000009</v>
      </c>
      <c r="CE347" s="150">
        <f t="shared" si="398"/>
        <v>246.19599600000009</v>
      </c>
      <c r="CF347" s="35">
        <f t="shared" si="369"/>
        <v>6</v>
      </c>
      <c r="CG347" s="52">
        <f t="shared" si="386"/>
        <v>103.30400399999986</v>
      </c>
      <c r="CH347" s="52">
        <f t="shared" si="410"/>
        <v>102.27096399999986</v>
      </c>
      <c r="CI347" s="52">
        <f t="shared" si="370"/>
        <v>1.03304</v>
      </c>
      <c r="CN347" s="35">
        <f>CO347+CS347+Tabelle21268201025262729341135[[#This Row],[w]]/2+Tabelle21268201025262729341135[[#This Row],[poweradd]]</f>
        <v>164.51371299999991</v>
      </c>
      <c r="CO347" s="150">
        <f t="shared" si="399"/>
        <v>197.81688199999991</v>
      </c>
      <c r="CP347" s="35">
        <f t="shared" si="371"/>
        <v>6</v>
      </c>
      <c r="CQ347" s="52">
        <f t="shared" si="387"/>
        <v>119.68311800000005</v>
      </c>
      <c r="CR347" s="52">
        <f t="shared" si="411"/>
        <v>118.48628700000005</v>
      </c>
      <c r="CS347" s="52">
        <f t="shared" si="372"/>
        <v>1.196831</v>
      </c>
      <c r="CT347" s="45">
        <f>-50*0.75</f>
        <v>-37.5</v>
      </c>
      <c r="CU347" s="45"/>
      <c r="CV347" s="47" t="s">
        <v>167</v>
      </c>
      <c r="CX347" s="35">
        <f>CY347+DC347+Tabelle2126820102526272934113536[[#This Row],[w]]/2+Tabelle2126820102526272934113536[[#This Row],[poweradd]]</f>
        <v>148.86692299999993</v>
      </c>
      <c r="CY347" s="150">
        <f t="shared" si="400"/>
        <v>144.57264999999992</v>
      </c>
      <c r="CZ347" s="35">
        <f t="shared" si="373"/>
        <v>6</v>
      </c>
      <c r="DA347" s="52">
        <f t="shared" si="388"/>
        <v>129.42735000000016</v>
      </c>
      <c r="DB347" s="52">
        <f t="shared" si="412"/>
        <v>128.13307700000016</v>
      </c>
      <c r="DC347" s="52">
        <f t="shared" si="374"/>
        <v>1.294273</v>
      </c>
      <c r="DH347" s="35">
        <f>DI347+DM347+Tabelle21268201025262729341135363731[[#This Row],[w]]/2+Tabelle21268201025262729341135363731[[#This Row],[poweradd]]</f>
        <v>162.15644700000001</v>
      </c>
      <c r="DI347" s="150">
        <f t="shared" si="401"/>
        <v>157.95600800000003</v>
      </c>
      <c r="DJ347" s="35">
        <f t="shared" si="375"/>
        <v>6</v>
      </c>
      <c r="DK347" s="52">
        <f t="shared" si="389"/>
        <v>120.04399199999985</v>
      </c>
      <c r="DL347" s="52">
        <f t="shared" si="413"/>
        <v>118.84355299999984</v>
      </c>
      <c r="DM347" s="52">
        <f t="shared" si="376"/>
        <v>1.200439</v>
      </c>
      <c r="DN347" s="94"/>
      <c r="DO347" s="94"/>
      <c r="DP347" s="47"/>
      <c r="DR347" s="35">
        <f>DS347+DW347+Tabelle212682010252627293411353637[[#This Row],[w]]/2+Tabelle212682010252627293411353637[[#This Row],[poweradd]]</f>
        <v>164.32038399999996</v>
      </c>
      <c r="DS347" s="150">
        <f t="shared" si="402"/>
        <v>160.16200499999997</v>
      </c>
      <c r="DT347" s="35">
        <f t="shared" si="377"/>
        <v>6</v>
      </c>
      <c r="DU347" s="52">
        <f t="shared" si="390"/>
        <v>115.83799500000001</v>
      </c>
      <c r="DV347" s="52">
        <f t="shared" si="414"/>
        <v>114.67961600000001</v>
      </c>
      <c r="DW347" s="52">
        <f t="shared" si="378"/>
        <v>1.158379</v>
      </c>
      <c r="DX347" s="94"/>
      <c r="DY347" s="94"/>
      <c r="DZ347" s="47"/>
    </row>
    <row r="348" spans="1:130" x14ac:dyDescent="0.25">
      <c r="A348" s="55">
        <v>345</v>
      </c>
      <c r="B348" s="35">
        <f>C348+G348+Tabelle21268201025[[#This Row],[w]]/2+Tabelle21268201025[[#This Row],[poweradd]]</f>
        <v>144.93015000000005</v>
      </c>
      <c r="C348" s="150">
        <f t="shared" si="415"/>
        <v>140.67186900000004</v>
      </c>
      <c r="D348" s="35">
        <f t="shared" si="354"/>
        <v>6</v>
      </c>
      <c r="E348" s="52">
        <f t="shared" si="416"/>
        <v>125.8281309999998</v>
      </c>
      <c r="F348" s="52">
        <f t="shared" si="417"/>
        <v>124.5698499999998</v>
      </c>
      <c r="G348" s="52">
        <f t="shared" si="418"/>
        <v>1.258281</v>
      </c>
      <c r="H348" s="94"/>
      <c r="I348" s="94"/>
      <c r="J348" s="94"/>
      <c r="L348" s="35">
        <f>M348+Q348+Tabelle212682010252632[[#This Row],[w]]/2+Tabelle212682010252632[[#This Row],[poweradd]]</f>
        <v>152.75518400000004</v>
      </c>
      <c r="M348" s="150">
        <f t="shared" si="391"/>
        <v>148.59614600000003</v>
      </c>
      <c r="N348" s="35">
        <f t="shared" si="355"/>
        <v>6</v>
      </c>
      <c r="O348" s="52">
        <f t="shared" si="379"/>
        <v>115.90385399999995</v>
      </c>
      <c r="P348" s="52">
        <f t="shared" si="403"/>
        <v>114.74481599999996</v>
      </c>
      <c r="Q348" s="52">
        <f t="shared" si="356"/>
        <v>1.159038</v>
      </c>
      <c r="R348" s="94"/>
      <c r="S348" s="94"/>
      <c r="T348" s="94"/>
      <c r="V348" s="35">
        <f>W348+AA348+Tabelle2126820102526[[#This Row],[w]]/2+Tabelle2126820102526[[#This Row],[poweradd]]</f>
        <v>122.17976200000004</v>
      </c>
      <c r="W348" s="150">
        <f t="shared" si="392"/>
        <v>118.07046700000004</v>
      </c>
      <c r="X348" s="35">
        <f t="shared" si="357"/>
        <v>6</v>
      </c>
      <c r="Y348" s="52">
        <f t="shared" si="380"/>
        <v>110.92953299999981</v>
      </c>
      <c r="Z348" s="52">
        <f t="shared" si="404"/>
        <v>109.8202379999998</v>
      </c>
      <c r="AA348" s="52">
        <f t="shared" si="358"/>
        <v>1.1092949999999999</v>
      </c>
      <c r="AB348" s="94"/>
      <c r="AC348" s="94"/>
      <c r="AD348" s="94"/>
      <c r="AF348" s="35">
        <f>AG348+AK348+Tabelle212682010252630[[#This Row],[w]]/2+Tabelle212682010252630[[#This Row],[poweradd]]</f>
        <v>129.04786700000011</v>
      </c>
      <c r="AG348" s="150">
        <f t="shared" si="393"/>
        <v>125.0281490000001</v>
      </c>
      <c r="AH348" s="35">
        <f t="shared" si="359"/>
        <v>6</v>
      </c>
      <c r="AI348" s="52">
        <f t="shared" si="381"/>
        <v>101.9718509999998</v>
      </c>
      <c r="AJ348" s="52">
        <f t="shared" si="405"/>
        <v>100.9521329999998</v>
      </c>
      <c r="AK348" s="52">
        <f t="shared" si="360"/>
        <v>1.0197179999999999</v>
      </c>
      <c r="AL348" s="94"/>
      <c r="AM348" s="94"/>
      <c r="AN348" s="94"/>
      <c r="AP348" s="35">
        <f>AQ348+AU348+Tabelle212682010252627[[#This Row],[w]]/2+Tabelle212682010252627[[#This Row],[poweradd]]</f>
        <v>131.98099199999993</v>
      </c>
      <c r="AQ348" s="150">
        <f t="shared" si="394"/>
        <v>127.07675999999992</v>
      </c>
      <c r="AR348" s="35">
        <f t="shared" si="361"/>
        <v>7</v>
      </c>
      <c r="AS348" s="52">
        <f t="shared" si="382"/>
        <v>140.42323999999988</v>
      </c>
      <c r="AT348" s="52">
        <f t="shared" si="406"/>
        <v>139.01900799999987</v>
      </c>
      <c r="AU348" s="52">
        <f t="shared" si="362"/>
        <v>1.4042319999999999</v>
      </c>
      <c r="AV348" s="94"/>
      <c r="AW348" s="94"/>
      <c r="AX348" s="94"/>
      <c r="AZ348" s="35">
        <f>BA348+BE348+Tabelle2126820102526272933[[#This Row],[w]]/2+Tabelle2126820102526272933[[#This Row],[poweradd]]</f>
        <v>139.44694700000002</v>
      </c>
      <c r="BA348" s="150">
        <f t="shared" si="395"/>
        <v>134.63833100000002</v>
      </c>
      <c r="BB348" s="35">
        <f t="shared" si="363"/>
        <v>7</v>
      </c>
      <c r="BC348" s="52">
        <f t="shared" si="383"/>
        <v>130.86166899999986</v>
      </c>
      <c r="BD348" s="52">
        <f t="shared" si="407"/>
        <v>129.55305299999986</v>
      </c>
      <c r="BE348" s="52">
        <f t="shared" si="364"/>
        <v>1.308616</v>
      </c>
      <c r="BF348" s="94"/>
      <c r="BG348" s="94"/>
      <c r="BH348" s="94"/>
      <c r="BJ348" s="35">
        <f>BK348+BO348+Tabelle21268201025262728[[#This Row],[w]]/2+Tabelle21268201025262728[[#This Row],[poweradd]]</f>
        <v>110.07198800000006</v>
      </c>
      <c r="BK348" s="150">
        <f t="shared" si="396"/>
        <v>105.32524100000006</v>
      </c>
      <c r="BL348" s="35">
        <f t="shared" si="365"/>
        <v>7</v>
      </c>
      <c r="BM348" s="52">
        <f t="shared" si="384"/>
        <v>124.67475899999981</v>
      </c>
      <c r="BN348" s="52">
        <f t="shared" si="408"/>
        <v>123.42801199999981</v>
      </c>
      <c r="BO348" s="52">
        <f t="shared" si="366"/>
        <v>1.246747</v>
      </c>
      <c r="BP348" s="94"/>
      <c r="BQ348" s="94"/>
      <c r="BR348" s="94"/>
      <c r="BT348" s="35">
        <f>BU348+BY348+Tabelle21268201025262729[[#This Row],[w]]/2+Tabelle21268201025262729[[#This Row],[poweradd]]</f>
        <v>119.40530200000003</v>
      </c>
      <c r="BU348" s="150">
        <f t="shared" si="397"/>
        <v>114.77303300000004</v>
      </c>
      <c r="BV348" s="35">
        <f t="shared" si="367"/>
        <v>7</v>
      </c>
      <c r="BW348" s="52">
        <f t="shared" si="385"/>
        <v>113.226967</v>
      </c>
      <c r="BX348" s="52">
        <f t="shared" si="409"/>
        <v>112.09469800000001</v>
      </c>
      <c r="BY348" s="52">
        <f t="shared" si="368"/>
        <v>1.132269</v>
      </c>
      <c r="BZ348" s="94"/>
      <c r="CA348" s="94"/>
      <c r="CB348" s="94"/>
      <c r="CD348" s="35">
        <f>CE348+CI348+Tabelle2126820102526272934[[#This Row],[w]]/2+Tabelle2126820102526272934[[#This Row],[poweradd]]</f>
        <v>216.75174500000008</v>
      </c>
      <c r="CE348" s="150">
        <f t="shared" si="398"/>
        <v>250.22903600000009</v>
      </c>
      <c r="CF348" s="35">
        <f t="shared" si="369"/>
        <v>6</v>
      </c>
      <c r="CG348" s="52">
        <f t="shared" si="386"/>
        <v>102.27096399999986</v>
      </c>
      <c r="CH348" s="52">
        <f t="shared" si="410"/>
        <v>101.24825499999986</v>
      </c>
      <c r="CI348" s="52">
        <f t="shared" si="370"/>
        <v>1.0227090000000001</v>
      </c>
      <c r="CJ348" s="45">
        <f>-50*0.75</f>
        <v>-37.5</v>
      </c>
      <c r="CK348" s="45"/>
      <c r="CL348" s="47" t="s">
        <v>167</v>
      </c>
      <c r="CN348" s="35">
        <f>CO348+CS348+Tabelle21268201025262729341135[[#This Row],[w]]/2+Tabelle21268201025262729341135[[#This Row],[poweradd]]</f>
        <v>168.69857499999992</v>
      </c>
      <c r="CO348" s="150">
        <f t="shared" si="399"/>
        <v>164.51371299999991</v>
      </c>
      <c r="CP348" s="35">
        <f t="shared" si="371"/>
        <v>6</v>
      </c>
      <c r="CQ348" s="52">
        <f t="shared" si="387"/>
        <v>118.48628700000005</v>
      </c>
      <c r="CR348" s="52">
        <f t="shared" si="411"/>
        <v>117.30142500000005</v>
      </c>
      <c r="CS348" s="52">
        <f t="shared" si="372"/>
        <v>1.1848620000000001</v>
      </c>
      <c r="CT348" s="45"/>
      <c r="CU348" s="45"/>
      <c r="CV348" s="47"/>
      <c r="CX348" s="35">
        <f>CY348+DC348+Tabelle2126820102526272934113536[[#This Row],[w]]/2+Tabelle2126820102526272934113536[[#This Row],[poweradd]]</f>
        <v>153.14825299999993</v>
      </c>
      <c r="CY348" s="150">
        <f t="shared" si="400"/>
        <v>148.86692299999993</v>
      </c>
      <c r="CZ348" s="35">
        <f t="shared" si="373"/>
        <v>6</v>
      </c>
      <c r="DA348" s="52">
        <f t="shared" si="388"/>
        <v>128.13307700000016</v>
      </c>
      <c r="DB348" s="52">
        <f t="shared" si="412"/>
        <v>126.85174700000016</v>
      </c>
      <c r="DC348" s="52">
        <f t="shared" si="374"/>
        <v>1.2813300000000001</v>
      </c>
      <c r="DH348" s="35">
        <f>DI348+DM348+Tabelle21268201025262729341135363731[[#This Row],[w]]/2+Tabelle21268201025262729341135363731[[#This Row],[poweradd]]</f>
        <v>166.34488200000001</v>
      </c>
      <c r="DI348" s="150">
        <f t="shared" si="401"/>
        <v>162.15644700000001</v>
      </c>
      <c r="DJ348" s="35">
        <f t="shared" si="375"/>
        <v>6</v>
      </c>
      <c r="DK348" s="52">
        <f t="shared" si="389"/>
        <v>118.84355299999984</v>
      </c>
      <c r="DL348" s="52">
        <f t="shared" si="413"/>
        <v>117.65511799999985</v>
      </c>
      <c r="DM348" s="52">
        <f t="shared" si="376"/>
        <v>1.1884349999999999</v>
      </c>
      <c r="DN348" s="94"/>
      <c r="DO348" s="94"/>
      <c r="DP348" s="94"/>
      <c r="DR348" s="35">
        <f>DS348+DW348+Tabelle212682010252627293411353637[[#This Row],[w]]/2+Tabelle212682010252627293411353637[[#This Row],[poweradd]]</f>
        <v>168.46717999999996</v>
      </c>
      <c r="DS348" s="150">
        <f t="shared" si="402"/>
        <v>164.32038399999996</v>
      </c>
      <c r="DT348" s="35">
        <f t="shared" si="377"/>
        <v>6</v>
      </c>
      <c r="DU348" s="52">
        <f t="shared" si="390"/>
        <v>114.67961600000001</v>
      </c>
      <c r="DV348" s="52">
        <f t="shared" si="414"/>
        <v>113.53282000000002</v>
      </c>
      <c r="DW348" s="52">
        <f t="shared" si="378"/>
        <v>1.1467959999999999</v>
      </c>
      <c r="DX348" s="94"/>
      <c r="DY348" s="94"/>
      <c r="DZ348" s="94"/>
    </row>
    <row r="349" spans="1:130" x14ac:dyDescent="0.25">
      <c r="A349" s="55">
        <v>346</v>
      </c>
      <c r="B349" s="35">
        <f>C349+G349+Tabelle21268201025[[#This Row],[w]]/2+Tabelle21268201025[[#This Row],[poweradd]]</f>
        <v>149.17584800000006</v>
      </c>
      <c r="C349" s="150">
        <f t="shared" si="415"/>
        <v>144.93015000000005</v>
      </c>
      <c r="D349" s="35">
        <f t="shared" si="354"/>
        <v>6</v>
      </c>
      <c r="E349" s="52">
        <f t="shared" si="416"/>
        <v>124.5698499999998</v>
      </c>
      <c r="F349" s="52">
        <f t="shared" si="417"/>
        <v>123.3241519999998</v>
      </c>
      <c r="G349" s="52">
        <f t="shared" si="418"/>
        <v>1.245698</v>
      </c>
      <c r="L349" s="35">
        <f>M349+Q349+Tabelle212682010252632[[#This Row],[w]]/2+Tabelle212682010252632[[#This Row],[poweradd]]</f>
        <v>156.90263200000004</v>
      </c>
      <c r="M349" s="150">
        <f t="shared" si="391"/>
        <v>152.75518400000004</v>
      </c>
      <c r="N349" s="35">
        <f t="shared" si="355"/>
        <v>6</v>
      </c>
      <c r="O349" s="52">
        <f t="shared" si="379"/>
        <v>114.74481599999996</v>
      </c>
      <c r="P349" s="52">
        <f t="shared" si="403"/>
        <v>113.59736799999996</v>
      </c>
      <c r="Q349" s="52">
        <f t="shared" si="356"/>
        <v>1.147448</v>
      </c>
      <c r="V349" s="35">
        <f>W349+AA349+Tabelle2126820102526[[#This Row],[w]]/2+Tabelle2126820102526[[#This Row],[poweradd]]</f>
        <v>126.27796400000004</v>
      </c>
      <c r="W349" s="150">
        <f t="shared" si="392"/>
        <v>122.17976200000004</v>
      </c>
      <c r="X349" s="35">
        <f t="shared" si="357"/>
        <v>6</v>
      </c>
      <c r="Y349" s="52">
        <f t="shared" si="380"/>
        <v>109.8202379999998</v>
      </c>
      <c r="Z349" s="52">
        <f t="shared" si="404"/>
        <v>108.7220359999998</v>
      </c>
      <c r="AA349" s="52">
        <f t="shared" si="358"/>
        <v>1.0982019999999999</v>
      </c>
      <c r="AF349" s="35">
        <f>AG349+AK349+Tabelle212682010252630[[#This Row],[w]]/2+Tabelle212682010252630[[#This Row],[poweradd]]</f>
        <v>133.05738800000012</v>
      </c>
      <c r="AG349" s="150">
        <f t="shared" si="393"/>
        <v>129.04786700000011</v>
      </c>
      <c r="AH349" s="35">
        <f t="shared" si="359"/>
        <v>6</v>
      </c>
      <c r="AI349" s="52">
        <f t="shared" si="381"/>
        <v>100.9521329999998</v>
      </c>
      <c r="AJ349" s="52">
        <f t="shared" si="405"/>
        <v>99.942611999999798</v>
      </c>
      <c r="AK349" s="52">
        <f t="shared" si="360"/>
        <v>1.0095209999999999</v>
      </c>
      <c r="AP349" s="35">
        <f>AQ349+AU349+Tabelle212682010252627[[#This Row],[w]]/2+Tabelle212682010252627[[#This Row],[poweradd]]</f>
        <v>136.87118199999992</v>
      </c>
      <c r="AQ349" s="150">
        <f t="shared" si="394"/>
        <v>131.98099199999993</v>
      </c>
      <c r="AR349" s="35">
        <f t="shared" si="361"/>
        <v>7</v>
      </c>
      <c r="AS349" s="52">
        <f t="shared" si="382"/>
        <v>139.01900799999987</v>
      </c>
      <c r="AT349" s="52">
        <f t="shared" si="406"/>
        <v>137.62881799999988</v>
      </c>
      <c r="AU349" s="52">
        <f t="shared" si="362"/>
        <v>1.39019</v>
      </c>
      <c r="AZ349" s="35">
        <f>BA349+BE349+Tabelle2126820102526272933[[#This Row],[w]]/2+Tabelle2126820102526272933[[#This Row],[poweradd]]</f>
        <v>144.24247700000004</v>
      </c>
      <c r="BA349" s="150">
        <f t="shared" si="395"/>
        <v>139.44694700000002</v>
      </c>
      <c r="BB349" s="35">
        <f t="shared" si="363"/>
        <v>7</v>
      </c>
      <c r="BC349" s="52">
        <f t="shared" si="383"/>
        <v>129.55305299999986</v>
      </c>
      <c r="BD349" s="52">
        <f t="shared" si="407"/>
        <v>128.25752299999985</v>
      </c>
      <c r="BE349" s="52">
        <f t="shared" si="364"/>
        <v>1.2955300000000001</v>
      </c>
      <c r="BJ349" s="35">
        <f>BK349+BO349+Tabelle21268201025262728[[#This Row],[w]]/2+Tabelle21268201025262728[[#This Row],[poweradd]]</f>
        <v>114.80626800000006</v>
      </c>
      <c r="BK349" s="150">
        <f t="shared" si="396"/>
        <v>110.07198800000006</v>
      </c>
      <c r="BL349" s="35">
        <f t="shared" si="365"/>
        <v>7</v>
      </c>
      <c r="BM349" s="52">
        <f t="shared" si="384"/>
        <v>123.42801199999981</v>
      </c>
      <c r="BN349" s="52">
        <f t="shared" si="408"/>
        <v>122.19373199999981</v>
      </c>
      <c r="BO349" s="52">
        <f t="shared" si="366"/>
        <v>1.23428</v>
      </c>
      <c r="BT349" s="35">
        <f>BU349+BY349+Tabelle21268201025262729[[#This Row],[w]]/2+Tabelle21268201025262729[[#This Row],[poweradd]]</f>
        <v>124.02624800000004</v>
      </c>
      <c r="BU349" s="150">
        <f t="shared" si="397"/>
        <v>119.40530200000003</v>
      </c>
      <c r="BV349" s="35">
        <f t="shared" si="367"/>
        <v>7</v>
      </c>
      <c r="BW349" s="52">
        <f t="shared" si="385"/>
        <v>112.09469800000001</v>
      </c>
      <c r="BX349" s="52">
        <f t="shared" si="409"/>
        <v>110.973752</v>
      </c>
      <c r="BY349" s="52">
        <f t="shared" si="368"/>
        <v>1.120946</v>
      </c>
      <c r="CD349" s="35">
        <f>CE349+CI349+Tabelle2126820102526272934[[#This Row],[w]]/2+Tabelle2126820102526272934[[#This Row],[poweradd]]</f>
        <v>170.76422700000009</v>
      </c>
      <c r="CE349" s="150">
        <f t="shared" si="398"/>
        <v>216.75174500000008</v>
      </c>
      <c r="CF349" s="35">
        <f t="shared" si="369"/>
        <v>6</v>
      </c>
      <c r="CG349" s="52">
        <f t="shared" si="386"/>
        <v>101.24825499999986</v>
      </c>
      <c r="CH349" s="52">
        <f t="shared" si="410"/>
        <v>100.23577299999985</v>
      </c>
      <c r="CI349" s="52">
        <f t="shared" si="370"/>
        <v>1.0124820000000001</v>
      </c>
      <c r="CJ349" s="45">
        <v>-50</v>
      </c>
      <c r="CK349" s="45"/>
      <c r="CL349" s="47" t="s">
        <v>168</v>
      </c>
      <c r="CN349" s="35">
        <f>CO349+CS349+Tabelle21268201025262729341135[[#This Row],[w]]/2+Tabelle21268201025262729341135[[#This Row],[poweradd]]</f>
        <v>172.87158899999991</v>
      </c>
      <c r="CO349" s="150">
        <f t="shared" si="399"/>
        <v>168.69857499999992</v>
      </c>
      <c r="CP349" s="35">
        <f t="shared" si="371"/>
        <v>6</v>
      </c>
      <c r="CQ349" s="52">
        <f t="shared" si="387"/>
        <v>117.30142500000005</v>
      </c>
      <c r="CR349" s="52">
        <f t="shared" si="411"/>
        <v>116.12841100000006</v>
      </c>
      <c r="CS349" s="52">
        <f t="shared" si="372"/>
        <v>1.173014</v>
      </c>
      <c r="CT349" s="45"/>
      <c r="CU349" s="45"/>
      <c r="CV349" s="47"/>
      <c r="CX349" s="35">
        <f>CY349+DC349+Tabelle2126820102526272934113536[[#This Row],[w]]/2+Tabelle2126820102526272934113536[[#This Row],[poweradd]]</f>
        <v>157.41676999999993</v>
      </c>
      <c r="CY349" s="150">
        <f t="shared" si="400"/>
        <v>153.14825299999993</v>
      </c>
      <c r="CZ349" s="35">
        <f t="shared" si="373"/>
        <v>6</v>
      </c>
      <c r="DA349" s="52">
        <f t="shared" si="388"/>
        <v>126.85174700000016</v>
      </c>
      <c r="DB349" s="52">
        <f t="shared" si="412"/>
        <v>125.58323000000016</v>
      </c>
      <c r="DC349" s="52">
        <f t="shared" si="374"/>
        <v>1.2685169999999999</v>
      </c>
      <c r="DD349" s="94"/>
      <c r="DE349" s="94"/>
      <c r="DF349" s="47"/>
      <c r="DH349" s="35">
        <f>DI349+DM349+Tabelle21268201025262729341135363731[[#This Row],[w]]/2+Tabelle21268201025262729341135363731[[#This Row],[poweradd]]</f>
        <v>170.521433</v>
      </c>
      <c r="DI349" s="150">
        <f t="shared" si="401"/>
        <v>166.34488200000001</v>
      </c>
      <c r="DJ349" s="35">
        <f t="shared" si="375"/>
        <v>6</v>
      </c>
      <c r="DK349" s="52">
        <f t="shared" si="389"/>
        <v>117.65511799999985</v>
      </c>
      <c r="DL349" s="52">
        <f t="shared" si="413"/>
        <v>116.47856699999984</v>
      </c>
      <c r="DM349" s="52">
        <f t="shared" si="376"/>
        <v>1.1765509999999999</v>
      </c>
      <c r="DP349" s="213"/>
      <c r="DR349" s="35">
        <f>DS349+DW349+Tabelle212682010252627293411353637[[#This Row],[w]]/2+Tabelle212682010252627293411353637[[#This Row],[poweradd]]</f>
        <v>172.60250799999994</v>
      </c>
      <c r="DS349" s="150">
        <f t="shared" si="402"/>
        <v>168.46717999999996</v>
      </c>
      <c r="DT349" s="35">
        <f t="shared" si="377"/>
        <v>6</v>
      </c>
      <c r="DU349" s="52">
        <f t="shared" si="390"/>
        <v>113.53282000000002</v>
      </c>
      <c r="DV349" s="52">
        <f t="shared" si="414"/>
        <v>112.39749200000001</v>
      </c>
      <c r="DW349" s="52">
        <f t="shared" si="378"/>
        <v>1.1353279999999999</v>
      </c>
      <c r="DZ349" s="213"/>
    </row>
    <row r="350" spans="1:130" x14ac:dyDescent="0.25">
      <c r="A350" s="55">
        <v>347</v>
      </c>
      <c r="B350" s="35">
        <f>C350+G350+Tabelle21268201025[[#This Row],[w]]/2+Tabelle21268201025[[#This Row],[poweradd]]</f>
        <v>153.40908900000005</v>
      </c>
      <c r="C350" s="52">
        <f t="shared" si="415"/>
        <v>149.17584800000006</v>
      </c>
      <c r="D350" s="35">
        <f t="shared" si="354"/>
        <v>6</v>
      </c>
      <c r="E350" s="52">
        <f t="shared" si="416"/>
        <v>123.3241519999998</v>
      </c>
      <c r="F350" s="52">
        <f t="shared" si="417"/>
        <v>122.09091099999979</v>
      </c>
      <c r="G350" s="52">
        <f t="shared" si="418"/>
        <v>1.233241</v>
      </c>
      <c r="L350" s="35">
        <f>M350+Q350+Tabelle212682010252632[[#This Row],[w]]/2+Tabelle212682010252632[[#This Row],[poweradd]]</f>
        <v>161.03860500000005</v>
      </c>
      <c r="M350" s="52">
        <f t="shared" si="391"/>
        <v>156.90263200000004</v>
      </c>
      <c r="N350" s="35">
        <f t="shared" si="355"/>
        <v>6</v>
      </c>
      <c r="O350" s="52">
        <f t="shared" si="379"/>
        <v>113.59736799999996</v>
      </c>
      <c r="P350" s="52">
        <f t="shared" si="403"/>
        <v>112.46139499999995</v>
      </c>
      <c r="Q350" s="52">
        <f t="shared" si="356"/>
        <v>1.1359729999999999</v>
      </c>
      <c r="V350" s="35">
        <f>W350+AA350+Tabelle2126820102526[[#This Row],[w]]/2+Tabelle2126820102526[[#This Row],[poweradd]]</f>
        <v>130.36518400000006</v>
      </c>
      <c r="W350" s="52">
        <f t="shared" si="392"/>
        <v>126.27796400000004</v>
      </c>
      <c r="X350" s="35">
        <f t="shared" si="357"/>
        <v>6</v>
      </c>
      <c r="Y350" s="52">
        <f t="shared" si="380"/>
        <v>108.7220359999998</v>
      </c>
      <c r="Z350" s="52">
        <f t="shared" si="404"/>
        <v>107.6348159999998</v>
      </c>
      <c r="AA350" s="52">
        <f t="shared" si="358"/>
        <v>1.0872200000000001</v>
      </c>
      <c r="AF350" s="35">
        <f>AG350+AK350+Tabelle212682010252630[[#This Row],[w]]/2+Tabelle212682010252630[[#This Row],[poweradd]]</f>
        <v>137.05681400000012</v>
      </c>
      <c r="AG350" s="52">
        <f t="shared" si="393"/>
        <v>133.05738800000012</v>
      </c>
      <c r="AH350" s="35">
        <f t="shared" si="359"/>
        <v>6</v>
      </c>
      <c r="AI350" s="52">
        <f t="shared" si="381"/>
        <v>99.942611999999798</v>
      </c>
      <c r="AJ350" s="52">
        <f t="shared" si="405"/>
        <v>98.943185999999798</v>
      </c>
      <c r="AK350" s="52">
        <f t="shared" si="360"/>
        <v>0.99942600000000004</v>
      </c>
      <c r="AP350" s="35">
        <f>AQ350+AU350+Tabelle212682010252627[[#This Row],[w]]/2+Tabelle212682010252627[[#This Row],[poweradd]]</f>
        <v>141.74746999999991</v>
      </c>
      <c r="AQ350" s="52">
        <f t="shared" si="394"/>
        <v>136.87118199999992</v>
      </c>
      <c r="AR350" s="35">
        <f t="shared" si="361"/>
        <v>7</v>
      </c>
      <c r="AS350" s="52">
        <f t="shared" si="382"/>
        <v>137.62881799999988</v>
      </c>
      <c r="AT350" s="52">
        <f t="shared" si="406"/>
        <v>136.25252999999989</v>
      </c>
      <c r="AU350" s="52">
        <f t="shared" si="362"/>
        <v>1.376288</v>
      </c>
      <c r="AZ350" s="35">
        <f>BA350+BE350+Tabelle2126820102526272933[[#This Row],[w]]/2+Tabelle2126820102526272933[[#This Row],[poweradd]]</f>
        <v>149.02505200000004</v>
      </c>
      <c r="BA350" s="52">
        <f t="shared" si="395"/>
        <v>144.24247700000004</v>
      </c>
      <c r="BB350" s="35">
        <f t="shared" si="363"/>
        <v>7</v>
      </c>
      <c r="BC350" s="52">
        <f t="shared" si="383"/>
        <v>128.25752299999985</v>
      </c>
      <c r="BD350" s="52">
        <f t="shared" si="407"/>
        <v>126.97494799999986</v>
      </c>
      <c r="BE350" s="52">
        <f t="shared" si="364"/>
        <v>1.282575</v>
      </c>
      <c r="BJ350" s="35">
        <f>BK350+BO350+Tabelle21268201025262728[[#This Row],[w]]/2+Tabelle21268201025262728[[#This Row],[poweradd]]</f>
        <v>119.52820500000006</v>
      </c>
      <c r="BK350" s="52">
        <f t="shared" si="396"/>
        <v>114.80626800000006</v>
      </c>
      <c r="BL350" s="35">
        <f t="shared" si="365"/>
        <v>7</v>
      </c>
      <c r="BM350" s="52">
        <f t="shared" si="384"/>
        <v>122.19373199999981</v>
      </c>
      <c r="BN350" s="52">
        <f t="shared" si="408"/>
        <v>120.97179499999982</v>
      </c>
      <c r="BO350" s="52">
        <f t="shared" si="366"/>
        <v>1.2219370000000001</v>
      </c>
      <c r="BT350" s="35">
        <f>BU350+BY350+Tabelle21268201025262729[[#This Row],[w]]/2+Tabelle21268201025262729[[#This Row],[poweradd]]</f>
        <v>128.63598500000003</v>
      </c>
      <c r="BU350" s="52">
        <f t="shared" si="397"/>
        <v>124.02624800000004</v>
      </c>
      <c r="BV350" s="35">
        <f t="shared" si="367"/>
        <v>7</v>
      </c>
      <c r="BW350" s="52">
        <f t="shared" si="385"/>
        <v>110.973752</v>
      </c>
      <c r="BX350" s="52">
        <f t="shared" si="409"/>
        <v>109.86401500000001</v>
      </c>
      <c r="BY350" s="52">
        <f t="shared" si="368"/>
        <v>1.109737</v>
      </c>
      <c r="CD350" s="35">
        <f>CE350+CI350+Tabelle2126820102526272934[[#This Row],[w]]/2+Tabelle2126820102526272934[[#This Row],[poweradd]]</f>
        <v>174.76658400000008</v>
      </c>
      <c r="CE350" s="52">
        <f t="shared" si="398"/>
        <v>170.76422700000009</v>
      </c>
      <c r="CF350" s="35">
        <f t="shared" si="369"/>
        <v>6</v>
      </c>
      <c r="CG350" s="52">
        <f t="shared" si="386"/>
        <v>100.23577299999985</v>
      </c>
      <c r="CH350" s="52">
        <f t="shared" si="410"/>
        <v>99.233415999999849</v>
      </c>
      <c r="CI350" s="52">
        <f t="shared" si="370"/>
        <v>1.0023569999999999</v>
      </c>
      <c r="CJ350" s="94"/>
      <c r="CK350" s="94">
        <f>20*0.9</f>
        <v>18</v>
      </c>
      <c r="CL350" s="94" t="s">
        <v>230</v>
      </c>
      <c r="CN350" s="35">
        <f>CO350+CS350+Tabelle21268201025262729341135[[#This Row],[w]]/2+Tabelle21268201025262729341135[[#This Row],[poweradd]]</f>
        <v>177.03287299999991</v>
      </c>
      <c r="CO350" s="52">
        <f t="shared" si="399"/>
        <v>172.87158899999991</v>
      </c>
      <c r="CP350" s="35">
        <f t="shared" si="371"/>
        <v>6</v>
      </c>
      <c r="CQ350" s="52">
        <f t="shared" si="387"/>
        <v>116.12841100000006</v>
      </c>
      <c r="CR350" s="52">
        <f t="shared" si="411"/>
        <v>114.96712700000006</v>
      </c>
      <c r="CS350" s="52">
        <f t="shared" si="372"/>
        <v>1.161284</v>
      </c>
      <c r="CX350" s="35">
        <f>CY350+DC350+Tabelle2126820102526272934113536[[#This Row],[w]]/2+Tabelle2126820102526272934113536[[#This Row],[poweradd]]</f>
        <v>161.67260199999993</v>
      </c>
      <c r="CY350" s="52">
        <f t="shared" si="400"/>
        <v>157.41676999999993</v>
      </c>
      <c r="CZ350" s="35">
        <f t="shared" si="373"/>
        <v>6</v>
      </c>
      <c r="DA350" s="52">
        <f t="shared" si="388"/>
        <v>125.58323000000016</v>
      </c>
      <c r="DB350" s="52">
        <f t="shared" si="412"/>
        <v>124.32739800000016</v>
      </c>
      <c r="DC350" s="52">
        <f t="shared" si="374"/>
        <v>1.2558320000000001</v>
      </c>
      <c r="DF350" s="40"/>
      <c r="DH350" s="35">
        <f>DI350+DM350+Tabelle21268201025262729341135363731[[#This Row],[w]]/2+Tabelle21268201025262729341135363731[[#This Row],[poweradd]]</f>
        <v>174.686218</v>
      </c>
      <c r="DI350" s="52">
        <f t="shared" si="401"/>
        <v>170.521433</v>
      </c>
      <c r="DJ350" s="35">
        <f t="shared" si="375"/>
        <v>6</v>
      </c>
      <c r="DK350" s="52">
        <f t="shared" si="389"/>
        <v>116.47856699999984</v>
      </c>
      <c r="DL350" s="52">
        <f t="shared" si="413"/>
        <v>115.31378199999985</v>
      </c>
      <c r="DM350" s="52">
        <f t="shared" si="376"/>
        <v>1.164785</v>
      </c>
      <c r="DO350" s="94"/>
      <c r="DP350" s="47"/>
      <c r="DR350" s="35">
        <f>DS350+DW350+Tabelle212682010252627293411353637[[#This Row],[w]]/2+Tabelle212682010252627293411353637[[#This Row],[poweradd]]</f>
        <v>176.72648199999995</v>
      </c>
      <c r="DS350" s="52">
        <f t="shared" si="402"/>
        <v>172.60250799999994</v>
      </c>
      <c r="DT350" s="35">
        <f t="shared" si="377"/>
        <v>6</v>
      </c>
      <c r="DU350" s="52">
        <f t="shared" si="390"/>
        <v>112.39749200000001</v>
      </c>
      <c r="DV350" s="52">
        <f t="shared" si="414"/>
        <v>111.27351800000001</v>
      </c>
      <c r="DW350" s="52">
        <f t="shared" si="378"/>
        <v>1.123974</v>
      </c>
      <c r="DY350" s="94">
        <f>50*0.75*0.9</f>
        <v>33.75</v>
      </c>
      <c r="DZ350" s="47" t="s">
        <v>167</v>
      </c>
    </row>
    <row r="351" spans="1:130" x14ac:dyDescent="0.25">
      <c r="A351" s="55">
        <v>348</v>
      </c>
      <c r="B351" s="35">
        <f>C351+G351+Tabelle21268201025[[#This Row],[w]]/2+Tabelle21268201025[[#This Row],[poweradd]]</f>
        <v>157.62999800000006</v>
      </c>
      <c r="C351" s="52">
        <f t="shared" si="415"/>
        <v>153.40908900000005</v>
      </c>
      <c r="D351" s="35">
        <f t="shared" si="354"/>
        <v>6</v>
      </c>
      <c r="E351" s="52">
        <f t="shared" si="416"/>
        <v>122.09091099999979</v>
      </c>
      <c r="F351" s="52">
        <f t="shared" si="417"/>
        <v>120.87000199999979</v>
      </c>
      <c r="G351" s="52">
        <f t="shared" si="418"/>
        <v>1.220909</v>
      </c>
      <c r="L351" s="35">
        <f>M351+Q351+Tabelle212682010252632[[#This Row],[w]]/2+Tabelle212682010252632[[#This Row],[poweradd]]</f>
        <v>165.16321800000006</v>
      </c>
      <c r="M351" s="52">
        <f t="shared" si="391"/>
        <v>161.03860500000005</v>
      </c>
      <c r="N351" s="35">
        <f t="shared" si="355"/>
        <v>6</v>
      </c>
      <c r="O351" s="52">
        <f t="shared" si="379"/>
        <v>112.46139499999995</v>
      </c>
      <c r="P351" s="52">
        <f t="shared" si="403"/>
        <v>111.33678199999996</v>
      </c>
      <c r="Q351" s="52">
        <f t="shared" si="356"/>
        <v>1.1246130000000001</v>
      </c>
      <c r="V351" s="35">
        <f>W351+AA351+Tabelle2126820102526[[#This Row],[w]]/2+Tabelle2126820102526[[#This Row],[poweradd]]</f>
        <v>134.44153200000005</v>
      </c>
      <c r="W351" s="52">
        <f t="shared" si="392"/>
        <v>130.36518400000006</v>
      </c>
      <c r="X351" s="35">
        <f t="shared" si="357"/>
        <v>6</v>
      </c>
      <c r="Y351" s="52">
        <f t="shared" si="380"/>
        <v>107.6348159999998</v>
      </c>
      <c r="Z351" s="52">
        <f t="shared" si="404"/>
        <v>106.55846799999981</v>
      </c>
      <c r="AA351" s="52">
        <f t="shared" si="358"/>
        <v>1.0763480000000001</v>
      </c>
      <c r="AF351" s="35">
        <f>AG351+AK351+Tabelle212682010252630[[#This Row],[w]]/2+Tabelle212682010252630[[#This Row],[poweradd]]</f>
        <v>141.04624500000011</v>
      </c>
      <c r="AG351" s="52">
        <f t="shared" si="393"/>
        <v>137.05681400000012</v>
      </c>
      <c r="AH351" s="35">
        <f t="shared" si="359"/>
        <v>6</v>
      </c>
      <c r="AI351" s="52">
        <f t="shared" si="381"/>
        <v>98.943185999999798</v>
      </c>
      <c r="AJ351" s="52">
        <f t="shared" si="405"/>
        <v>97.953754999999802</v>
      </c>
      <c r="AK351" s="52">
        <f t="shared" si="360"/>
        <v>0.98943099999999995</v>
      </c>
      <c r="AP351" s="35">
        <f>AQ351+AU351+Tabelle212682010252627[[#This Row],[w]]/2+Tabelle212682010252627[[#This Row],[poweradd]]</f>
        <v>146.60999499999991</v>
      </c>
      <c r="AQ351" s="52">
        <f t="shared" si="394"/>
        <v>141.74746999999991</v>
      </c>
      <c r="AR351" s="35">
        <f t="shared" si="361"/>
        <v>7</v>
      </c>
      <c r="AS351" s="52">
        <f t="shared" si="382"/>
        <v>136.25252999999989</v>
      </c>
      <c r="AT351" s="52">
        <f t="shared" si="406"/>
        <v>134.89000499999989</v>
      </c>
      <c r="AU351" s="52">
        <f t="shared" si="362"/>
        <v>1.362525</v>
      </c>
      <c r="AZ351" s="35">
        <f>BA351+BE351+Tabelle2126820102526272933[[#This Row],[w]]/2+Tabelle2126820102526272933[[#This Row],[poweradd]]</f>
        <v>153.79480100000004</v>
      </c>
      <c r="BA351" s="52">
        <f t="shared" si="395"/>
        <v>149.02505200000004</v>
      </c>
      <c r="BB351" s="35">
        <f t="shared" si="363"/>
        <v>7</v>
      </c>
      <c r="BC351" s="52">
        <f t="shared" si="383"/>
        <v>126.97494799999986</v>
      </c>
      <c r="BD351" s="52">
        <f t="shared" si="407"/>
        <v>125.70519899999985</v>
      </c>
      <c r="BE351" s="52">
        <f t="shared" si="364"/>
        <v>1.269749</v>
      </c>
      <c r="BJ351" s="35">
        <f>BK351+BO351+Tabelle21268201025262728[[#This Row],[w]]/2+Tabelle21268201025262728[[#This Row],[poweradd]]</f>
        <v>124.23792200000005</v>
      </c>
      <c r="BK351" s="52">
        <f t="shared" si="396"/>
        <v>119.52820500000006</v>
      </c>
      <c r="BL351" s="35">
        <f t="shared" si="365"/>
        <v>7</v>
      </c>
      <c r="BM351" s="52">
        <f t="shared" si="384"/>
        <v>120.97179499999982</v>
      </c>
      <c r="BN351" s="52">
        <f t="shared" si="408"/>
        <v>119.76207799999982</v>
      </c>
      <c r="BO351" s="52">
        <f t="shared" si="366"/>
        <v>1.2097169999999999</v>
      </c>
      <c r="BT351" s="35">
        <f>BU351+BY351+Tabelle21268201025262729[[#This Row],[w]]/2+Tabelle21268201025262729[[#This Row],[poweradd]]</f>
        <v>133.23462500000002</v>
      </c>
      <c r="BU351" s="52">
        <f t="shared" si="397"/>
        <v>128.63598500000003</v>
      </c>
      <c r="BV351" s="35">
        <f t="shared" si="367"/>
        <v>7</v>
      </c>
      <c r="BW351" s="52">
        <f t="shared" si="385"/>
        <v>109.86401500000001</v>
      </c>
      <c r="BX351" s="52">
        <f t="shared" si="409"/>
        <v>108.76537500000001</v>
      </c>
      <c r="BY351" s="52">
        <f t="shared" si="368"/>
        <v>1.0986400000000001</v>
      </c>
      <c r="CD351" s="35">
        <f>CE351+CI351+Tabelle2126820102526272934[[#This Row],[w]]/2+Tabelle2126820102526272934[[#This Row],[poweradd]]</f>
        <v>178.93891800000009</v>
      </c>
      <c r="CE351" s="52">
        <f t="shared" si="398"/>
        <v>174.76658400000008</v>
      </c>
      <c r="CF351" s="35">
        <f t="shared" si="369"/>
        <v>6</v>
      </c>
      <c r="CG351" s="52">
        <f t="shared" si="386"/>
        <v>117.23341599999985</v>
      </c>
      <c r="CH351" s="52">
        <f t="shared" si="410"/>
        <v>116.06108199999984</v>
      </c>
      <c r="CI351" s="52">
        <f t="shared" si="370"/>
        <v>1.172334</v>
      </c>
      <c r="CN351" s="35">
        <f>CO351+CS351+Tabelle21268201025262729341135[[#This Row],[w]]/2+Tabelle21268201025262729341135[[#This Row],[poweradd]]</f>
        <v>181.18254399999992</v>
      </c>
      <c r="CO351" s="52">
        <f t="shared" si="399"/>
        <v>177.03287299999991</v>
      </c>
      <c r="CP351" s="35">
        <f t="shared" si="371"/>
        <v>6</v>
      </c>
      <c r="CQ351" s="52">
        <f t="shared" si="387"/>
        <v>114.96712700000006</v>
      </c>
      <c r="CR351" s="52">
        <f t="shared" si="411"/>
        <v>113.81745600000006</v>
      </c>
      <c r="CS351" s="52">
        <f t="shared" si="372"/>
        <v>1.1496710000000001</v>
      </c>
      <c r="CX351" s="35">
        <f>CY351+DC351+Tabelle2126820102526272934113536[[#This Row],[w]]/2+Tabelle2126820102526272934113536[[#This Row],[poweradd]]</f>
        <v>165.91587499999991</v>
      </c>
      <c r="CY351" s="52">
        <f t="shared" si="400"/>
        <v>161.67260199999993</v>
      </c>
      <c r="CZ351" s="35">
        <f t="shared" si="373"/>
        <v>6</v>
      </c>
      <c r="DA351" s="52">
        <f t="shared" si="388"/>
        <v>124.32739800000016</v>
      </c>
      <c r="DB351" s="52">
        <f t="shared" si="412"/>
        <v>123.08412500000016</v>
      </c>
      <c r="DC351" s="52">
        <f t="shared" si="374"/>
        <v>1.2432730000000001</v>
      </c>
      <c r="DD351" s="94"/>
      <c r="DE351" s="94"/>
      <c r="DF351" s="47"/>
      <c r="DH351" s="35">
        <f>DI351+DM351+Tabelle21268201025262729341135363731[[#This Row],[w]]/2+Tabelle21268201025262729341135363731[[#This Row],[poweradd]]</f>
        <v>178.83935499999998</v>
      </c>
      <c r="DI351" s="52">
        <f t="shared" si="401"/>
        <v>174.686218</v>
      </c>
      <c r="DJ351" s="35">
        <f t="shared" si="375"/>
        <v>6</v>
      </c>
      <c r="DK351" s="52">
        <f t="shared" si="389"/>
        <v>115.31378199999985</v>
      </c>
      <c r="DL351" s="52">
        <f t="shared" si="413"/>
        <v>114.16064499999985</v>
      </c>
      <c r="DM351" s="52">
        <f t="shared" si="376"/>
        <v>1.1531370000000001</v>
      </c>
      <c r="DN351" s="94"/>
      <c r="DO351" s="94">
        <f>50*0.75*0.9</f>
        <v>33.75</v>
      </c>
      <c r="DP351" s="47" t="s">
        <v>167</v>
      </c>
      <c r="DR351" s="35">
        <f>DS351+DW351+Tabelle212682010252627293411353637[[#This Row],[w]]/2+Tabelle212682010252627293411353637[[#This Row],[poweradd]]</f>
        <v>181.17671699999994</v>
      </c>
      <c r="DS351" s="52">
        <f t="shared" si="402"/>
        <v>176.72648199999995</v>
      </c>
      <c r="DT351" s="35">
        <f t="shared" si="377"/>
        <v>6</v>
      </c>
      <c r="DU351" s="52">
        <f t="shared" si="390"/>
        <v>145.02351800000002</v>
      </c>
      <c r="DV351" s="52">
        <f t="shared" si="414"/>
        <v>143.57328300000003</v>
      </c>
      <c r="DW351" s="52">
        <f t="shared" si="378"/>
        <v>1.4502349999999999</v>
      </c>
      <c r="DX351" s="94"/>
      <c r="DY351" s="94"/>
      <c r="DZ351" s="213" t="s">
        <v>168</v>
      </c>
    </row>
    <row r="352" spans="1:130" x14ac:dyDescent="0.25">
      <c r="A352" s="55">
        <v>349</v>
      </c>
      <c r="B352" s="35">
        <f>C352+G352+Tabelle21268201025[[#This Row],[w]]/2+Tabelle21268201025[[#This Row],[poweradd]]</f>
        <v>161.83869800000005</v>
      </c>
      <c r="C352" s="150">
        <f t="shared" si="415"/>
        <v>157.62999800000006</v>
      </c>
      <c r="D352" s="35">
        <f t="shared" si="354"/>
        <v>6</v>
      </c>
      <c r="E352" s="52">
        <f t="shared" si="416"/>
        <v>120.87000199999979</v>
      </c>
      <c r="F352" s="52">
        <f t="shared" si="417"/>
        <v>119.66130199999979</v>
      </c>
      <c r="G352" s="52">
        <f t="shared" si="418"/>
        <v>1.2087000000000001</v>
      </c>
      <c r="L352" s="35">
        <f>M352+Q352+Tabelle212682010252632[[#This Row],[w]]/2+Tabelle212682010252632[[#This Row],[poweradd]]</f>
        <v>169.27658500000007</v>
      </c>
      <c r="M352" s="150">
        <f t="shared" si="391"/>
        <v>165.16321800000006</v>
      </c>
      <c r="N352" s="35">
        <f t="shared" si="355"/>
        <v>6</v>
      </c>
      <c r="O352" s="52">
        <f t="shared" si="379"/>
        <v>111.33678199999996</v>
      </c>
      <c r="P352" s="52">
        <f t="shared" si="403"/>
        <v>110.22341499999996</v>
      </c>
      <c r="Q352" s="52">
        <f t="shared" si="356"/>
        <v>1.113367</v>
      </c>
      <c r="V352" s="35">
        <f>W352+AA352+Tabelle2126820102526[[#This Row],[w]]/2+Tabelle2126820102526[[#This Row],[poweradd]]</f>
        <v>138.50711600000005</v>
      </c>
      <c r="W352" s="150">
        <f t="shared" si="392"/>
        <v>134.44153200000005</v>
      </c>
      <c r="X352" s="35">
        <f t="shared" si="357"/>
        <v>6</v>
      </c>
      <c r="Y352" s="52">
        <f t="shared" si="380"/>
        <v>106.55846799999981</v>
      </c>
      <c r="Z352" s="52">
        <f t="shared" si="404"/>
        <v>105.4928839999998</v>
      </c>
      <c r="AA352" s="52">
        <f t="shared" si="358"/>
        <v>1.0655840000000001</v>
      </c>
      <c r="AF352" s="35">
        <f>AG352+AK352+Tabelle212682010252630[[#This Row],[w]]/2+Tabelle212682010252630[[#This Row],[poweradd]]</f>
        <v>145.02578200000011</v>
      </c>
      <c r="AG352" s="150">
        <f t="shared" si="393"/>
        <v>141.04624500000011</v>
      </c>
      <c r="AH352" s="35">
        <f t="shared" si="359"/>
        <v>6</v>
      </c>
      <c r="AI352" s="52">
        <f t="shared" si="381"/>
        <v>97.953754999999802</v>
      </c>
      <c r="AJ352" s="52">
        <f t="shared" si="405"/>
        <v>96.974217999999809</v>
      </c>
      <c r="AK352" s="52">
        <f t="shared" si="360"/>
        <v>0.97953699999999999</v>
      </c>
      <c r="AP352" s="35">
        <f>AQ352+AU352+Tabelle212682010252627[[#This Row],[w]]/2+Tabelle212682010252627[[#This Row],[poweradd]]</f>
        <v>151.4588949999999</v>
      </c>
      <c r="AQ352" s="150">
        <f t="shared" si="394"/>
        <v>146.60999499999991</v>
      </c>
      <c r="AR352" s="35">
        <f t="shared" si="361"/>
        <v>7</v>
      </c>
      <c r="AS352" s="52">
        <f t="shared" si="382"/>
        <v>134.89000499999989</v>
      </c>
      <c r="AT352" s="52">
        <f t="shared" si="406"/>
        <v>133.5411049999999</v>
      </c>
      <c r="AU352" s="52">
        <f t="shared" si="362"/>
        <v>1.3489</v>
      </c>
      <c r="AZ352" s="35">
        <f>BA352+BE352+Tabelle2126820102526272933[[#This Row],[w]]/2+Tabelle2126820102526272933[[#This Row],[poweradd]]</f>
        <v>158.55185200000003</v>
      </c>
      <c r="BA352" s="150">
        <f t="shared" si="395"/>
        <v>153.79480100000004</v>
      </c>
      <c r="BB352" s="35">
        <f t="shared" si="363"/>
        <v>7</v>
      </c>
      <c r="BC352" s="52">
        <f t="shared" si="383"/>
        <v>125.70519899999985</v>
      </c>
      <c r="BD352" s="52">
        <f t="shared" si="407"/>
        <v>124.44814799999985</v>
      </c>
      <c r="BE352" s="52">
        <f t="shared" si="364"/>
        <v>1.2570509999999999</v>
      </c>
      <c r="BJ352" s="35">
        <f>BK352+BO352+Tabelle21268201025262728[[#This Row],[w]]/2+Tabelle21268201025262728[[#This Row],[poweradd]]</f>
        <v>128.93554200000005</v>
      </c>
      <c r="BK352" s="150">
        <f t="shared" si="396"/>
        <v>124.23792200000005</v>
      </c>
      <c r="BL352" s="35">
        <f t="shared" si="365"/>
        <v>7</v>
      </c>
      <c r="BM352" s="52">
        <f t="shared" si="384"/>
        <v>119.76207799999982</v>
      </c>
      <c r="BN352" s="52">
        <f t="shared" si="408"/>
        <v>118.56445799999982</v>
      </c>
      <c r="BO352" s="52">
        <f t="shared" si="366"/>
        <v>1.1976199999999999</v>
      </c>
      <c r="BT352" s="35">
        <f>BU352+BY352+Tabelle21268201025262729[[#This Row],[w]]/2+Tabelle21268201025262729[[#This Row],[poweradd]]</f>
        <v>137.82227800000001</v>
      </c>
      <c r="BU352" s="150">
        <f t="shared" si="397"/>
        <v>133.23462500000002</v>
      </c>
      <c r="BV352" s="35">
        <f t="shared" si="367"/>
        <v>7</v>
      </c>
      <c r="BW352" s="52">
        <f t="shared" si="385"/>
        <v>108.76537500000001</v>
      </c>
      <c r="BX352" s="52">
        <f t="shared" si="409"/>
        <v>107.677722</v>
      </c>
      <c r="BY352" s="52">
        <f t="shared" si="368"/>
        <v>1.087653</v>
      </c>
      <c r="CD352" s="35">
        <f>CE352+CI352+Tabelle2126820102526272934[[#This Row],[w]]/2+Tabelle2126820102526272934[[#This Row],[poweradd]]</f>
        <v>183.09952800000008</v>
      </c>
      <c r="CE352" s="150">
        <f t="shared" si="398"/>
        <v>178.93891800000009</v>
      </c>
      <c r="CF352" s="35">
        <f t="shared" si="369"/>
        <v>6</v>
      </c>
      <c r="CG352" s="52">
        <f t="shared" si="386"/>
        <v>116.06108199999984</v>
      </c>
      <c r="CH352" s="52">
        <f t="shared" si="410"/>
        <v>114.90047199999984</v>
      </c>
      <c r="CI352" s="52">
        <f t="shared" si="370"/>
        <v>1.1606099999999999</v>
      </c>
      <c r="CN352" s="35">
        <f>CO352+CS352+Tabelle21268201025262729341135[[#This Row],[w]]/2+Tabelle21268201025262729341135[[#This Row],[poweradd]]</f>
        <v>185.32071799999991</v>
      </c>
      <c r="CO352" s="150">
        <f t="shared" si="399"/>
        <v>181.18254399999992</v>
      </c>
      <c r="CP352" s="35">
        <f t="shared" si="371"/>
        <v>6</v>
      </c>
      <c r="CQ352" s="52">
        <f t="shared" si="387"/>
        <v>113.81745600000006</v>
      </c>
      <c r="CR352" s="52">
        <f t="shared" si="411"/>
        <v>112.67928200000006</v>
      </c>
      <c r="CS352" s="52">
        <f t="shared" si="372"/>
        <v>1.138174</v>
      </c>
      <c r="CX352" s="35">
        <f>CY352+DC352+Tabelle2126820102526272934113536[[#This Row],[w]]/2+Tabelle2126820102526272934113536[[#This Row],[poweradd]]</f>
        <v>170.14671599999991</v>
      </c>
      <c r="CY352" s="150">
        <f t="shared" si="400"/>
        <v>165.91587499999991</v>
      </c>
      <c r="CZ352" s="35">
        <f t="shared" si="373"/>
        <v>6</v>
      </c>
      <c r="DA352" s="52">
        <f t="shared" si="388"/>
        <v>123.08412500000016</v>
      </c>
      <c r="DB352" s="52">
        <f t="shared" si="412"/>
        <v>121.85328400000016</v>
      </c>
      <c r="DC352" s="52">
        <f t="shared" si="374"/>
        <v>1.2308410000000001</v>
      </c>
      <c r="DD352" s="94"/>
      <c r="DE352" s="94"/>
      <c r="DF352" s="94"/>
      <c r="DH352" s="35">
        <f>DI352+DM352+Tabelle21268201025262729341135363731[[#This Row],[w]]/2+Tabelle21268201025262729341135363731[[#This Row],[poweradd]]</f>
        <v>183.31846099999999</v>
      </c>
      <c r="DI352" s="150">
        <f t="shared" si="401"/>
        <v>178.83935499999998</v>
      </c>
      <c r="DJ352" s="35">
        <f t="shared" si="375"/>
        <v>6</v>
      </c>
      <c r="DK352" s="52">
        <f t="shared" si="389"/>
        <v>147.91064499999985</v>
      </c>
      <c r="DL352" s="52">
        <f t="shared" si="413"/>
        <v>146.43153899999984</v>
      </c>
      <c r="DM352" s="52">
        <f t="shared" si="376"/>
        <v>1.479106</v>
      </c>
      <c r="DN352" s="94"/>
      <c r="DO352" s="94"/>
      <c r="DP352" s="213" t="s">
        <v>168</v>
      </c>
      <c r="DR352" s="35">
        <f>DS352+DW352+Tabelle212682010252627293411353637[[#This Row],[w]]/2+Tabelle212682010252627293411353637[[#This Row],[poweradd]]</f>
        <v>185.61244899999994</v>
      </c>
      <c r="DS352" s="150">
        <f t="shared" si="402"/>
        <v>181.17671699999994</v>
      </c>
      <c r="DT352" s="35">
        <f t="shared" si="377"/>
        <v>6</v>
      </c>
      <c r="DU352" s="52">
        <f t="shared" si="390"/>
        <v>143.57328300000003</v>
      </c>
      <c r="DV352" s="52">
        <f t="shared" si="414"/>
        <v>142.13755100000003</v>
      </c>
      <c r="DW352" s="52">
        <f t="shared" si="378"/>
        <v>1.435732</v>
      </c>
      <c r="DX352" s="94"/>
      <c r="DZ352" s="213"/>
    </row>
    <row r="353" spans="1:130" x14ac:dyDescent="0.25">
      <c r="A353" s="55">
        <v>350</v>
      </c>
      <c r="B353" s="35">
        <f>C353+G353+Tabelle21268201025[[#This Row],[w]]/2+Tabelle21268201025[[#This Row],[poweradd]]</f>
        <v>166.03531100000006</v>
      </c>
      <c r="C353" s="150">
        <f t="shared" si="415"/>
        <v>161.83869800000005</v>
      </c>
      <c r="D353" s="35">
        <f t="shared" si="354"/>
        <v>6</v>
      </c>
      <c r="E353" s="52">
        <f t="shared" si="416"/>
        <v>119.66130199999979</v>
      </c>
      <c r="F353" s="52">
        <f t="shared" si="417"/>
        <v>118.46468899999979</v>
      </c>
      <c r="G353" s="52">
        <f t="shared" si="418"/>
        <v>1.1966129999999999</v>
      </c>
      <c r="L353" s="35">
        <f>M353+Q353+Tabelle212682010252632[[#This Row],[w]]/2+Tabelle212682010252632[[#This Row],[poweradd]]</f>
        <v>173.37881900000008</v>
      </c>
      <c r="M353" s="150">
        <f t="shared" si="391"/>
        <v>169.27658500000007</v>
      </c>
      <c r="N353" s="35">
        <f t="shared" si="355"/>
        <v>6</v>
      </c>
      <c r="O353" s="52">
        <f t="shared" si="379"/>
        <v>110.22341499999996</v>
      </c>
      <c r="P353" s="52">
        <f t="shared" si="403"/>
        <v>109.12118099999996</v>
      </c>
      <c r="Q353" s="52">
        <f t="shared" si="356"/>
        <v>1.1022339999999999</v>
      </c>
      <c r="V353" s="35">
        <f>W353+AA353+Tabelle2126820102526[[#This Row],[w]]/2+Tabelle2126820102526[[#This Row],[poweradd]]</f>
        <v>142.56204400000004</v>
      </c>
      <c r="W353" s="150">
        <f t="shared" si="392"/>
        <v>138.50711600000005</v>
      </c>
      <c r="X353" s="35">
        <f t="shared" si="357"/>
        <v>6</v>
      </c>
      <c r="Y353" s="52">
        <f t="shared" si="380"/>
        <v>105.4928839999998</v>
      </c>
      <c r="Z353" s="52">
        <f t="shared" si="404"/>
        <v>104.4379559999998</v>
      </c>
      <c r="AA353" s="52">
        <f t="shared" si="358"/>
        <v>1.0549280000000001</v>
      </c>
      <c r="AF353" s="35">
        <f>AG353+AK353+Tabelle212682010252630[[#This Row],[w]]/2+Tabelle212682010252630[[#This Row],[poweradd]]</f>
        <v>148.9955240000001</v>
      </c>
      <c r="AG353" s="150">
        <f t="shared" si="393"/>
        <v>145.02578200000011</v>
      </c>
      <c r="AH353" s="35">
        <f t="shared" si="359"/>
        <v>6</v>
      </c>
      <c r="AI353" s="52">
        <f t="shared" si="381"/>
        <v>96.974217999999809</v>
      </c>
      <c r="AJ353" s="52">
        <f t="shared" si="405"/>
        <v>96.004475999999812</v>
      </c>
      <c r="AK353" s="52">
        <f t="shared" si="360"/>
        <v>0.96974199999999999</v>
      </c>
      <c r="AP353" s="35">
        <f>AQ353+AU353+Tabelle212682010252627[[#This Row],[w]]/2+Tabelle212682010252627[[#This Row],[poweradd]]</f>
        <v>156.29430599999989</v>
      </c>
      <c r="AQ353" s="150">
        <f t="shared" si="394"/>
        <v>151.4588949999999</v>
      </c>
      <c r="AR353" s="35">
        <f t="shared" si="361"/>
        <v>7</v>
      </c>
      <c r="AS353" s="52">
        <f t="shared" si="382"/>
        <v>133.5411049999999</v>
      </c>
      <c r="AT353" s="52">
        <f t="shared" si="406"/>
        <v>132.20569399999991</v>
      </c>
      <c r="AU353" s="52">
        <f t="shared" si="362"/>
        <v>1.3354109999999999</v>
      </c>
      <c r="AZ353" s="35">
        <f>BA353+BE353+Tabelle2126820102526272933[[#This Row],[w]]/2+Tabelle2126820102526272933[[#This Row],[poweradd]]</f>
        <v>163.29633300000003</v>
      </c>
      <c r="BA353" s="150">
        <f t="shared" si="395"/>
        <v>158.55185200000003</v>
      </c>
      <c r="BB353" s="35">
        <f t="shared" si="363"/>
        <v>7</v>
      </c>
      <c r="BC353" s="52">
        <f t="shared" si="383"/>
        <v>124.44814799999985</v>
      </c>
      <c r="BD353" s="52">
        <f t="shared" si="407"/>
        <v>123.20366699999985</v>
      </c>
      <c r="BE353" s="52">
        <f t="shared" si="364"/>
        <v>1.2444809999999999</v>
      </c>
      <c r="BJ353" s="35">
        <f>BK353+BO353+Tabelle21268201025262728[[#This Row],[w]]/2+Tabelle21268201025262728[[#This Row],[poweradd]]</f>
        <v>133.62118600000005</v>
      </c>
      <c r="BK353" s="150">
        <f t="shared" si="396"/>
        <v>128.93554200000005</v>
      </c>
      <c r="BL353" s="35">
        <f t="shared" si="365"/>
        <v>7</v>
      </c>
      <c r="BM353" s="52">
        <f t="shared" si="384"/>
        <v>118.56445799999982</v>
      </c>
      <c r="BN353" s="52">
        <f t="shared" si="408"/>
        <v>117.37881399999982</v>
      </c>
      <c r="BO353" s="52">
        <f t="shared" si="366"/>
        <v>1.1856439999999999</v>
      </c>
      <c r="BT353" s="35">
        <f>BU353+BY353+Tabelle21268201025262729[[#This Row],[w]]/2+Tabelle21268201025262729[[#This Row],[poweradd]]</f>
        <v>142.399055</v>
      </c>
      <c r="BU353" s="150">
        <f t="shared" si="397"/>
        <v>137.82227800000001</v>
      </c>
      <c r="BV353" s="35">
        <f t="shared" si="367"/>
        <v>7</v>
      </c>
      <c r="BW353" s="52">
        <f t="shared" si="385"/>
        <v>107.677722</v>
      </c>
      <c r="BX353" s="52">
        <f t="shared" si="409"/>
        <v>106.600945</v>
      </c>
      <c r="BY353" s="52">
        <f t="shared" si="368"/>
        <v>1.0767770000000001</v>
      </c>
      <c r="CD353" s="35">
        <f>CE353+CI353+Tabelle2126820102526272934[[#This Row],[w]]/2+Tabelle2126820102526272934[[#This Row],[poweradd]]</f>
        <v>187.24853200000007</v>
      </c>
      <c r="CE353" s="150">
        <f t="shared" si="398"/>
        <v>183.09952800000008</v>
      </c>
      <c r="CF353" s="35">
        <f t="shared" si="369"/>
        <v>6</v>
      </c>
      <c r="CG353" s="52">
        <f t="shared" si="386"/>
        <v>114.90047199999984</v>
      </c>
      <c r="CH353" s="52">
        <f t="shared" si="410"/>
        <v>113.75146799999983</v>
      </c>
      <c r="CI353" s="52">
        <f t="shared" si="370"/>
        <v>1.1490039999999999</v>
      </c>
      <c r="CN353" s="35">
        <f>CO353+CS353+Tabelle21268201025262729341135[[#This Row],[w]]/2+Tabelle21268201025262729341135[[#This Row],[poweradd]]</f>
        <v>189.44750999999991</v>
      </c>
      <c r="CO353" s="150">
        <f t="shared" si="399"/>
        <v>185.32071799999991</v>
      </c>
      <c r="CP353" s="35">
        <f t="shared" si="371"/>
        <v>6</v>
      </c>
      <c r="CQ353" s="52">
        <f t="shared" si="387"/>
        <v>112.67928200000006</v>
      </c>
      <c r="CR353" s="52">
        <f t="shared" si="411"/>
        <v>111.55249000000006</v>
      </c>
      <c r="CS353" s="52">
        <f t="shared" si="372"/>
        <v>1.126792</v>
      </c>
      <c r="CT353" s="94"/>
      <c r="CU353" s="94"/>
      <c r="CV353" s="94"/>
      <c r="CX353" s="35">
        <f>CY353+DC353+Tabelle2126820102526272934113536[[#This Row],[w]]/2+Tabelle2126820102526272934113536[[#This Row],[poweradd]]</f>
        <v>174.36524799999992</v>
      </c>
      <c r="CY353" s="150">
        <f t="shared" si="400"/>
        <v>170.14671599999991</v>
      </c>
      <c r="CZ353" s="35">
        <f t="shared" si="373"/>
        <v>6</v>
      </c>
      <c r="DA353" s="52">
        <f t="shared" si="388"/>
        <v>121.85328400000016</v>
      </c>
      <c r="DB353" s="52">
        <f t="shared" si="412"/>
        <v>120.63475200000016</v>
      </c>
      <c r="DC353" s="52">
        <f t="shared" si="374"/>
        <v>1.2185319999999999</v>
      </c>
      <c r="DF353" s="213"/>
      <c r="DH353" s="35">
        <f>DI353+DM353+Tabelle21268201025262729341135363731[[#This Row],[w]]/2+Tabelle21268201025262729341135363731[[#This Row],[poweradd]]</f>
        <v>187.78277599999998</v>
      </c>
      <c r="DI353" s="150">
        <f t="shared" si="401"/>
        <v>183.31846099999999</v>
      </c>
      <c r="DJ353" s="35">
        <f t="shared" si="375"/>
        <v>6</v>
      </c>
      <c r="DK353" s="52">
        <f t="shared" si="389"/>
        <v>146.43153899999984</v>
      </c>
      <c r="DL353" s="52">
        <f t="shared" si="413"/>
        <v>144.96722399999985</v>
      </c>
      <c r="DM353" s="52">
        <f t="shared" si="376"/>
        <v>1.464315</v>
      </c>
      <c r="DP353" s="213"/>
      <c r="DR353" s="35">
        <f>DS353+DW353+Tabelle212682010252627293411353637[[#This Row],[w]]/2+Tabelle212682010252627293411353637[[#This Row],[poweradd]]</f>
        <v>190.03382399999995</v>
      </c>
      <c r="DS353" s="150">
        <f t="shared" si="402"/>
        <v>185.61244899999994</v>
      </c>
      <c r="DT353" s="35">
        <f t="shared" si="377"/>
        <v>6</v>
      </c>
      <c r="DU353" s="52">
        <f t="shared" si="390"/>
        <v>142.13755100000003</v>
      </c>
      <c r="DV353" s="52">
        <f t="shared" si="414"/>
        <v>140.71617600000002</v>
      </c>
      <c r="DW353" s="52">
        <f t="shared" si="378"/>
        <v>1.4213750000000001</v>
      </c>
      <c r="DZ353" s="213"/>
    </row>
    <row r="354" spans="1:130" x14ac:dyDescent="0.25">
      <c r="A354" s="55">
        <v>351</v>
      </c>
      <c r="B354" s="35">
        <f>C354+G354+Tabelle21268201025[[#This Row],[w]]/2+Tabelle21268201025[[#This Row],[poweradd]]</f>
        <v>170.21995700000005</v>
      </c>
      <c r="C354" s="150">
        <f t="shared" si="415"/>
        <v>166.03531100000006</v>
      </c>
      <c r="D354" s="35">
        <f t="shared" si="354"/>
        <v>6</v>
      </c>
      <c r="E354" s="52">
        <f t="shared" si="416"/>
        <v>118.46468899999979</v>
      </c>
      <c r="F354" s="52">
        <f t="shared" si="417"/>
        <v>117.28004299999979</v>
      </c>
      <c r="G354" s="52">
        <f t="shared" si="418"/>
        <v>1.1846460000000001</v>
      </c>
      <c r="L354" s="35">
        <f>M354+Q354+Tabelle212682010252632[[#This Row],[w]]/2+Tabelle212682010252632[[#This Row],[poweradd]]</f>
        <v>177.47003000000007</v>
      </c>
      <c r="M354" s="150">
        <f t="shared" si="391"/>
        <v>173.37881900000008</v>
      </c>
      <c r="N354" s="35">
        <f t="shared" si="355"/>
        <v>6</v>
      </c>
      <c r="O354" s="52">
        <f t="shared" si="379"/>
        <v>109.12118099999996</v>
      </c>
      <c r="P354" s="52">
        <f t="shared" si="403"/>
        <v>108.02996999999996</v>
      </c>
      <c r="Q354" s="52">
        <f t="shared" si="356"/>
        <v>1.0912109999999999</v>
      </c>
      <c r="V354" s="35">
        <f>W354+AA354+Tabelle2126820102526[[#This Row],[w]]/2+Tabelle2126820102526[[#This Row],[poweradd]]</f>
        <v>146.60642300000004</v>
      </c>
      <c r="W354" s="150">
        <f t="shared" si="392"/>
        <v>142.56204400000004</v>
      </c>
      <c r="X354" s="35">
        <f t="shared" si="357"/>
        <v>6</v>
      </c>
      <c r="Y354" s="52">
        <f t="shared" si="380"/>
        <v>104.4379559999998</v>
      </c>
      <c r="Z354" s="52">
        <f t="shared" si="404"/>
        <v>103.39357699999979</v>
      </c>
      <c r="AA354" s="52">
        <f t="shared" si="358"/>
        <v>1.0443789999999999</v>
      </c>
      <c r="AF354" s="35">
        <f>AG354+AK354+Tabelle212682010252630[[#This Row],[w]]/2+Tabelle212682010252630[[#This Row],[poweradd]]</f>
        <v>152.95556800000011</v>
      </c>
      <c r="AG354" s="150">
        <f t="shared" si="393"/>
        <v>148.9955240000001</v>
      </c>
      <c r="AH354" s="35">
        <f t="shared" si="359"/>
        <v>6</v>
      </c>
      <c r="AI354" s="52">
        <f t="shared" si="381"/>
        <v>96.004475999999812</v>
      </c>
      <c r="AJ354" s="52">
        <f t="shared" si="405"/>
        <v>95.044431999999816</v>
      </c>
      <c r="AK354" s="52">
        <f t="shared" si="360"/>
        <v>0.96004400000000001</v>
      </c>
      <c r="AP354" s="35">
        <f>AQ354+AU354+Tabelle212682010252627[[#This Row],[w]]/2+Tabelle212682010252627[[#This Row],[poweradd]]</f>
        <v>161.1163619999999</v>
      </c>
      <c r="AQ354" s="150">
        <f t="shared" si="394"/>
        <v>156.29430599999989</v>
      </c>
      <c r="AR354" s="35">
        <f t="shared" si="361"/>
        <v>7</v>
      </c>
      <c r="AS354" s="52">
        <f t="shared" si="382"/>
        <v>132.20569399999991</v>
      </c>
      <c r="AT354" s="52">
        <f t="shared" si="406"/>
        <v>130.88363799999991</v>
      </c>
      <c r="AU354" s="52">
        <f t="shared" si="362"/>
        <v>1.3220559999999999</v>
      </c>
      <c r="AZ354" s="35">
        <f>BA354+BE354+Tabelle2126820102526272933[[#This Row],[w]]/2+Tabelle2126820102526272933[[#This Row],[poweradd]]</f>
        <v>168.02836900000003</v>
      </c>
      <c r="BA354" s="150">
        <f t="shared" si="395"/>
        <v>163.29633300000003</v>
      </c>
      <c r="BB354" s="35">
        <f t="shared" si="363"/>
        <v>7</v>
      </c>
      <c r="BC354" s="52">
        <f t="shared" si="383"/>
        <v>123.20366699999985</v>
      </c>
      <c r="BD354" s="52">
        <f t="shared" si="407"/>
        <v>121.97163099999986</v>
      </c>
      <c r="BE354" s="52">
        <f t="shared" si="364"/>
        <v>1.2320359999999999</v>
      </c>
      <c r="BJ354" s="35">
        <f>BK354+BO354+Tabelle21268201025262728[[#This Row],[w]]/2+Tabelle21268201025262728[[#This Row],[poweradd]]</f>
        <v>138.29497400000005</v>
      </c>
      <c r="BK354" s="150">
        <f t="shared" si="396"/>
        <v>133.62118600000005</v>
      </c>
      <c r="BL354" s="35">
        <f t="shared" si="365"/>
        <v>7</v>
      </c>
      <c r="BM354" s="52">
        <f t="shared" si="384"/>
        <v>117.37881399999982</v>
      </c>
      <c r="BN354" s="52">
        <f t="shared" si="408"/>
        <v>116.20502599999982</v>
      </c>
      <c r="BO354" s="52">
        <f t="shared" si="366"/>
        <v>1.1737880000000001</v>
      </c>
      <c r="BT354" s="35">
        <f>BU354+BY354+Tabelle21268201025262729[[#This Row],[w]]/2+Tabelle21268201025262729[[#This Row],[poweradd]]</f>
        <v>146.96506400000001</v>
      </c>
      <c r="BU354" s="150">
        <f t="shared" si="397"/>
        <v>142.399055</v>
      </c>
      <c r="BV354" s="35">
        <f t="shared" si="367"/>
        <v>7</v>
      </c>
      <c r="BW354" s="52">
        <f t="shared" si="385"/>
        <v>106.600945</v>
      </c>
      <c r="BX354" s="52">
        <f t="shared" si="409"/>
        <v>105.534936</v>
      </c>
      <c r="BY354" s="52">
        <f t="shared" si="368"/>
        <v>1.066009</v>
      </c>
      <c r="CD354" s="35">
        <f>CE354+CI354+Tabelle2126820102526272934[[#This Row],[w]]/2+Tabelle2126820102526272934[[#This Row],[poweradd]]</f>
        <v>191.38604600000008</v>
      </c>
      <c r="CE354" s="150">
        <f t="shared" si="398"/>
        <v>187.24853200000007</v>
      </c>
      <c r="CF354" s="35">
        <f t="shared" si="369"/>
        <v>6</v>
      </c>
      <c r="CG354" s="52">
        <f t="shared" si="386"/>
        <v>113.75146799999983</v>
      </c>
      <c r="CH354" s="52">
        <f t="shared" si="410"/>
        <v>112.61395399999984</v>
      </c>
      <c r="CI354" s="52">
        <f t="shared" si="370"/>
        <v>1.1375139999999999</v>
      </c>
      <c r="CN354" s="35">
        <f>CO354+CS354+Tabelle21268201025262729341135[[#This Row],[w]]/2+Tabelle21268201025262729341135[[#This Row],[poweradd]]</f>
        <v>193.5630339999999</v>
      </c>
      <c r="CO354" s="150">
        <f t="shared" si="399"/>
        <v>189.44750999999991</v>
      </c>
      <c r="CP354" s="35">
        <f t="shared" si="371"/>
        <v>6</v>
      </c>
      <c r="CQ354" s="52">
        <f t="shared" si="387"/>
        <v>111.55249000000006</v>
      </c>
      <c r="CR354" s="52">
        <f t="shared" si="411"/>
        <v>110.43696600000007</v>
      </c>
      <c r="CS354" s="52">
        <f t="shared" si="372"/>
        <v>1.115524</v>
      </c>
      <c r="CX354" s="35">
        <f>CY354+DC354+Tabelle2126820102526272934113536[[#This Row],[w]]/2+Tabelle2126820102526272934113536[[#This Row],[poweradd]]</f>
        <v>178.57159499999992</v>
      </c>
      <c r="CY354" s="150">
        <f t="shared" si="400"/>
        <v>174.36524799999992</v>
      </c>
      <c r="CZ354" s="35">
        <f t="shared" si="373"/>
        <v>6</v>
      </c>
      <c r="DA354" s="52">
        <f t="shared" si="388"/>
        <v>120.63475200000016</v>
      </c>
      <c r="DB354" s="52">
        <f t="shared" si="412"/>
        <v>119.42840500000017</v>
      </c>
      <c r="DC354" s="52">
        <f t="shared" si="374"/>
        <v>1.2063470000000001</v>
      </c>
      <c r="DE354" s="94"/>
      <c r="DF354" s="47"/>
      <c r="DH354" s="35">
        <f>DI354+DM354+Tabelle21268201025262729341135363731[[#This Row],[w]]/2+Tabelle21268201025262729341135363731[[#This Row],[poweradd]]</f>
        <v>192.23244799999998</v>
      </c>
      <c r="DI354" s="150">
        <f t="shared" si="401"/>
        <v>187.78277599999998</v>
      </c>
      <c r="DJ354" s="35">
        <f t="shared" si="375"/>
        <v>6</v>
      </c>
      <c r="DK354" s="52">
        <f t="shared" si="389"/>
        <v>144.96722399999985</v>
      </c>
      <c r="DL354" s="52">
        <f t="shared" si="413"/>
        <v>143.51755199999985</v>
      </c>
      <c r="DM354" s="52">
        <f t="shared" si="376"/>
        <v>1.4496720000000001</v>
      </c>
      <c r="DO354" s="94"/>
      <c r="DP354" s="47"/>
      <c r="DR354" s="35">
        <f>DS354+DW354+Tabelle212682010252627293411353637[[#This Row],[w]]/2+Tabelle212682010252627293411353637[[#This Row],[poweradd]]</f>
        <v>194.44098499999996</v>
      </c>
      <c r="DS354" s="150">
        <f t="shared" si="402"/>
        <v>190.03382399999995</v>
      </c>
      <c r="DT354" s="35">
        <f t="shared" si="377"/>
        <v>6</v>
      </c>
      <c r="DU354" s="52">
        <f t="shared" si="390"/>
        <v>140.71617600000002</v>
      </c>
      <c r="DV354" s="52">
        <f t="shared" si="414"/>
        <v>139.30901500000002</v>
      </c>
      <c r="DW354" s="52">
        <f t="shared" si="378"/>
        <v>1.4071610000000001</v>
      </c>
      <c r="DY354" s="94"/>
      <c r="DZ354" s="47"/>
    </row>
    <row r="355" spans="1:130" x14ac:dyDescent="0.25">
      <c r="A355" s="55">
        <v>352</v>
      </c>
      <c r="B355" s="35">
        <f>C355+G355+Tabelle21268201025[[#This Row],[w]]/2+Tabelle21268201025[[#This Row],[poweradd]]</f>
        <v>174.39275700000005</v>
      </c>
      <c r="C355" s="150">
        <f t="shared" si="415"/>
        <v>170.21995700000005</v>
      </c>
      <c r="D355" s="35">
        <f t="shared" si="354"/>
        <v>6</v>
      </c>
      <c r="E355" s="52">
        <f t="shared" si="416"/>
        <v>117.28004299999979</v>
      </c>
      <c r="F355" s="52">
        <f t="shared" si="417"/>
        <v>116.1072429999998</v>
      </c>
      <c r="G355" s="52">
        <f t="shared" si="418"/>
        <v>1.1728000000000001</v>
      </c>
      <c r="H355" s="94"/>
      <c r="I355" s="94"/>
      <c r="J355" s="94"/>
      <c r="L355" s="35">
        <f>M355+Q355+Tabelle212682010252632[[#This Row],[w]]/2+Tabelle212682010252632[[#This Row],[poweradd]]</f>
        <v>181.55032900000006</v>
      </c>
      <c r="M355" s="150">
        <f t="shared" si="391"/>
        <v>177.47003000000007</v>
      </c>
      <c r="N355" s="35">
        <f t="shared" si="355"/>
        <v>6</v>
      </c>
      <c r="O355" s="52">
        <f t="shared" si="379"/>
        <v>108.02996999999996</v>
      </c>
      <c r="P355" s="52">
        <f t="shared" si="403"/>
        <v>106.94967099999997</v>
      </c>
      <c r="Q355" s="52">
        <f t="shared" si="356"/>
        <v>1.0802989999999999</v>
      </c>
      <c r="R355" s="94"/>
      <c r="S355" s="94"/>
      <c r="T355" s="94"/>
      <c r="V355" s="35">
        <f>W355+AA355+Tabelle2126820102526[[#This Row],[w]]/2+Tabelle2126820102526[[#This Row],[poweradd]]</f>
        <v>150.64035800000005</v>
      </c>
      <c r="W355" s="150">
        <f t="shared" si="392"/>
        <v>146.60642300000004</v>
      </c>
      <c r="X355" s="35">
        <f t="shared" si="357"/>
        <v>6</v>
      </c>
      <c r="Y355" s="52">
        <f t="shared" si="380"/>
        <v>103.39357699999979</v>
      </c>
      <c r="Z355" s="52">
        <f t="shared" si="404"/>
        <v>102.35964199999979</v>
      </c>
      <c r="AA355" s="52">
        <f t="shared" si="358"/>
        <v>1.033935</v>
      </c>
      <c r="AB355" s="94"/>
      <c r="AC355" s="94"/>
      <c r="AD355" s="94"/>
      <c r="AF355" s="35">
        <f>AG355+AK355+Tabelle212682010252630[[#This Row],[w]]/2+Tabelle212682010252630[[#This Row],[poweradd]]</f>
        <v>156.90601200000012</v>
      </c>
      <c r="AG355" s="150">
        <f t="shared" si="393"/>
        <v>152.95556800000011</v>
      </c>
      <c r="AH355" s="35">
        <f t="shared" si="359"/>
        <v>6</v>
      </c>
      <c r="AI355" s="52">
        <f t="shared" si="381"/>
        <v>95.044431999999816</v>
      </c>
      <c r="AJ355" s="52">
        <f t="shared" si="405"/>
        <v>94.093987999999811</v>
      </c>
      <c r="AK355" s="52">
        <f t="shared" si="360"/>
        <v>0.95044399999999996</v>
      </c>
      <c r="AL355" s="94"/>
      <c r="AM355" s="94"/>
      <c r="AN355" s="94"/>
      <c r="AP355" s="35">
        <f>AQ355+AU355+Tabelle212682010252627[[#This Row],[w]]/2+Tabelle212682010252627[[#This Row],[poweradd]]</f>
        <v>165.92519799999991</v>
      </c>
      <c r="AQ355" s="150">
        <f t="shared" si="394"/>
        <v>161.1163619999999</v>
      </c>
      <c r="AR355" s="35">
        <f t="shared" si="361"/>
        <v>7</v>
      </c>
      <c r="AS355" s="52">
        <f t="shared" si="382"/>
        <v>130.88363799999991</v>
      </c>
      <c r="AT355" s="52">
        <f t="shared" si="406"/>
        <v>129.57480199999989</v>
      </c>
      <c r="AU355" s="52">
        <f t="shared" si="362"/>
        <v>1.3088360000000001</v>
      </c>
      <c r="AV355" s="94"/>
      <c r="AW355" s="94"/>
      <c r="AX355" s="94"/>
      <c r="AZ355" s="35">
        <f>BA355+BE355+Tabelle2126820102526272933[[#This Row],[w]]/2+Tabelle2126820102526272933[[#This Row],[poweradd]]</f>
        <v>172.74808500000003</v>
      </c>
      <c r="BA355" s="150">
        <f t="shared" si="395"/>
        <v>168.02836900000003</v>
      </c>
      <c r="BB355" s="35">
        <f t="shared" si="363"/>
        <v>7</v>
      </c>
      <c r="BC355" s="52">
        <f t="shared" si="383"/>
        <v>121.97163099999986</v>
      </c>
      <c r="BD355" s="52">
        <f t="shared" si="407"/>
        <v>120.75191499999985</v>
      </c>
      <c r="BE355" s="52">
        <f t="shared" si="364"/>
        <v>1.219716</v>
      </c>
      <c r="BF355" s="94"/>
      <c r="BG355" s="94"/>
      <c r="BH355" s="94"/>
      <c r="BJ355" s="35">
        <f>BK355+BO355+Tabelle21268201025262728[[#This Row],[w]]/2+Tabelle21268201025262728[[#This Row],[poweradd]]</f>
        <v>142.95702400000005</v>
      </c>
      <c r="BK355" s="150">
        <f t="shared" si="396"/>
        <v>138.29497400000005</v>
      </c>
      <c r="BL355" s="35">
        <f t="shared" si="365"/>
        <v>7</v>
      </c>
      <c r="BM355" s="52">
        <f t="shared" si="384"/>
        <v>116.20502599999982</v>
      </c>
      <c r="BN355" s="52">
        <f t="shared" si="408"/>
        <v>115.04297599999983</v>
      </c>
      <c r="BO355" s="52">
        <f t="shared" si="366"/>
        <v>1.16205</v>
      </c>
      <c r="BP355" s="94"/>
      <c r="BQ355" s="94"/>
      <c r="BR355" s="94"/>
      <c r="BT355" s="35">
        <f>BU355+BY355+Tabelle21268201025262729[[#This Row],[w]]/2+Tabelle21268201025262729[[#This Row],[poweradd]]</f>
        <v>151.52041300000002</v>
      </c>
      <c r="BU355" s="150">
        <f t="shared" si="397"/>
        <v>146.96506400000001</v>
      </c>
      <c r="BV355" s="35">
        <f t="shared" si="367"/>
        <v>7</v>
      </c>
      <c r="BW355" s="52">
        <f t="shared" si="385"/>
        <v>105.534936</v>
      </c>
      <c r="BX355" s="52">
        <f t="shared" si="409"/>
        <v>104.479587</v>
      </c>
      <c r="BY355" s="52">
        <f t="shared" si="368"/>
        <v>1.0553490000000001</v>
      </c>
      <c r="BZ355" s="94"/>
      <c r="CA355" s="94"/>
      <c r="CB355" s="94"/>
      <c r="CD355" s="35">
        <f>CE355+CI355+Tabelle2126820102526272934[[#This Row],[w]]/2+Tabelle2126820102526272934[[#This Row],[poweradd]]</f>
        <v>195.51218500000007</v>
      </c>
      <c r="CE355" s="150">
        <f t="shared" si="398"/>
        <v>191.38604600000008</v>
      </c>
      <c r="CF355" s="35">
        <f t="shared" si="369"/>
        <v>6</v>
      </c>
      <c r="CG355" s="52">
        <f t="shared" si="386"/>
        <v>112.61395399999984</v>
      </c>
      <c r="CH355" s="52">
        <f t="shared" si="410"/>
        <v>111.48781499999984</v>
      </c>
      <c r="CI355" s="52">
        <f t="shared" si="370"/>
        <v>1.126139</v>
      </c>
      <c r="CJ355" s="94"/>
      <c r="CK355" s="94"/>
      <c r="CL355" s="94"/>
      <c r="CN355" s="35">
        <f>CO355+CS355+Tabelle21268201025262729341135[[#This Row],[w]]/2+Tabelle21268201025262729341135[[#This Row],[poweradd]]</f>
        <v>197.66740299999989</v>
      </c>
      <c r="CO355" s="150">
        <f t="shared" si="399"/>
        <v>193.5630339999999</v>
      </c>
      <c r="CP355" s="35">
        <f t="shared" si="371"/>
        <v>6</v>
      </c>
      <c r="CQ355" s="52">
        <f t="shared" si="387"/>
        <v>110.43696600000007</v>
      </c>
      <c r="CR355" s="52">
        <f t="shared" si="411"/>
        <v>109.33259700000006</v>
      </c>
      <c r="CS355" s="52">
        <f t="shared" si="372"/>
        <v>1.1043689999999999</v>
      </c>
      <c r="CT355" s="94"/>
      <c r="CU355" s="94"/>
      <c r="CV355" s="94"/>
      <c r="CX355" s="35">
        <f>CY355+DC355+Tabelle2126820102526272934113536[[#This Row],[w]]/2+Tabelle2126820102526272934113536[[#This Row],[poweradd]]</f>
        <v>182.76587899999993</v>
      </c>
      <c r="CY355" s="150">
        <f t="shared" si="400"/>
        <v>178.57159499999992</v>
      </c>
      <c r="CZ355" s="35">
        <f t="shared" si="373"/>
        <v>6</v>
      </c>
      <c r="DA355" s="52">
        <f t="shared" si="388"/>
        <v>119.42840500000017</v>
      </c>
      <c r="DB355" s="52">
        <f t="shared" si="412"/>
        <v>118.23412100000017</v>
      </c>
      <c r="DC355" s="52">
        <f t="shared" si="374"/>
        <v>1.1942839999999999</v>
      </c>
      <c r="DD355" s="94"/>
      <c r="DE355" s="94">
        <f>50*0.75*0.9</f>
        <v>33.75</v>
      </c>
      <c r="DF355" s="47" t="s">
        <v>167</v>
      </c>
      <c r="DH355" s="35">
        <f>DI355+DM355+Tabelle21268201025262729341135363731[[#This Row],[w]]/2+Tabelle21268201025262729341135363731[[#This Row],[poweradd]]</f>
        <v>196.66762299999996</v>
      </c>
      <c r="DI355" s="150">
        <f t="shared" si="401"/>
        <v>192.23244799999998</v>
      </c>
      <c r="DJ355" s="35">
        <f t="shared" si="375"/>
        <v>6</v>
      </c>
      <c r="DK355" s="52">
        <f t="shared" si="389"/>
        <v>143.51755199999985</v>
      </c>
      <c r="DL355" s="52">
        <f t="shared" si="413"/>
        <v>142.08237699999987</v>
      </c>
      <c r="DM355" s="52">
        <f t="shared" si="376"/>
        <v>1.4351750000000001</v>
      </c>
      <c r="DN355" s="94"/>
      <c r="DO355" s="94"/>
      <c r="DP355" s="47"/>
      <c r="DR355" s="35">
        <f>DS355+DW355+Tabelle212682010252627293411353637[[#This Row],[w]]/2+Tabelle212682010252627293411353637[[#This Row],[poweradd]]</f>
        <v>198.83407499999996</v>
      </c>
      <c r="DS355" s="150">
        <f t="shared" si="402"/>
        <v>194.44098499999996</v>
      </c>
      <c r="DT355" s="35">
        <f t="shared" si="377"/>
        <v>6</v>
      </c>
      <c r="DU355" s="52">
        <f t="shared" si="390"/>
        <v>139.30901500000002</v>
      </c>
      <c r="DV355" s="52">
        <f t="shared" si="414"/>
        <v>137.91592500000002</v>
      </c>
      <c r="DW355" s="52">
        <f t="shared" si="378"/>
        <v>1.3930899999999999</v>
      </c>
      <c r="DX355" s="94"/>
      <c r="DY355" s="94"/>
      <c r="DZ355" s="47"/>
    </row>
    <row r="356" spans="1:130" x14ac:dyDescent="0.25">
      <c r="A356" s="55">
        <v>353</v>
      </c>
      <c r="B356" s="35">
        <f>C356+G356+Tabelle21268201025[[#This Row],[w]]/2+Tabelle21268201025[[#This Row],[poweradd]]</f>
        <v>178.55382900000004</v>
      </c>
      <c r="C356" s="150">
        <f t="shared" si="415"/>
        <v>174.39275700000005</v>
      </c>
      <c r="D356" s="35">
        <f t="shared" si="354"/>
        <v>6</v>
      </c>
      <c r="E356" s="52">
        <f t="shared" si="416"/>
        <v>116.1072429999998</v>
      </c>
      <c r="F356" s="52">
        <f t="shared" si="417"/>
        <v>114.94617099999979</v>
      </c>
      <c r="G356" s="52">
        <f t="shared" si="418"/>
        <v>1.1610720000000001</v>
      </c>
      <c r="L356" s="35">
        <f>M356+Q356+Tabelle212682010252632[[#This Row],[w]]/2+Tabelle212682010252632[[#This Row],[poweradd]]</f>
        <v>185.61982500000005</v>
      </c>
      <c r="M356" s="150">
        <f t="shared" si="391"/>
        <v>181.55032900000006</v>
      </c>
      <c r="N356" s="35">
        <f t="shared" si="355"/>
        <v>6</v>
      </c>
      <c r="O356" s="52">
        <f t="shared" si="379"/>
        <v>106.94967099999997</v>
      </c>
      <c r="P356" s="52">
        <f t="shared" si="403"/>
        <v>105.88017499999997</v>
      </c>
      <c r="Q356" s="52">
        <f t="shared" si="356"/>
        <v>1.069496</v>
      </c>
      <c r="V356" s="35">
        <f>W356+AA356+Tabelle2126820102526[[#This Row],[w]]/2+Tabelle2126820102526[[#This Row],[poweradd]]</f>
        <v>154.66395400000005</v>
      </c>
      <c r="W356" s="150">
        <f t="shared" si="392"/>
        <v>150.64035800000005</v>
      </c>
      <c r="X356" s="35">
        <f t="shared" si="357"/>
        <v>6</v>
      </c>
      <c r="Y356" s="52">
        <f t="shared" si="380"/>
        <v>102.35964199999979</v>
      </c>
      <c r="Z356" s="52">
        <f t="shared" si="404"/>
        <v>101.3360459999998</v>
      </c>
      <c r="AA356" s="52">
        <f t="shared" si="358"/>
        <v>1.023596</v>
      </c>
      <c r="AF356" s="35">
        <f>AG356+AK356+Tabelle212682010252630[[#This Row],[w]]/2+Tabelle212682010252630[[#This Row],[poweradd]]</f>
        <v>160.8469510000001</v>
      </c>
      <c r="AG356" s="150">
        <f t="shared" si="393"/>
        <v>156.90601200000012</v>
      </c>
      <c r="AH356" s="35">
        <f t="shared" si="359"/>
        <v>6</v>
      </c>
      <c r="AI356" s="52">
        <f t="shared" si="381"/>
        <v>94.093987999999811</v>
      </c>
      <c r="AJ356" s="52">
        <f t="shared" si="405"/>
        <v>93.153048999999811</v>
      </c>
      <c r="AK356" s="52">
        <f t="shared" si="360"/>
        <v>0.94093899999999997</v>
      </c>
      <c r="AP356" s="35">
        <f>AQ356+AU356+Tabelle212682010252627[[#This Row],[w]]/2+Tabelle212682010252627[[#This Row],[poweradd]]</f>
        <v>170.72094599999991</v>
      </c>
      <c r="AQ356" s="150">
        <f t="shared" si="394"/>
        <v>165.92519799999991</v>
      </c>
      <c r="AR356" s="35">
        <f t="shared" si="361"/>
        <v>7</v>
      </c>
      <c r="AS356" s="52">
        <f t="shared" si="382"/>
        <v>129.57480199999989</v>
      </c>
      <c r="AT356" s="52">
        <f t="shared" si="406"/>
        <v>128.27905399999989</v>
      </c>
      <c r="AU356" s="52">
        <f t="shared" si="362"/>
        <v>1.2957479999999999</v>
      </c>
      <c r="AZ356" s="35">
        <f>BA356+BE356+Tabelle2126820102526272933[[#This Row],[w]]/2+Tabelle2126820102526272933[[#This Row],[poweradd]]</f>
        <v>177.45560400000002</v>
      </c>
      <c r="BA356" s="150">
        <f t="shared" si="395"/>
        <v>172.74808500000003</v>
      </c>
      <c r="BB356" s="35">
        <f t="shared" si="363"/>
        <v>7</v>
      </c>
      <c r="BC356" s="52">
        <f t="shared" si="383"/>
        <v>120.75191499999985</v>
      </c>
      <c r="BD356" s="52">
        <f t="shared" si="407"/>
        <v>119.54439599999985</v>
      </c>
      <c r="BE356" s="52">
        <f t="shared" si="364"/>
        <v>1.207519</v>
      </c>
      <c r="BJ356" s="35">
        <f>BK356+BO356+Tabelle21268201025262728[[#This Row],[w]]/2+Tabelle21268201025262728[[#This Row],[poweradd]]</f>
        <v>147.60745300000005</v>
      </c>
      <c r="BK356" s="150">
        <f t="shared" si="396"/>
        <v>142.95702400000005</v>
      </c>
      <c r="BL356" s="35">
        <f t="shared" si="365"/>
        <v>7</v>
      </c>
      <c r="BM356" s="52">
        <f t="shared" si="384"/>
        <v>115.04297599999983</v>
      </c>
      <c r="BN356" s="52">
        <f t="shared" si="408"/>
        <v>113.89254699999982</v>
      </c>
      <c r="BO356" s="52">
        <f t="shared" si="366"/>
        <v>1.1504289999999999</v>
      </c>
      <c r="BT356" s="35">
        <f>BU356+BY356+Tabelle21268201025262729[[#This Row],[w]]/2+Tabelle21268201025262729[[#This Row],[poweradd]]</f>
        <v>156.06520800000001</v>
      </c>
      <c r="BU356" s="150">
        <f t="shared" si="397"/>
        <v>151.52041300000002</v>
      </c>
      <c r="BV356" s="35">
        <f t="shared" si="367"/>
        <v>7</v>
      </c>
      <c r="BW356" s="52">
        <f t="shared" si="385"/>
        <v>104.479587</v>
      </c>
      <c r="BX356" s="52">
        <f t="shared" si="409"/>
        <v>103.434792</v>
      </c>
      <c r="BY356" s="52">
        <f t="shared" si="368"/>
        <v>1.0447949999999999</v>
      </c>
      <c r="CD356" s="35">
        <f>CE356+CI356+Tabelle2126820102526272934[[#This Row],[w]]/2+Tabelle2126820102526272934[[#This Row],[poweradd]]</f>
        <v>199.62706300000008</v>
      </c>
      <c r="CE356" s="150">
        <f t="shared" si="398"/>
        <v>195.51218500000007</v>
      </c>
      <c r="CF356" s="35">
        <f t="shared" si="369"/>
        <v>6</v>
      </c>
      <c r="CG356" s="52">
        <f t="shared" si="386"/>
        <v>111.48781499999984</v>
      </c>
      <c r="CH356" s="52">
        <f t="shared" si="410"/>
        <v>110.37293699999984</v>
      </c>
      <c r="CI356" s="52">
        <f t="shared" si="370"/>
        <v>1.114878</v>
      </c>
      <c r="CN356" s="35">
        <f>CO356+CS356+Tabelle21268201025262729341135[[#This Row],[w]]/2+Tabelle21268201025262729341135[[#This Row],[poweradd]]</f>
        <v>201.76072799999989</v>
      </c>
      <c r="CO356" s="150">
        <f t="shared" si="399"/>
        <v>197.66740299999989</v>
      </c>
      <c r="CP356" s="35">
        <f t="shared" si="371"/>
        <v>6</v>
      </c>
      <c r="CQ356" s="52">
        <f t="shared" si="387"/>
        <v>109.33259700000006</v>
      </c>
      <c r="CR356" s="52">
        <f t="shared" si="411"/>
        <v>108.23927200000006</v>
      </c>
      <c r="CS356" s="52">
        <f t="shared" si="372"/>
        <v>1.0933250000000001</v>
      </c>
      <c r="CX356" s="35">
        <f>CY356+DC356+Tabelle2126820102526272934113536[[#This Row],[w]]/2+Tabelle2126820102526272934113536[[#This Row],[poweradd]]</f>
        <v>187.28571999999994</v>
      </c>
      <c r="CY356" s="150">
        <f t="shared" si="400"/>
        <v>182.76587899999993</v>
      </c>
      <c r="CZ356" s="35">
        <f t="shared" si="373"/>
        <v>6</v>
      </c>
      <c r="DA356" s="52">
        <f t="shared" si="388"/>
        <v>151.98412100000019</v>
      </c>
      <c r="DB356" s="52">
        <f t="shared" si="412"/>
        <v>150.46428000000017</v>
      </c>
      <c r="DC356" s="52">
        <f t="shared" si="374"/>
        <v>1.519841</v>
      </c>
      <c r="DE356" s="94"/>
      <c r="DF356" s="213" t="s">
        <v>168</v>
      </c>
      <c r="DH356" s="35">
        <f>DI356+DM356+Tabelle21268201025262729341135363731[[#This Row],[w]]/2+Tabelle21268201025262729341135363731[[#This Row],[poweradd]]</f>
        <v>201.08844599999998</v>
      </c>
      <c r="DI356" s="150">
        <f t="shared" si="401"/>
        <v>196.66762299999996</v>
      </c>
      <c r="DJ356" s="35">
        <f t="shared" si="375"/>
        <v>6</v>
      </c>
      <c r="DK356" s="52">
        <f t="shared" si="389"/>
        <v>142.08237699999987</v>
      </c>
      <c r="DL356" s="52">
        <f t="shared" si="413"/>
        <v>140.66155399999985</v>
      </c>
      <c r="DM356" s="52">
        <f t="shared" si="376"/>
        <v>1.4208229999999999</v>
      </c>
      <c r="DO356" s="94"/>
      <c r="DP356" s="47"/>
      <c r="DR356" s="35">
        <f>DS356+DW356+Tabelle212682010252627293411353637[[#This Row],[w]]/2+Tabelle212682010252627293411353637[[#This Row],[poweradd]]</f>
        <v>203.21323399999994</v>
      </c>
      <c r="DS356" s="150">
        <f t="shared" si="402"/>
        <v>198.83407499999996</v>
      </c>
      <c r="DT356" s="35">
        <f t="shared" si="377"/>
        <v>6</v>
      </c>
      <c r="DU356" s="52">
        <f t="shared" si="390"/>
        <v>137.91592500000002</v>
      </c>
      <c r="DV356" s="52">
        <f t="shared" si="414"/>
        <v>136.53676600000003</v>
      </c>
      <c r="DW356" s="52">
        <f t="shared" si="378"/>
        <v>1.379159</v>
      </c>
      <c r="DY356" s="94"/>
      <c r="DZ356" s="47"/>
    </row>
    <row r="357" spans="1:130" x14ac:dyDescent="0.25">
      <c r="A357" s="55">
        <v>354</v>
      </c>
      <c r="B357" s="35">
        <f>C357+G357+Tabelle21268201025[[#This Row],[w]]/2+Tabelle21268201025[[#This Row],[poweradd]]</f>
        <v>182.70329000000004</v>
      </c>
      <c r="C357" s="52">
        <f t="shared" si="415"/>
        <v>178.55382900000004</v>
      </c>
      <c r="D357" s="35">
        <f t="shared" si="354"/>
        <v>6</v>
      </c>
      <c r="E357" s="52">
        <f t="shared" si="416"/>
        <v>114.94617099999979</v>
      </c>
      <c r="F357" s="52">
        <f t="shared" si="417"/>
        <v>113.79670999999979</v>
      </c>
      <c r="G357" s="52">
        <f t="shared" si="418"/>
        <v>1.1494610000000001</v>
      </c>
      <c r="L357" s="35">
        <f>M357+Q357+Tabelle212682010252632[[#This Row],[w]]/2+Tabelle212682010252632[[#This Row],[poweradd]]</f>
        <v>189.67862600000004</v>
      </c>
      <c r="M357" s="52">
        <f t="shared" si="391"/>
        <v>185.61982500000005</v>
      </c>
      <c r="N357" s="35">
        <f t="shared" si="355"/>
        <v>6</v>
      </c>
      <c r="O357" s="52">
        <f t="shared" si="379"/>
        <v>105.88017499999997</v>
      </c>
      <c r="P357" s="52">
        <f t="shared" si="403"/>
        <v>104.82137399999996</v>
      </c>
      <c r="Q357" s="52">
        <f t="shared" si="356"/>
        <v>1.0588010000000001</v>
      </c>
      <c r="V357" s="35">
        <f>W357+AA357+Tabelle2126820102526[[#This Row],[w]]/2+Tabelle2126820102526[[#This Row],[poweradd]]</f>
        <v>158.67731400000005</v>
      </c>
      <c r="W357" s="52">
        <f t="shared" si="392"/>
        <v>154.66395400000005</v>
      </c>
      <c r="X357" s="35">
        <f t="shared" si="357"/>
        <v>6</v>
      </c>
      <c r="Y357" s="52">
        <f t="shared" si="380"/>
        <v>101.3360459999998</v>
      </c>
      <c r="Z357" s="52">
        <f t="shared" si="404"/>
        <v>100.32268599999979</v>
      </c>
      <c r="AA357" s="52">
        <f t="shared" si="358"/>
        <v>1.01336</v>
      </c>
      <c r="AF357" s="35">
        <f>AG357+AK357+Tabelle212682010252630[[#This Row],[w]]/2+Tabelle212682010252630[[#This Row],[poweradd]]</f>
        <v>164.77848100000011</v>
      </c>
      <c r="AG357" s="52">
        <f t="shared" si="393"/>
        <v>160.8469510000001</v>
      </c>
      <c r="AH357" s="35">
        <f t="shared" si="359"/>
        <v>6</v>
      </c>
      <c r="AI357" s="52">
        <f t="shared" si="381"/>
        <v>93.153048999999811</v>
      </c>
      <c r="AJ357" s="52">
        <f t="shared" si="405"/>
        <v>92.221518999999816</v>
      </c>
      <c r="AK357" s="52">
        <f t="shared" si="360"/>
        <v>0.93152999999999997</v>
      </c>
      <c r="AP357" s="35">
        <f>AQ357+AU357+Tabelle212682010252627[[#This Row],[w]]/2+Tabelle212682010252627[[#This Row],[poweradd]]</f>
        <v>175.50373599999992</v>
      </c>
      <c r="AQ357" s="52">
        <f t="shared" si="394"/>
        <v>170.72094599999991</v>
      </c>
      <c r="AR357" s="35">
        <f t="shared" si="361"/>
        <v>7</v>
      </c>
      <c r="AS357" s="52">
        <f t="shared" si="382"/>
        <v>128.27905399999989</v>
      </c>
      <c r="AT357" s="52">
        <f t="shared" si="406"/>
        <v>126.99626399999988</v>
      </c>
      <c r="AU357" s="52">
        <f t="shared" si="362"/>
        <v>1.2827900000000001</v>
      </c>
      <c r="AZ357" s="35">
        <f>BA357+BE357+Tabelle2126820102526272933[[#This Row],[w]]/2+Tabelle2126820102526272933[[#This Row],[poweradd]]</f>
        <v>182.15104700000003</v>
      </c>
      <c r="BA357" s="52">
        <f t="shared" si="395"/>
        <v>177.45560400000002</v>
      </c>
      <c r="BB357" s="35">
        <f t="shared" si="363"/>
        <v>7</v>
      </c>
      <c r="BC357" s="52">
        <f t="shared" si="383"/>
        <v>119.54439599999985</v>
      </c>
      <c r="BD357" s="52">
        <f t="shared" si="407"/>
        <v>118.34895299999985</v>
      </c>
      <c r="BE357" s="52">
        <f t="shared" si="364"/>
        <v>1.195443</v>
      </c>
      <c r="BJ357" s="35">
        <f>BK357+BO357+Tabelle21268201025262728[[#This Row],[w]]/2+Tabelle21268201025262728[[#This Row],[poweradd]]</f>
        <v>152.24637800000005</v>
      </c>
      <c r="BK357" s="52">
        <f t="shared" si="396"/>
        <v>147.60745300000005</v>
      </c>
      <c r="BL357" s="35">
        <f t="shared" si="365"/>
        <v>7</v>
      </c>
      <c r="BM357" s="52">
        <f t="shared" si="384"/>
        <v>113.89254699999982</v>
      </c>
      <c r="BN357" s="52">
        <f t="shared" si="408"/>
        <v>112.75362199999982</v>
      </c>
      <c r="BO357" s="52">
        <f t="shared" si="366"/>
        <v>1.138925</v>
      </c>
      <c r="BT357" s="35">
        <f>BU357+BY357+Tabelle21268201025262729[[#This Row],[w]]/2+Tabelle21268201025262729[[#This Row],[poweradd]]</f>
        <v>160.59955500000001</v>
      </c>
      <c r="BU357" s="52">
        <f t="shared" si="397"/>
        <v>156.06520800000001</v>
      </c>
      <c r="BV357" s="35">
        <f t="shared" si="367"/>
        <v>7</v>
      </c>
      <c r="BW357" s="52">
        <f t="shared" si="385"/>
        <v>103.434792</v>
      </c>
      <c r="BX357" s="52">
        <f t="shared" si="409"/>
        <v>102.400445</v>
      </c>
      <c r="BY357" s="52">
        <f t="shared" si="368"/>
        <v>1.0343469999999999</v>
      </c>
      <c r="CD357" s="35">
        <f>CE357+CI357+Tabelle2126820102526272934[[#This Row],[w]]/2+Tabelle2126820102526272934[[#This Row],[poweradd]]</f>
        <v>203.73079200000006</v>
      </c>
      <c r="CE357" s="52">
        <f t="shared" si="398"/>
        <v>199.62706300000008</v>
      </c>
      <c r="CF357" s="35">
        <f t="shared" si="369"/>
        <v>6</v>
      </c>
      <c r="CG357" s="52">
        <f t="shared" si="386"/>
        <v>110.37293699999984</v>
      </c>
      <c r="CH357" s="52">
        <f t="shared" si="410"/>
        <v>109.26920799999984</v>
      </c>
      <c r="CI357" s="52">
        <f t="shared" si="370"/>
        <v>1.103729</v>
      </c>
      <c r="CN357" s="35">
        <f>CO357+CS357+Tabelle21268201025262729341135[[#This Row],[w]]/2+Tabelle21268201025262729341135[[#This Row],[poweradd]]</f>
        <v>205.84311999999989</v>
      </c>
      <c r="CO357" s="52">
        <f t="shared" si="399"/>
        <v>201.76072799999989</v>
      </c>
      <c r="CP357" s="35">
        <f t="shared" si="371"/>
        <v>6</v>
      </c>
      <c r="CQ357" s="52">
        <f t="shared" si="387"/>
        <v>108.23927200000006</v>
      </c>
      <c r="CR357" s="52">
        <f t="shared" si="411"/>
        <v>107.15688000000006</v>
      </c>
      <c r="CS357" s="52">
        <f t="shared" si="372"/>
        <v>1.082392</v>
      </c>
      <c r="CX357" s="35">
        <f>CY357+DC357+Tabelle2126820102526272934113536[[#This Row],[w]]/2+Tabelle2126820102526272934113536[[#This Row],[poweradd]]</f>
        <v>191.79036199999993</v>
      </c>
      <c r="CY357" s="52">
        <f t="shared" si="400"/>
        <v>187.28571999999994</v>
      </c>
      <c r="CZ357" s="35">
        <f t="shared" si="373"/>
        <v>6</v>
      </c>
      <c r="DA357" s="52">
        <f t="shared" si="388"/>
        <v>150.46428000000017</v>
      </c>
      <c r="DB357" s="52">
        <f t="shared" si="412"/>
        <v>148.95963800000018</v>
      </c>
      <c r="DC357" s="52">
        <f t="shared" si="374"/>
        <v>1.504642</v>
      </c>
      <c r="DH357" s="35">
        <f>DI357+DM357+Tabelle21268201025262729341135363731[[#This Row],[w]]/2+Tabelle21268201025262729341135363731[[#This Row],[poweradd]]</f>
        <v>205.49506099999996</v>
      </c>
      <c r="DI357" s="52">
        <f t="shared" si="401"/>
        <v>201.08844599999998</v>
      </c>
      <c r="DJ357" s="35">
        <f t="shared" si="375"/>
        <v>6</v>
      </c>
      <c r="DK357" s="52">
        <f t="shared" si="389"/>
        <v>140.66155399999985</v>
      </c>
      <c r="DL357" s="52">
        <f t="shared" si="413"/>
        <v>139.25493899999987</v>
      </c>
      <c r="DM357" s="52">
        <f t="shared" si="376"/>
        <v>1.4066149999999999</v>
      </c>
      <c r="DR357" s="35">
        <f>DS357+DW357+Tabelle212682010252627293411353637[[#This Row],[w]]/2+Tabelle212682010252627293411353637[[#This Row],[poweradd]]</f>
        <v>207.57860099999994</v>
      </c>
      <c r="DS357" s="52">
        <f t="shared" si="402"/>
        <v>203.21323399999994</v>
      </c>
      <c r="DT357" s="35">
        <f t="shared" si="377"/>
        <v>6</v>
      </c>
      <c r="DU357" s="52">
        <f t="shared" si="390"/>
        <v>136.53676600000003</v>
      </c>
      <c r="DV357" s="52">
        <f t="shared" si="414"/>
        <v>135.17139900000004</v>
      </c>
      <c r="DW357" s="52">
        <f t="shared" si="378"/>
        <v>1.365367</v>
      </c>
    </row>
    <row r="358" spans="1:130" x14ac:dyDescent="0.25">
      <c r="A358" s="55">
        <v>355</v>
      </c>
      <c r="B358" s="35">
        <f>C358+G358+Tabelle21268201025[[#This Row],[w]]/2+Tabelle21268201025[[#This Row],[poweradd]]</f>
        <v>186.84125700000004</v>
      </c>
      <c r="C358" s="52">
        <f t="shared" si="415"/>
        <v>182.70329000000004</v>
      </c>
      <c r="D358" s="35">
        <f t="shared" si="354"/>
        <v>6</v>
      </c>
      <c r="E358" s="52">
        <f t="shared" si="416"/>
        <v>113.79670999999979</v>
      </c>
      <c r="F358" s="52">
        <f t="shared" si="417"/>
        <v>112.65874299999979</v>
      </c>
      <c r="G358" s="52">
        <f t="shared" si="418"/>
        <v>1.137967</v>
      </c>
      <c r="L358" s="35">
        <f>M358+Q358+Tabelle212682010252632[[#This Row],[w]]/2+Tabelle212682010252632[[#This Row],[poweradd]]</f>
        <v>193.72683900000004</v>
      </c>
      <c r="M358" s="52">
        <f t="shared" si="391"/>
        <v>189.67862600000004</v>
      </c>
      <c r="N358" s="35">
        <f t="shared" si="355"/>
        <v>6</v>
      </c>
      <c r="O358" s="52">
        <f t="shared" si="379"/>
        <v>104.82137399999996</v>
      </c>
      <c r="P358" s="52">
        <f t="shared" si="403"/>
        <v>103.77316099999996</v>
      </c>
      <c r="Q358" s="52">
        <f t="shared" si="356"/>
        <v>1.0482130000000001</v>
      </c>
      <c r="V358" s="35">
        <f>W358+AA358+Tabelle2126820102526[[#This Row],[w]]/2+Tabelle2126820102526[[#This Row],[poweradd]]</f>
        <v>162.68054000000006</v>
      </c>
      <c r="W358" s="52">
        <f t="shared" si="392"/>
        <v>158.67731400000005</v>
      </c>
      <c r="X358" s="35">
        <f t="shared" si="357"/>
        <v>6</v>
      </c>
      <c r="Y358" s="52">
        <f t="shared" si="380"/>
        <v>100.32268599999979</v>
      </c>
      <c r="Z358" s="52">
        <f t="shared" si="404"/>
        <v>99.319459999999793</v>
      </c>
      <c r="AA358" s="52">
        <f t="shared" si="358"/>
        <v>1.003226</v>
      </c>
      <c r="AF358" s="35">
        <f>AG358+AK358+Tabelle212682010252630[[#This Row],[w]]/2+Tabelle212682010252630[[#This Row],[poweradd]]</f>
        <v>168.70069600000011</v>
      </c>
      <c r="AG358" s="52">
        <f t="shared" si="393"/>
        <v>164.77848100000011</v>
      </c>
      <c r="AH358" s="35">
        <f t="shared" si="359"/>
        <v>6</v>
      </c>
      <c r="AI358" s="52">
        <f t="shared" si="381"/>
        <v>92.221518999999816</v>
      </c>
      <c r="AJ358" s="52">
        <f t="shared" si="405"/>
        <v>91.299303999999822</v>
      </c>
      <c r="AK358" s="52">
        <f t="shared" si="360"/>
        <v>0.92221500000000001</v>
      </c>
      <c r="AP358" s="35">
        <f>AQ358+AU358+Tabelle212682010252627[[#This Row],[w]]/2+Tabelle212682010252627[[#This Row],[poweradd]]</f>
        <v>180.27369799999991</v>
      </c>
      <c r="AQ358" s="52">
        <f t="shared" si="394"/>
        <v>175.50373599999992</v>
      </c>
      <c r="AR358" s="35">
        <f t="shared" si="361"/>
        <v>7</v>
      </c>
      <c r="AS358" s="52">
        <f t="shared" si="382"/>
        <v>126.99626399999988</v>
      </c>
      <c r="AT358" s="52">
        <f t="shared" si="406"/>
        <v>125.72630199999988</v>
      </c>
      <c r="AU358" s="52">
        <f t="shared" si="362"/>
        <v>1.269962</v>
      </c>
      <c r="AZ358" s="35">
        <f>BA358+BE358+Tabelle2126820102526272933[[#This Row],[w]]/2+Tabelle2126820102526272933[[#This Row],[poweradd]]</f>
        <v>186.83453600000004</v>
      </c>
      <c r="BA358" s="52">
        <f t="shared" si="395"/>
        <v>182.15104700000003</v>
      </c>
      <c r="BB358" s="35">
        <f t="shared" si="363"/>
        <v>7</v>
      </c>
      <c r="BC358" s="52">
        <f t="shared" si="383"/>
        <v>118.34895299999985</v>
      </c>
      <c r="BD358" s="52">
        <f t="shared" si="407"/>
        <v>117.16546399999986</v>
      </c>
      <c r="BE358" s="52">
        <f t="shared" si="364"/>
        <v>1.183489</v>
      </c>
      <c r="BJ358" s="35">
        <f>BK358+BO358+Tabelle21268201025262728[[#This Row],[w]]/2+Tabelle21268201025262728[[#This Row],[poweradd]]</f>
        <v>156.87391400000004</v>
      </c>
      <c r="BK358" s="52">
        <f t="shared" si="396"/>
        <v>152.24637800000005</v>
      </c>
      <c r="BL358" s="35">
        <f t="shared" si="365"/>
        <v>7</v>
      </c>
      <c r="BM358" s="52">
        <f t="shared" si="384"/>
        <v>112.75362199999982</v>
      </c>
      <c r="BN358" s="52">
        <f t="shared" si="408"/>
        <v>111.62608599999982</v>
      </c>
      <c r="BO358" s="52">
        <f t="shared" si="366"/>
        <v>1.1275360000000001</v>
      </c>
      <c r="BT358" s="35">
        <f>BU358+BY358+Tabelle21268201025262729[[#This Row],[w]]/2+Tabelle21268201025262729[[#This Row],[poweradd]]</f>
        <v>165.123559</v>
      </c>
      <c r="BU358" s="52">
        <f t="shared" si="397"/>
        <v>160.59955500000001</v>
      </c>
      <c r="BV358" s="35">
        <f t="shared" si="367"/>
        <v>7</v>
      </c>
      <c r="BW358" s="52">
        <f t="shared" si="385"/>
        <v>102.400445</v>
      </c>
      <c r="BX358" s="52">
        <f t="shared" si="409"/>
        <v>101.376441</v>
      </c>
      <c r="BY358" s="52">
        <f t="shared" si="368"/>
        <v>1.0240039999999999</v>
      </c>
      <c r="CD358" s="35">
        <f>CE358+CI358+Tabelle2126820102526272934[[#This Row],[w]]/2+Tabelle2126820102526272934[[#This Row],[poweradd]]</f>
        <v>207.82348400000006</v>
      </c>
      <c r="CE358" s="52">
        <f t="shared" si="398"/>
        <v>203.73079200000006</v>
      </c>
      <c r="CF358" s="35">
        <f t="shared" si="369"/>
        <v>6</v>
      </c>
      <c r="CG358" s="52">
        <f t="shared" si="386"/>
        <v>109.26920799999984</v>
      </c>
      <c r="CH358" s="52">
        <f t="shared" si="410"/>
        <v>108.17651599999984</v>
      </c>
      <c r="CI358" s="52">
        <f t="shared" si="370"/>
        <v>1.092692</v>
      </c>
      <c r="CN358" s="35">
        <f>CO358+CS358+Tabelle21268201025262729341135[[#This Row],[w]]/2+Tabelle21268201025262729341135[[#This Row],[poweradd]]</f>
        <v>209.9146879999999</v>
      </c>
      <c r="CO358" s="52">
        <f t="shared" si="399"/>
        <v>205.84311999999989</v>
      </c>
      <c r="CP358" s="35">
        <f t="shared" si="371"/>
        <v>6</v>
      </c>
      <c r="CQ358" s="52">
        <f t="shared" si="387"/>
        <v>107.15688000000006</v>
      </c>
      <c r="CR358" s="52">
        <f t="shared" si="411"/>
        <v>106.08531200000006</v>
      </c>
      <c r="CS358" s="52">
        <f t="shared" si="372"/>
        <v>1.0715680000000001</v>
      </c>
      <c r="CX358" s="35">
        <f>CY358+DC358+Tabelle2126820102526272934113536[[#This Row],[w]]/2+Tabelle2126820102526272934113536[[#This Row],[poweradd]]</f>
        <v>196.27995799999994</v>
      </c>
      <c r="CY358" s="52">
        <f t="shared" si="400"/>
        <v>191.79036199999993</v>
      </c>
      <c r="CZ358" s="35">
        <f t="shared" si="373"/>
        <v>6</v>
      </c>
      <c r="DA358" s="52">
        <f t="shared" si="388"/>
        <v>148.95963800000018</v>
      </c>
      <c r="DB358" s="52">
        <f t="shared" si="412"/>
        <v>147.47004200000018</v>
      </c>
      <c r="DC358" s="52">
        <f t="shared" si="374"/>
        <v>1.4895959999999999</v>
      </c>
      <c r="DD358" s="94"/>
      <c r="DE358" s="94"/>
      <c r="DF358" s="47"/>
      <c r="DH358" s="35">
        <f>DI358+DM358+Tabelle21268201025262729341135363731[[#This Row],[w]]/2+Tabelle21268201025262729341135363731[[#This Row],[poweradd]]</f>
        <v>209.88760999999997</v>
      </c>
      <c r="DI358" s="52">
        <f t="shared" si="401"/>
        <v>205.49506099999996</v>
      </c>
      <c r="DJ358" s="35">
        <f t="shared" si="375"/>
        <v>6</v>
      </c>
      <c r="DK358" s="52">
        <f t="shared" si="389"/>
        <v>139.25493899999987</v>
      </c>
      <c r="DL358" s="52">
        <f t="shared" si="413"/>
        <v>137.86238999999986</v>
      </c>
      <c r="DM358" s="52">
        <f t="shared" si="376"/>
        <v>1.392549</v>
      </c>
      <c r="DN358" s="94"/>
      <c r="DO358" s="94"/>
      <c r="DP358" s="47"/>
      <c r="DR358" s="35">
        <f>DS358+DW358+Tabelle212682010252627293411353637[[#This Row],[w]]/2+Tabelle212682010252627293411353637[[#This Row],[poweradd]]</f>
        <v>211.93031399999992</v>
      </c>
      <c r="DS358" s="52">
        <f t="shared" si="402"/>
        <v>207.57860099999994</v>
      </c>
      <c r="DT358" s="35">
        <f t="shared" si="377"/>
        <v>6</v>
      </c>
      <c r="DU358" s="52">
        <f t="shared" si="390"/>
        <v>135.17139900000004</v>
      </c>
      <c r="DV358" s="52">
        <f t="shared" si="414"/>
        <v>133.81968600000005</v>
      </c>
      <c r="DW358" s="52">
        <f t="shared" si="378"/>
        <v>1.3517129999999999</v>
      </c>
      <c r="DX358" s="94"/>
      <c r="DY358" s="94"/>
      <c r="DZ358" s="47"/>
    </row>
    <row r="359" spans="1:130" x14ac:dyDescent="0.25">
      <c r="A359" s="55">
        <v>356</v>
      </c>
      <c r="B359" s="35">
        <f>C359+G359+Tabelle21268201025[[#This Row],[w]]/2+Tabelle21268201025[[#This Row],[poweradd]]</f>
        <v>190.96784400000004</v>
      </c>
      <c r="C359" s="150">
        <f t="shared" si="415"/>
        <v>186.84125700000004</v>
      </c>
      <c r="D359" s="35">
        <f t="shared" si="354"/>
        <v>6</v>
      </c>
      <c r="E359" s="52">
        <f t="shared" si="416"/>
        <v>112.65874299999979</v>
      </c>
      <c r="F359" s="52">
        <f t="shared" si="417"/>
        <v>111.53215599999979</v>
      </c>
      <c r="G359" s="52">
        <f t="shared" si="418"/>
        <v>1.126587</v>
      </c>
      <c r="L359" s="35">
        <f>M359+Q359+Tabelle212682010252632[[#This Row],[w]]/2+Tabelle212682010252632[[#This Row],[poweradd]]</f>
        <v>197.76457000000005</v>
      </c>
      <c r="M359" s="150">
        <f t="shared" si="391"/>
        <v>193.72683900000004</v>
      </c>
      <c r="N359" s="35">
        <f t="shared" si="355"/>
        <v>6</v>
      </c>
      <c r="O359" s="52">
        <f t="shared" si="379"/>
        <v>103.77316099999996</v>
      </c>
      <c r="P359" s="52">
        <f t="shared" si="403"/>
        <v>102.73542999999997</v>
      </c>
      <c r="Q359" s="52">
        <f t="shared" si="356"/>
        <v>1.037731</v>
      </c>
      <c r="V359" s="35">
        <f>W359+AA359+Tabelle2126820102526[[#This Row],[w]]/2+Tabelle2126820102526[[#This Row],[poweradd]]</f>
        <v>166.67373400000005</v>
      </c>
      <c r="W359" s="150">
        <f t="shared" si="392"/>
        <v>162.68054000000006</v>
      </c>
      <c r="X359" s="35">
        <f t="shared" si="357"/>
        <v>6</v>
      </c>
      <c r="Y359" s="52">
        <f t="shared" si="380"/>
        <v>99.319459999999793</v>
      </c>
      <c r="Z359" s="52">
        <f t="shared" si="404"/>
        <v>98.326265999999791</v>
      </c>
      <c r="AA359" s="52">
        <f t="shared" si="358"/>
        <v>0.99319400000000002</v>
      </c>
      <c r="AF359" s="35">
        <f>AG359+AK359+Tabelle212682010252630[[#This Row],[w]]/2+Tabelle212682010252630[[#This Row],[poweradd]]</f>
        <v>172.61368900000011</v>
      </c>
      <c r="AG359" s="150">
        <f t="shared" si="393"/>
        <v>168.70069600000011</v>
      </c>
      <c r="AH359" s="35">
        <f t="shared" si="359"/>
        <v>6</v>
      </c>
      <c r="AI359" s="52">
        <f t="shared" si="381"/>
        <v>91.299303999999822</v>
      </c>
      <c r="AJ359" s="52">
        <f t="shared" si="405"/>
        <v>90.386310999999822</v>
      </c>
      <c r="AK359" s="52">
        <f t="shared" si="360"/>
        <v>0.91299300000000005</v>
      </c>
      <c r="AP359" s="35">
        <f>AQ359+AU359+Tabelle212682010252627[[#This Row],[w]]/2+Tabelle212682010252627[[#This Row],[poweradd]]</f>
        <v>185.03096099999991</v>
      </c>
      <c r="AQ359" s="150">
        <f t="shared" si="394"/>
        <v>180.27369799999991</v>
      </c>
      <c r="AR359" s="35">
        <f t="shared" si="361"/>
        <v>7</v>
      </c>
      <c r="AS359" s="52">
        <f t="shared" si="382"/>
        <v>125.72630199999988</v>
      </c>
      <c r="AT359" s="52">
        <f t="shared" si="406"/>
        <v>124.46903899999988</v>
      </c>
      <c r="AU359" s="52">
        <f t="shared" si="362"/>
        <v>1.257263</v>
      </c>
      <c r="AZ359" s="35">
        <f>BA359+BE359+Tabelle2126820102526272933[[#This Row],[w]]/2+Tabelle2126820102526272933[[#This Row],[poweradd]]</f>
        <v>191.50619000000003</v>
      </c>
      <c r="BA359" s="150">
        <f t="shared" si="395"/>
        <v>186.83453600000004</v>
      </c>
      <c r="BB359" s="35">
        <f t="shared" si="363"/>
        <v>7</v>
      </c>
      <c r="BC359" s="52">
        <f t="shared" si="383"/>
        <v>117.16546399999986</v>
      </c>
      <c r="BD359" s="52">
        <f t="shared" si="407"/>
        <v>115.99380999999985</v>
      </c>
      <c r="BE359" s="52">
        <f t="shared" si="364"/>
        <v>1.171654</v>
      </c>
      <c r="BJ359" s="35">
        <f>BK359+BO359+Tabelle21268201025262728[[#This Row],[w]]/2+Tabelle21268201025262728[[#This Row],[poweradd]]</f>
        <v>161.49017400000005</v>
      </c>
      <c r="BK359" s="150">
        <f t="shared" si="396"/>
        <v>156.87391400000004</v>
      </c>
      <c r="BL359" s="35">
        <f t="shared" si="365"/>
        <v>7</v>
      </c>
      <c r="BM359" s="52">
        <f t="shared" si="384"/>
        <v>111.62608599999982</v>
      </c>
      <c r="BN359" s="52">
        <f t="shared" si="408"/>
        <v>110.50982599999982</v>
      </c>
      <c r="BO359" s="52">
        <f t="shared" si="366"/>
        <v>1.11626</v>
      </c>
      <c r="BT359" s="35">
        <f>BU359+BY359+Tabelle21268201025262729[[#This Row],[w]]/2+Tabelle21268201025262729[[#This Row],[poweradd]]</f>
        <v>169.63732300000001</v>
      </c>
      <c r="BU359" s="150">
        <f t="shared" si="397"/>
        <v>165.123559</v>
      </c>
      <c r="BV359" s="35">
        <f t="shared" si="367"/>
        <v>7</v>
      </c>
      <c r="BW359" s="52">
        <f t="shared" si="385"/>
        <v>101.376441</v>
      </c>
      <c r="BX359" s="52">
        <f t="shared" si="409"/>
        <v>100.36267700000001</v>
      </c>
      <c r="BY359" s="52">
        <f t="shared" si="368"/>
        <v>1.0137640000000001</v>
      </c>
      <c r="CD359" s="35">
        <f>CE359+CI359+Tabelle2126820102526272934[[#This Row],[w]]/2+Tabelle2126820102526272934[[#This Row],[poweradd]]</f>
        <v>211.90524900000005</v>
      </c>
      <c r="CE359" s="150">
        <f t="shared" si="398"/>
        <v>207.82348400000006</v>
      </c>
      <c r="CF359" s="35">
        <f t="shared" si="369"/>
        <v>6</v>
      </c>
      <c r="CG359" s="52">
        <f t="shared" si="386"/>
        <v>108.17651599999984</v>
      </c>
      <c r="CH359" s="52">
        <f t="shared" si="410"/>
        <v>107.09475099999983</v>
      </c>
      <c r="CI359" s="52">
        <f t="shared" si="370"/>
        <v>1.0817650000000001</v>
      </c>
      <c r="CN359" s="35">
        <f>CO359+CS359+Tabelle21268201025262729341135[[#This Row],[w]]/2+Tabelle21268201025262729341135[[#This Row],[poweradd]]</f>
        <v>213.97554099999991</v>
      </c>
      <c r="CO359" s="150">
        <f t="shared" si="399"/>
        <v>209.9146879999999</v>
      </c>
      <c r="CP359" s="35">
        <f t="shared" si="371"/>
        <v>6</v>
      </c>
      <c r="CQ359" s="52">
        <f t="shared" si="387"/>
        <v>106.08531200000006</v>
      </c>
      <c r="CR359" s="52">
        <f t="shared" si="411"/>
        <v>105.02445900000006</v>
      </c>
      <c r="CS359" s="52">
        <f t="shared" si="372"/>
        <v>1.060853</v>
      </c>
      <c r="CV359" s="213"/>
      <c r="CX359" s="35">
        <f>CY359+DC359+Tabelle2126820102526272934113536[[#This Row],[w]]/2+Tabelle2126820102526272934113536[[#This Row],[poweradd]]</f>
        <v>200.75465799999995</v>
      </c>
      <c r="CY359" s="150">
        <f t="shared" si="400"/>
        <v>196.27995799999994</v>
      </c>
      <c r="CZ359" s="35">
        <f t="shared" si="373"/>
        <v>6</v>
      </c>
      <c r="DA359" s="52">
        <f t="shared" si="388"/>
        <v>147.47004200000018</v>
      </c>
      <c r="DB359" s="52">
        <f t="shared" si="412"/>
        <v>145.99534200000016</v>
      </c>
      <c r="DC359" s="52">
        <f t="shared" si="374"/>
        <v>1.4746999999999999</v>
      </c>
      <c r="DF359" s="40"/>
      <c r="DH359" s="35">
        <f>DI359+DM359+Tabelle21268201025262729341135363731[[#This Row],[w]]/2+Tabelle21268201025262729341135363731[[#This Row],[poweradd]]</f>
        <v>214.26623299999997</v>
      </c>
      <c r="DI359" s="150">
        <f t="shared" si="401"/>
        <v>209.88760999999997</v>
      </c>
      <c r="DJ359" s="35">
        <f t="shared" si="375"/>
        <v>6</v>
      </c>
      <c r="DK359" s="52">
        <f t="shared" si="389"/>
        <v>137.86238999999986</v>
      </c>
      <c r="DL359" s="52">
        <f t="shared" si="413"/>
        <v>136.48376699999986</v>
      </c>
      <c r="DM359" s="52">
        <f t="shared" si="376"/>
        <v>1.3786229999999999</v>
      </c>
      <c r="DP359" s="40"/>
      <c r="DR359" s="35">
        <f>DS359+DW359+Tabelle212682010252627293411353637[[#This Row],[w]]/2+Tabelle212682010252627293411353637[[#This Row],[poweradd]]</f>
        <v>216.26850999999994</v>
      </c>
      <c r="DS359" s="150">
        <f t="shared" si="402"/>
        <v>211.93031399999992</v>
      </c>
      <c r="DT359" s="35">
        <f t="shared" si="377"/>
        <v>6</v>
      </c>
      <c r="DU359" s="52">
        <f t="shared" si="390"/>
        <v>133.81968600000005</v>
      </c>
      <c r="DV359" s="52">
        <f t="shared" si="414"/>
        <v>132.48149000000004</v>
      </c>
      <c r="DW359" s="52">
        <f t="shared" si="378"/>
        <v>1.3381959999999999</v>
      </c>
      <c r="DZ359" s="40"/>
    </row>
    <row r="360" spans="1:130" x14ac:dyDescent="0.25">
      <c r="A360" s="55">
        <v>357</v>
      </c>
      <c r="B360" s="35">
        <f>C360+G360+Tabelle21268201025[[#This Row],[w]]/2+Tabelle21268201025[[#This Row],[poweradd]]</f>
        <v>195.08316500000004</v>
      </c>
      <c r="C360" s="150">
        <f t="shared" si="415"/>
        <v>190.96784400000004</v>
      </c>
      <c r="D360" s="35">
        <f t="shared" si="354"/>
        <v>6</v>
      </c>
      <c r="E360" s="52">
        <f t="shared" si="416"/>
        <v>111.53215599999979</v>
      </c>
      <c r="F360" s="52">
        <f t="shared" si="417"/>
        <v>110.41683499999979</v>
      </c>
      <c r="G360" s="52">
        <f t="shared" si="418"/>
        <v>1.115321</v>
      </c>
      <c r="L360" s="35">
        <f>M360+Q360+Tabelle212682010252632[[#This Row],[w]]/2+Tabelle212682010252632[[#This Row],[poweradd]]</f>
        <v>201.79192400000005</v>
      </c>
      <c r="M360" s="150">
        <f t="shared" si="391"/>
        <v>197.76457000000005</v>
      </c>
      <c r="N360" s="35">
        <f t="shared" si="355"/>
        <v>6</v>
      </c>
      <c r="O360" s="52">
        <f t="shared" si="379"/>
        <v>102.73542999999997</v>
      </c>
      <c r="P360" s="52">
        <f t="shared" si="403"/>
        <v>101.70807599999996</v>
      </c>
      <c r="Q360" s="52">
        <f t="shared" si="356"/>
        <v>1.0273540000000001</v>
      </c>
      <c r="V360" s="35">
        <f>W360+AA360+Tabelle2126820102526[[#This Row],[w]]/2+Tabelle2126820102526[[#This Row],[poweradd]]</f>
        <v>170.65699600000005</v>
      </c>
      <c r="W360" s="150">
        <f t="shared" si="392"/>
        <v>166.67373400000005</v>
      </c>
      <c r="X360" s="35">
        <f t="shared" si="357"/>
        <v>6</v>
      </c>
      <c r="Y360" s="52">
        <f t="shared" si="380"/>
        <v>98.326265999999791</v>
      </c>
      <c r="Z360" s="52">
        <f t="shared" si="404"/>
        <v>97.343003999999794</v>
      </c>
      <c r="AA360" s="52">
        <f t="shared" si="358"/>
        <v>0.98326199999999997</v>
      </c>
      <c r="AF360" s="35">
        <f>AG360+AK360+Tabelle212682010252630[[#This Row],[w]]/2+Tabelle212682010252630[[#This Row],[poweradd]]</f>
        <v>176.51755200000011</v>
      </c>
      <c r="AG360" s="150">
        <f t="shared" si="393"/>
        <v>172.61368900000011</v>
      </c>
      <c r="AH360" s="35">
        <f t="shared" si="359"/>
        <v>6</v>
      </c>
      <c r="AI360" s="52">
        <f t="shared" si="381"/>
        <v>90.386310999999822</v>
      </c>
      <c r="AJ360" s="52">
        <f t="shared" si="405"/>
        <v>89.48244799999982</v>
      </c>
      <c r="AK360" s="52">
        <f t="shared" si="360"/>
        <v>0.90386299999999997</v>
      </c>
      <c r="AP360" s="35">
        <f>AQ360+AU360+Tabelle212682010252627[[#This Row],[w]]/2+Tabelle212682010252627[[#This Row],[poweradd]]</f>
        <v>189.7756509999999</v>
      </c>
      <c r="AQ360" s="150">
        <f t="shared" si="394"/>
        <v>185.03096099999991</v>
      </c>
      <c r="AR360" s="35">
        <f t="shared" si="361"/>
        <v>7</v>
      </c>
      <c r="AS360" s="52">
        <f t="shared" si="382"/>
        <v>124.46903899999988</v>
      </c>
      <c r="AT360" s="52">
        <f t="shared" si="406"/>
        <v>123.22434899999988</v>
      </c>
      <c r="AU360" s="52">
        <f t="shared" si="362"/>
        <v>1.2446900000000001</v>
      </c>
      <c r="AZ360" s="35">
        <f>BA360+BE360+Tabelle2126820102526272933[[#This Row],[w]]/2+Tabelle2126820102526272933[[#This Row],[poweradd]]</f>
        <v>196.16612800000004</v>
      </c>
      <c r="BA360" s="150">
        <f t="shared" si="395"/>
        <v>191.50619000000003</v>
      </c>
      <c r="BB360" s="35">
        <f t="shared" si="363"/>
        <v>7</v>
      </c>
      <c r="BC360" s="52">
        <f t="shared" si="383"/>
        <v>115.99380999999985</v>
      </c>
      <c r="BD360" s="52">
        <f t="shared" si="407"/>
        <v>114.83387199999986</v>
      </c>
      <c r="BE360" s="52">
        <f t="shared" si="364"/>
        <v>1.1599379999999999</v>
      </c>
      <c r="BJ360" s="35">
        <f>BK360+BO360+Tabelle21268201025262728[[#This Row],[w]]/2+Tabelle21268201025262728[[#This Row],[poweradd]]</f>
        <v>166.09527200000005</v>
      </c>
      <c r="BK360" s="150">
        <f t="shared" si="396"/>
        <v>161.49017400000005</v>
      </c>
      <c r="BL360" s="35">
        <f t="shared" si="365"/>
        <v>7</v>
      </c>
      <c r="BM360" s="52">
        <f t="shared" si="384"/>
        <v>110.50982599999982</v>
      </c>
      <c r="BN360" s="52">
        <f t="shared" si="408"/>
        <v>109.40472799999982</v>
      </c>
      <c r="BO360" s="52">
        <f t="shared" si="366"/>
        <v>1.1050979999999999</v>
      </c>
      <c r="BT360" s="35">
        <f>BU360+BY360+Tabelle21268201025262729[[#This Row],[w]]/2+Tabelle21268201025262729[[#This Row],[poweradd]]</f>
        <v>174.14094900000001</v>
      </c>
      <c r="BU360" s="150">
        <f t="shared" si="397"/>
        <v>169.63732300000001</v>
      </c>
      <c r="BV360" s="35">
        <f t="shared" si="367"/>
        <v>7</v>
      </c>
      <c r="BW360" s="52">
        <f t="shared" si="385"/>
        <v>100.36267700000001</v>
      </c>
      <c r="BX360" s="52">
        <f t="shared" si="409"/>
        <v>99.359051000000008</v>
      </c>
      <c r="BY360" s="52">
        <f t="shared" si="368"/>
        <v>1.0036259999999999</v>
      </c>
      <c r="CD360" s="35">
        <f>CE360+CI360+Tabelle2126820102526272934[[#This Row],[w]]/2+Tabelle2126820102526272934[[#This Row],[poweradd]]</f>
        <v>215.97619600000004</v>
      </c>
      <c r="CE360" s="150">
        <f t="shared" si="398"/>
        <v>211.90524900000005</v>
      </c>
      <c r="CF360" s="35">
        <f t="shared" si="369"/>
        <v>6</v>
      </c>
      <c r="CG360" s="52">
        <f t="shared" si="386"/>
        <v>107.09475099999983</v>
      </c>
      <c r="CH360" s="52">
        <f t="shared" si="410"/>
        <v>106.02380399999983</v>
      </c>
      <c r="CI360" s="52">
        <f t="shared" si="370"/>
        <v>1.0709470000000001</v>
      </c>
      <c r="CN360" s="35">
        <f>CO360+CS360+Tabelle21268201025262729341135[[#This Row],[w]]/2+Tabelle21268201025262729341135[[#This Row],[poweradd]]</f>
        <v>218.0257849999999</v>
      </c>
      <c r="CO360" s="150">
        <f t="shared" si="399"/>
        <v>213.97554099999991</v>
      </c>
      <c r="CP360" s="35">
        <f t="shared" si="371"/>
        <v>6</v>
      </c>
      <c r="CQ360" s="52">
        <f t="shared" si="387"/>
        <v>105.02445900000006</v>
      </c>
      <c r="CR360" s="52">
        <f t="shared" si="411"/>
        <v>103.97421500000006</v>
      </c>
      <c r="CS360" s="52">
        <f t="shared" si="372"/>
        <v>1.050244</v>
      </c>
      <c r="CU360" s="94"/>
      <c r="CV360" s="47"/>
      <c r="CX360" s="35">
        <f>CY360+DC360+Tabelle2126820102526272934113536[[#This Row],[w]]/2+Tabelle2126820102526272934113536[[#This Row],[poweradd]]</f>
        <v>205.21461099999996</v>
      </c>
      <c r="CY360" s="150">
        <f t="shared" si="400"/>
        <v>200.75465799999995</v>
      </c>
      <c r="CZ360" s="35">
        <f t="shared" si="373"/>
        <v>6</v>
      </c>
      <c r="DA360" s="52">
        <f t="shared" si="388"/>
        <v>145.99534200000016</v>
      </c>
      <c r="DB360" s="52">
        <f t="shared" si="412"/>
        <v>144.53538900000015</v>
      </c>
      <c r="DC360" s="52">
        <f t="shared" si="374"/>
        <v>1.4599530000000001</v>
      </c>
      <c r="DE360" s="94"/>
      <c r="DF360" s="47"/>
      <c r="DH360" s="35">
        <f>DI360+DM360+Tabelle21268201025262729341135363731[[#This Row],[w]]/2+Tabelle21268201025262729341135363731[[#This Row],[poweradd]]</f>
        <v>218.63106999999997</v>
      </c>
      <c r="DI360" s="150">
        <f t="shared" si="401"/>
        <v>214.26623299999997</v>
      </c>
      <c r="DJ360" s="35">
        <f t="shared" si="375"/>
        <v>6</v>
      </c>
      <c r="DK360" s="52">
        <f t="shared" si="389"/>
        <v>136.48376699999986</v>
      </c>
      <c r="DL360" s="52">
        <f t="shared" si="413"/>
        <v>135.11892999999986</v>
      </c>
      <c r="DM360" s="52">
        <f t="shared" si="376"/>
        <v>1.3648370000000001</v>
      </c>
      <c r="DO360" s="94"/>
      <c r="DP360" s="47"/>
      <c r="DR360" s="35">
        <f>DS360+DW360+Tabelle212682010252627293411353637[[#This Row],[w]]/2+Tabelle212682010252627293411353637[[#This Row],[poweradd]]</f>
        <v>220.59332399999994</v>
      </c>
      <c r="DS360" s="150">
        <f t="shared" si="402"/>
        <v>216.26850999999994</v>
      </c>
      <c r="DT360" s="35">
        <f t="shared" si="377"/>
        <v>6</v>
      </c>
      <c r="DU360" s="52">
        <f t="shared" si="390"/>
        <v>132.48149000000004</v>
      </c>
      <c r="DV360" s="52">
        <f t="shared" si="414"/>
        <v>131.15667600000003</v>
      </c>
      <c r="DW360" s="52">
        <f t="shared" si="378"/>
        <v>1.3248139999999999</v>
      </c>
      <c r="DY360" s="94"/>
      <c r="DZ360" s="47"/>
    </row>
    <row r="361" spans="1:130" x14ac:dyDescent="0.25">
      <c r="A361" s="55">
        <v>358</v>
      </c>
      <c r="B361" s="35">
        <f>C361+G361+Tabelle21268201025[[#This Row],[w]]/2+Tabelle21268201025[[#This Row],[poweradd]]</f>
        <v>199.18733300000002</v>
      </c>
      <c r="C361" s="150">
        <f t="shared" si="415"/>
        <v>195.08316500000004</v>
      </c>
      <c r="D361" s="35">
        <f t="shared" si="354"/>
        <v>6</v>
      </c>
      <c r="E361" s="52">
        <f t="shared" si="416"/>
        <v>110.41683499999979</v>
      </c>
      <c r="F361" s="52">
        <f t="shared" si="417"/>
        <v>109.31266699999979</v>
      </c>
      <c r="G361" s="52">
        <f t="shared" si="418"/>
        <v>1.104168</v>
      </c>
      <c r="L361" s="35">
        <f>M361+Q361+Tabelle212682010252632[[#This Row],[w]]/2+Tabelle212682010252632[[#This Row],[poweradd]]</f>
        <v>205.80900400000004</v>
      </c>
      <c r="M361" s="150">
        <f t="shared" si="391"/>
        <v>201.79192400000005</v>
      </c>
      <c r="N361" s="35">
        <f t="shared" si="355"/>
        <v>6</v>
      </c>
      <c r="O361" s="52">
        <f t="shared" si="379"/>
        <v>101.70807599999996</v>
      </c>
      <c r="P361" s="52">
        <f t="shared" si="403"/>
        <v>100.69099599999996</v>
      </c>
      <c r="Q361" s="52">
        <f t="shared" si="356"/>
        <v>1.01708</v>
      </c>
      <c r="V361" s="35">
        <f>W361+AA361+Tabelle2126820102526[[#This Row],[w]]/2+Tabelle2126820102526[[#This Row],[poweradd]]</f>
        <v>174.63042600000006</v>
      </c>
      <c r="W361" s="150">
        <f t="shared" si="392"/>
        <v>170.65699600000005</v>
      </c>
      <c r="X361" s="35">
        <f t="shared" si="357"/>
        <v>6</v>
      </c>
      <c r="Y361" s="52">
        <f t="shared" si="380"/>
        <v>97.343003999999794</v>
      </c>
      <c r="Z361" s="52">
        <f t="shared" si="404"/>
        <v>96.369573999999801</v>
      </c>
      <c r="AA361" s="52">
        <f t="shared" si="358"/>
        <v>0.97343000000000002</v>
      </c>
      <c r="AF361" s="35">
        <f>AG361+AK361+Tabelle212682010252630[[#This Row],[w]]/2+Tabelle212682010252630[[#This Row],[poweradd]]</f>
        <v>180.41237600000011</v>
      </c>
      <c r="AG361" s="150">
        <f t="shared" si="393"/>
        <v>176.51755200000011</v>
      </c>
      <c r="AH361" s="35">
        <f t="shared" si="359"/>
        <v>6</v>
      </c>
      <c r="AI361" s="52">
        <f t="shared" si="381"/>
        <v>89.48244799999982</v>
      </c>
      <c r="AJ361" s="52">
        <f t="shared" si="405"/>
        <v>88.587623999999821</v>
      </c>
      <c r="AK361" s="52">
        <f t="shared" si="360"/>
        <v>0.89482399999999995</v>
      </c>
      <c r="AP361" s="35">
        <f>AQ361+AU361+Tabelle212682010252627[[#This Row],[w]]/2+Tabelle212682010252627[[#This Row],[poweradd]]</f>
        <v>194.50789399999991</v>
      </c>
      <c r="AQ361" s="150">
        <f t="shared" si="394"/>
        <v>189.7756509999999</v>
      </c>
      <c r="AR361" s="35">
        <f t="shared" si="361"/>
        <v>7</v>
      </c>
      <c r="AS361" s="52">
        <f t="shared" si="382"/>
        <v>123.22434899999988</v>
      </c>
      <c r="AT361" s="52">
        <f t="shared" si="406"/>
        <v>121.99210599999988</v>
      </c>
      <c r="AU361" s="52">
        <f t="shared" si="362"/>
        <v>1.232243</v>
      </c>
      <c r="AZ361" s="35">
        <f>BA361+BE361+Tabelle2126820102526272933[[#This Row],[w]]/2+Tabelle2126820102526272933[[#This Row],[poweradd]]</f>
        <v>200.81446600000004</v>
      </c>
      <c r="BA361" s="150">
        <f t="shared" si="395"/>
        <v>196.16612800000004</v>
      </c>
      <c r="BB361" s="35">
        <f t="shared" si="363"/>
        <v>7</v>
      </c>
      <c r="BC361" s="52">
        <f t="shared" si="383"/>
        <v>114.83387199999986</v>
      </c>
      <c r="BD361" s="52">
        <f t="shared" si="407"/>
        <v>113.68553399999986</v>
      </c>
      <c r="BE361" s="52">
        <f t="shared" si="364"/>
        <v>1.1483380000000001</v>
      </c>
      <c r="BJ361" s="35">
        <f>BK361+BO361+Tabelle21268201025262728[[#This Row],[w]]/2+Tabelle21268201025262728[[#This Row],[poweradd]]</f>
        <v>170.68931900000004</v>
      </c>
      <c r="BK361" s="150">
        <f t="shared" si="396"/>
        <v>166.09527200000005</v>
      </c>
      <c r="BL361" s="35">
        <f t="shared" si="365"/>
        <v>7</v>
      </c>
      <c r="BM361" s="52">
        <f t="shared" si="384"/>
        <v>109.40472799999982</v>
      </c>
      <c r="BN361" s="52">
        <f t="shared" si="408"/>
        <v>108.31068099999982</v>
      </c>
      <c r="BO361" s="52">
        <f t="shared" si="366"/>
        <v>1.094047</v>
      </c>
      <c r="BT361" s="35">
        <f>BU361+BY361+Tabelle21268201025262729[[#This Row],[w]]/2+Tabelle21268201025262729[[#This Row],[poweradd]]</f>
        <v>178.63453900000002</v>
      </c>
      <c r="BU361" s="150">
        <f t="shared" si="397"/>
        <v>174.14094900000001</v>
      </c>
      <c r="BV361" s="35">
        <f t="shared" si="367"/>
        <v>7</v>
      </c>
      <c r="BW361" s="52">
        <f t="shared" si="385"/>
        <v>99.359051000000008</v>
      </c>
      <c r="BX361" s="52">
        <f t="shared" si="409"/>
        <v>98.36546100000001</v>
      </c>
      <c r="BY361" s="52">
        <f t="shared" si="368"/>
        <v>0.99358999999999997</v>
      </c>
      <c r="CD361" s="35">
        <f>CE361+CI361+Tabelle2126820102526272934[[#This Row],[w]]/2+Tabelle2126820102526272934[[#This Row],[poweradd]]</f>
        <v>220.03643400000004</v>
      </c>
      <c r="CE361" s="150">
        <f t="shared" si="398"/>
        <v>215.97619600000004</v>
      </c>
      <c r="CF361" s="35">
        <f t="shared" si="369"/>
        <v>6</v>
      </c>
      <c r="CG361" s="52">
        <f t="shared" si="386"/>
        <v>106.02380399999983</v>
      </c>
      <c r="CH361" s="52">
        <f t="shared" si="410"/>
        <v>104.96356599999983</v>
      </c>
      <c r="CI361" s="52">
        <f t="shared" si="370"/>
        <v>1.060238</v>
      </c>
      <c r="CN361" s="35">
        <f>CO361+CS361+Tabelle21268201025262729341135[[#This Row],[w]]/2+Tabelle21268201025262729341135[[#This Row],[poweradd]]</f>
        <v>222.06552699999989</v>
      </c>
      <c r="CO361" s="150">
        <f t="shared" si="399"/>
        <v>218.0257849999999</v>
      </c>
      <c r="CP361" s="35">
        <f t="shared" si="371"/>
        <v>6</v>
      </c>
      <c r="CQ361" s="52">
        <f t="shared" si="387"/>
        <v>103.97421500000006</v>
      </c>
      <c r="CR361" s="52">
        <f t="shared" si="411"/>
        <v>102.93447300000005</v>
      </c>
      <c r="CS361" s="52">
        <f t="shared" si="372"/>
        <v>1.0397419999999999</v>
      </c>
      <c r="CV361" s="213"/>
      <c r="CX361" s="35">
        <f>CY361+DC361+Tabelle2126820102526272934113536[[#This Row],[w]]/2+Tabelle2126820102526272934113536[[#This Row],[poweradd]]</f>
        <v>209.65996399999997</v>
      </c>
      <c r="CY361" s="150">
        <f t="shared" si="400"/>
        <v>205.21461099999996</v>
      </c>
      <c r="CZ361" s="35">
        <f t="shared" si="373"/>
        <v>6</v>
      </c>
      <c r="DA361" s="52">
        <f t="shared" si="388"/>
        <v>144.53538900000015</v>
      </c>
      <c r="DB361" s="52">
        <f t="shared" si="412"/>
        <v>143.09003600000014</v>
      </c>
      <c r="DC361" s="52">
        <f t="shared" si="374"/>
        <v>1.4453530000000001</v>
      </c>
      <c r="DF361" s="213"/>
      <c r="DH361" s="35">
        <f>DI361+DM361+Tabelle21268201025262729341135363731[[#This Row],[w]]/2+Tabelle21268201025262729341135363731[[#This Row],[poweradd]]</f>
        <v>222.98225899999997</v>
      </c>
      <c r="DI361" s="150">
        <f t="shared" si="401"/>
        <v>218.63106999999997</v>
      </c>
      <c r="DJ361" s="35">
        <f t="shared" si="375"/>
        <v>6</v>
      </c>
      <c r="DK361" s="52">
        <f t="shared" si="389"/>
        <v>135.11892999999986</v>
      </c>
      <c r="DL361" s="52">
        <f t="shared" si="413"/>
        <v>133.76774099999986</v>
      </c>
      <c r="DM361" s="52">
        <f t="shared" si="376"/>
        <v>1.351189</v>
      </c>
      <c r="DP361" s="213"/>
      <c r="DR361" s="35">
        <f>DS361+DW361+Tabelle212682010252627293411353637[[#This Row],[w]]/2+Tabelle212682010252627293411353637[[#This Row],[poweradd]]</f>
        <v>224.90488999999994</v>
      </c>
      <c r="DS361" s="150">
        <f t="shared" si="402"/>
        <v>220.59332399999994</v>
      </c>
      <c r="DT361" s="35">
        <f t="shared" si="377"/>
        <v>6</v>
      </c>
      <c r="DU361" s="52">
        <f t="shared" si="390"/>
        <v>131.15667600000003</v>
      </c>
      <c r="DV361" s="52">
        <f t="shared" si="414"/>
        <v>129.84511000000003</v>
      </c>
      <c r="DW361" s="52">
        <f t="shared" si="378"/>
        <v>1.311566</v>
      </c>
      <c r="DZ361" s="213"/>
    </row>
    <row r="362" spans="1:130" x14ac:dyDescent="0.25">
      <c r="A362" s="55">
        <v>359</v>
      </c>
      <c r="B362" s="35">
        <f>C362+G362+Tabelle21268201025[[#This Row],[w]]/2+Tabelle21268201025[[#This Row],[poweradd]]</f>
        <v>203.28045900000004</v>
      </c>
      <c r="C362" s="150">
        <f t="shared" si="415"/>
        <v>199.18733300000002</v>
      </c>
      <c r="D362" s="35">
        <f t="shared" si="354"/>
        <v>6</v>
      </c>
      <c r="E362" s="52">
        <f t="shared" si="416"/>
        <v>109.31266699999979</v>
      </c>
      <c r="F362" s="52">
        <f t="shared" si="417"/>
        <v>108.21954099999979</v>
      </c>
      <c r="G362" s="52">
        <f t="shared" si="418"/>
        <v>1.093126</v>
      </c>
      <c r="H362" s="94"/>
      <c r="I362" s="94"/>
      <c r="J362" s="94"/>
      <c r="L362" s="35">
        <f>M362+Q362+Tabelle212682010252632[[#This Row],[w]]/2+Tabelle212682010252632[[#This Row],[poweradd]]</f>
        <v>209.81591300000005</v>
      </c>
      <c r="M362" s="150">
        <f t="shared" si="391"/>
        <v>205.80900400000004</v>
      </c>
      <c r="N362" s="35">
        <f t="shared" si="355"/>
        <v>6</v>
      </c>
      <c r="O362" s="52">
        <f t="shared" si="379"/>
        <v>100.69099599999996</v>
      </c>
      <c r="P362" s="52">
        <f t="shared" si="403"/>
        <v>99.684086999999963</v>
      </c>
      <c r="Q362" s="52">
        <f t="shared" si="356"/>
        <v>1.0069090000000001</v>
      </c>
      <c r="R362" s="94"/>
      <c r="S362" s="94"/>
      <c r="T362" s="94"/>
      <c r="V362" s="35">
        <f>W362+AA362+Tabelle2126820102526[[#This Row],[w]]/2+Tabelle2126820102526[[#This Row],[poweradd]]</f>
        <v>178.59412100000006</v>
      </c>
      <c r="W362" s="150">
        <f t="shared" si="392"/>
        <v>174.63042600000006</v>
      </c>
      <c r="X362" s="35">
        <f t="shared" si="357"/>
        <v>6</v>
      </c>
      <c r="Y362" s="52">
        <f t="shared" si="380"/>
        <v>96.369573999999801</v>
      </c>
      <c r="Z362" s="52">
        <f t="shared" si="404"/>
        <v>95.4058789999998</v>
      </c>
      <c r="AA362" s="52">
        <f t="shared" si="358"/>
        <v>0.96369499999999997</v>
      </c>
      <c r="AB362" s="94"/>
      <c r="AC362" s="94"/>
      <c r="AD362" s="94"/>
      <c r="AF362" s="35">
        <f>AG362+AK362+Tabelle212682010252630[[#This Row],[w]]/2+Tabelle212682010252630[[#This Row],[poweradd]]</f>
        <v>184.2982520000001</v>
      </c>
      <c r="AG362" s="150">
        <f t="shared" si="393"/>
        <v>180.41237600000011</v>
      </c>
      <c r="AH362" s="35">
        <f t="shared" si="359"/>
        <v>6</v>
      </c>
      <c r="AI362" s="52">
        <f t="shared" si="381"/>
        <v>88.587623999999821</v>
      </c>
      <c r="AJ362" s="52">
        <f t="shared" si="405"/>
        <v>87.701747999999824</v>
      </c>
      <c r="AK362" s="52">
        <f t="shared" si="360"/>
        <v>0.885876</v>
      </c>
      <c r="AL362" s="94"/>
      <c r="AM362" s="94"/>
      <c r="AN362" s="94"/>
      <c r="AP362" s="35">
        <f>AQ362+AU362+Tabelle212682010252627[[#This Row],[w]]/2+Tabelle212682010252627[[#This Row],[poweradd]]</f>
        <v>199.22781499999991</v>
      </c>
      <c r="AQ362" s="150">
        <f t="shared" si="394"/>
        <v>194.50789399999991</v>
      </c>
      <c r="AR362" s="35">
        <f t="shared" si="361"/>
        <v>7</v>
      </c>
      <c r="AS362" s="52">
        <f t="shared" si="382"/>
        <v>121.99210599999988</v>
      </c>
      <c r="AT362" s="52">
        <f t="shared" si="406"/>
        <v>120.77218499999988</v>
      </c>
      <c r="AU362" s="52">
        <f t="shared" si="362"/>
        <v>1.219921</v>
      </c>
      <c r="AV362" s="94"/>
      <c r="AW362" s="94"/>
      <c r="AX362" s="94"/>
      <c r="AZ362" s="35">
        <f>BA362+BE362+Tabelle2126820102526272933[[#This Row],[w]]/2+Tabelle2126820102526272933[[#This Row],[poweradd]]</f>
        <v>205.45132100000004</v>
      </c>
      <c r="BA362" s="150">
        <f t="shared" si="395"/>
        <v>200.81446600000004</v>
      </c>
      <c r="BB362" s="35">
        <f t="shared" si="363"/>
        <v>7</v>
      </c>
      <c r="BC362" s="52">
        <f t="shared" si="383"/>
        <v>113.68553399999986</v>
      </c>
      <c r="BD362" s="52">
        <f t="shared" si="407"/>
        <v>112.54867899999986</v>
      </c>
      <c r="BE362" s="52">
        <f t="shared" si="364"/>
        <v>1.1368549999999999</v>
      </c>
      <c r="BF362" s="94"/>
      <c r="BG362" s="94"/>
      <c r="BH362" s="94"/>
      <c r="BJ362" s="35">
        <f>BK362+BO362+Tabelle21268201025262728[[#This Row],[w]]/2+Tabelle21268201025262728[[#This Row],[poweradd]]</f>
        <v>175.27242500000003</v>
      </c>
      <c r="BK362" s="150">
        <f t="shared" si="396"/>
        <v>170.68931900000004</v>
      </c>
      <c r="BL362" s="35">
        <f t="shared" si="365"/>
        <v>7</v>
      </c>
      <c r="BM362" s="52">
        <f t="shared" si="384"/>
        <v>108.31068099999982</v>
      </c>
      <c r="BN362" s="52">
        <f t="shared" si="408"/>
        <v>107.22757499999982</v>
      </c>
      <c r="BO362" s="52">
        <f t="shared" si="366"/>
        <v>1.0831059999999999</v>
      </c>
      <c r="BP362" s="94"/>
      <c r="BQ362" s="94"/>
      <c r="BR362" s="94"/>
      <c r="BT362" s="35">
        <f>BU362+BY362+Tabelle21268201025262729[[#This Row],[w]]/2+Tabelle21268201025262729[[#This Row],[poweradd]]</f>
        <v>183.11819300000002</v>
      </c>
      <c r="BU362" s="150">
        <f t="shared" si="397"/>
        <v>178.63453900000002</v>
      </c>
      <c r="BV362" s="35">
        <f t="shared" si="367"/>
        <v>7</v>
      </c>
      <c r="BW362" s="52">
        <f t="shared" si="385"/>
        <v>98.36546100000001</v>
      </c>
      <c r="BX362" s="52">
        <f t="shared" si="409"/>
        <v>97.381807000000009</v>
      </c>
      <c r="BY362" s="52">
        <f t="shared" si="368"/>
        <v>0.98365400000000003</v>
      </c>
      <c r="BZ362" s="94"/>
      <c r="CA362" s="94"/>
      <c r="CB362" s="94"/>
      <c r="CD362" s="35">
        <f>CE362+CI362+Tabelle2126820102526272934[[#This Row],[w]]/2+Tabelle2126820102526272934[[#This Row],[poweradd]]</f>
        <v>224.08606900000004</v>
      </c>
      <c r="CE362" s="150">
        <f t="shared" si="398"/>
        <v>220.03643400000004</v>
      </c>
      <c r="CF362" s="35">
        <f t="shared" si="369"/>
        <v>6</v>
      </c>
      <c r="CG362" s="52">
        <f t="shared" si="386"/>
        <v>104.96356599999983</v>
      </c>
      <c r="CH362" s="52">
        <f t="shared" si="410"/>
        <v>103.91393099999983</v>
      </c>
      <c r="CI362" s="52">
        <f t="shared" si="370"/>
        <v>1.0496350000000001</v>
      </c>
      <c r="CJ362" s="94"/>
      <c r="CK362" s="94"/>
      <c r="CL362" s="94"/>
      <c r="CN362" s="35">
        <f>CO362+CS362+Tabelle21268201025262729341135[[#This Row],[w]]/2+Tabelle21268201025262729341135[[#This Row],[poweradd]]</f>
        <v>226.0948709999999</v>
      </c>
      <c r="CO362" s="150">
        <f t="shared" si="399"/>
        <v>222.06552699999989</v>
      </c>
      <c r="CP362" s="35">
        <f t="shared" si="371"/>
        <v>6</v>
      </c>
      <c r="CQ362" s="52">
        <f t="shared" si="387"/>
        <v>102.93447300000005</v>
      </c>
      <c r="CR362" s="52">
        <f t="shared" si="411"/>
        <v>101.90512900000006</v>
      </c>
      <c r="CS362" s="52">
        <f t="shared" si="372"/>
        <v>1.029344</v>
      </c>
      <c r="CT362" s="94"/>
      <c r="CU362" s="94"/>
      <c r="CV362" s="213" t="s">
        <v>167</v>
      </c>
      <c r="CX362" s="35">
        <f>CY362+DC362+Tabelle2126820102526272934113536[[#This Row],[w]]/2+Tabelle2126820102526272934113536[[#This Row],[poweradd]]</f>
        <v>214.09086399999998</v>
      </c>
      <c r="CY362" s="150">
        <f t="shared" si="400"/>
        <v>209.65996399999997</v>
      </c>
      <c r="CZ362" s="35">
        <f t="shared" si="373"/>
        <v>6</v>
      </c>
      <c r="DA362" s="52">
        <f t="shared" si="388"/>
        <v>143.09003600000014</v>
      </c>
      <c r="DB362" s="52">
        <f t="shared" si="412"/>
        <v>141.65913600000013</v>
      </c>
      <c r="DC362" s="52">
        <f t="shared" si="374"/>
        <v>1.4309000000000001</v>
      </c>
      <c r="DD362" s="94"/>
      <c r="DE362" s="94"/>
      <c r="DF362" s="213"/>
      <c r="DH362" s="35">
        <f>DI362+DM362+Tabelle21268201025262729341135363731[[#This Row],[w]]/2+Tabelle21268201025262729341135363731[[#This Row],[poweradd]]</f>
        <v>227.31993599999998</v>
      </c>
      <c r="DI362" s="150">
        <f t="shared" si="401"/>
        <v>222.98225899999997</v>
      </c>
      <c r="DJ362" s="35">
        <f t="shared" si="375"/>
        <v>6</v>
      </c>
      <c r="DK362" s="52">
        <f t="shared" si="389"/>
        <v>133.76774099999986</v>
      </c>
      <c r="DL362" s="52">
        <f t="shared" si="413"/>
        <v>132.43006399999985</v>
      </c>
      <c r="DM362" s="52">
        <f t="shared" si="376"/>
        <v>1.337677</v>
      </c>
      <c r="DN362" s="94"/>
      <c r="DO362" s="94"/>
      <c r="DP362" s="213"/>
      <c r="DR362" s="35">
        <f>DS362+DW362+Tabelle212682010252627293411353637[[#This Row],[w]]/2+Tabelle212682010252627293411353637[[#This Row],[poweradd]]</f>
        <v>229.20334099999994</v>
      </c>
      <c r="DS362" s="150">
        <f t="shared" si="402"/>
        <v>224.90488999999994</v>
      </c>
      <c r="DT362" s="35">
        <f t="shared" si="377"/>
        <v>6</v>
      </c>
      <c r="DU362" s="52">
        <f t="shared" si="390"/>
        <v>129.84511000000003</v>
      </c>
      <c r="DV362" s="52">
        <f t="shared" si="414"/>
        <v>128.54665900000003</v>
      </c>
      <c r="DW362" s="52">
        <f t="shared" si="378"/>
        <v>1.298451</v>
      </c>
      <c r="DX362" s="94"/>
      <c r="DY362" s="94"/>
      <c r="DZ362" s="213"/>
    </row>
    <row r="363" spans="1:130" x14ac:dyDescent="0.25">
      <c r="A363" s="55">
        <v>360</v>
      </c>
      <c r="B363" s="35">
        <f>C363+G363+Tabelle21268201025[[#This Row],[w]]/2+Tabelle21268201025[[#This Row],[poweradd]]</f>
        <v>207.36265400000005</v>
      </c>
      <c r="C363" s="150">
        <f t="shared" si="415"/>
        <v>203.28045900000004</v>
      </c>
      <c r="D363" s="35">
        <f t="shared" si="354"/>
        <v>6</v>
      </c>
      <c r="E363" s="52">
        <f t="shared" si="416"/>
        <v>108.21954099999979</v>
      </c>
      <c r="F363" s="52">
        <f t="shared" si="417"/>
        <v>107.13734599999979</v>
      </c>
      <c r="G363" s="52">
        <f t="shared" si="418"/>
        <v>1.082195</v>
      </c>
      <c r="L363" s="35">
        <f>M363+Q363+Tabelle212682010252632[[#This Row],[w]]/2+Tabelle212682010252632[[#This Row],[poweradd]]</f>
        <v>213.81275300000004</v>
      </c>
      <c r="M363" s="150">
        <f t="shared" si="391"/>
        <v>209.81591300000005</v>
      </c>
      <c r="N363" s="35">
        <f t="shared" si="355"/>
        <v>6</v>
      </c>
      <c r="O363" s="52">
        <f t="shared" si="379"/>
        <v>99.684086999999963</v>
      </c>
      <c r="P363" s="52">
        <f t="shared" si="403"/>
        <v>98.687246999999957</v>
      </c>
      <c r="Q363" s="52">
        <f t="shared" si="356"/>
        <v>0.99683999999999995</v>
      </c>
      <c r="V363" s="35">
        <f>W363+AA363+Tabelle2126820102526[[#This Row],[w]]/2+Tabelle2126820102526[[#This Row],[poweradd]]</f>
        <v>182.54817900000006</v>
      </c>
      <c r="W363" s="150">
        <f t="shared" si="392"/>
        <v>178.59412100000006</v>
      </c>
      <c r="X363" s="35">
        <f t="shared" si="357"/>
        <v>6</v>
      </c>
      <c r="Y363" s="52">
        <f t="shared" si="380"/>
        <v>95.4058789999998</v>
      </c>
      <c r="Z363" s="52">
        <f t="shared" si="404"/>
        <v>94.451820999999796</v>
      </c>
      <c r="AA363" s="52">
        <f t="shared" si="358"/>
        <v>0.95405799999999996</v>
      </c>
      <c r="AF363" s="35">
        <f>AG363+AK363+Tabelle212682010252630[[#This Row],[w]]/2+Tabelle212682010252630[[#This Row],[poweradd]]</f>
        <v>188.1752690000001</v>
      </c>
      <c r="AG363" s="150">
        <f t="shared" si="393"/>
        <v>184.2982520000001</v>
      </c>
      <c r="AH363" s="35">
        <f t="shared" si="359"/>
        <v>6</v>
      </c>
      <c r="AI363" s="52">
        <f t="shared" si="381"/>
        <v>87.701747999999824</v>
      </c>
      <c r="AJ363" s="52">
        <f t="shared" si="405"/>
        <v>86.824730999999829</v>
      </c>
      <c r="AK363" s="52">
        <f t="shared" si="360"/>
        <v>0.87701700000000005</v>
      </c>
      <c r="AP363" s="35">
        <f>AQ363+AU363+Tabelle212682010252627[[#This Row],[w]]/2+Tabelle212682010252627[[#This Row],[poweradd]]</f>
        <v>203.9355359999999</v>
      </c>
      <c r="AQ363" s="150">
        <f t="shared" si="394"/>
        <v>199.22781499999991</v>
      </c>
      <c r="AR363" s="35">
        <f t="shared" si="361"/>
        <v>7</v>
      </c>
      <c r="AS363" s="52">
        <f t="shared" si="382"/>
        <v>120.77218499999988</v>
      </c>
      <c r="AT363" s="52">
        <f t="shared" si="406"/>
        <v>119.56446399999987</v>
      </c>
      <c r="AU363" s="52">
        <f t="shared" si="362"/>
        <v>1.207721</v>
      </c>
      <c r="AZ363" s="35">
        <f>BA363+BE363+Tabelle2126820102526272933[[#This Row],[w]]/2+Tabelle2126820102526272933[[#This Row],[poweradd]]</f>
        <v>210.07680700000003</v>
      </c>
      <c r="BA363" s="150">
        <f t="shared" si="395"/>
        <v>205.45132100000004</v>
      </c>
      <c r="BB363" s="35">
        <f t="shared" si="363"/>
        <v>7</v>
      </c>
      <c r="BC363" s="52">
        <f t="shared" si="383"/>
        <v>112.54867899999986</v>
      </c>
      <c r="BD363" s="52">
        <f t="shared" si="407"/>
        <v>111.42319299999987</v>
      </c>
      <c r="BE363" s="52">
        <f t="shared" si="364"/>
        <v>1.125486</v>
      </c>
      <c r="BJ363" s="35">
        <f>BK363+BO363+Tabelle21268201025262728[[#This Row],[w]]/2+Tabelle21268201025262728[[#This Row],[poweradd]]</f>
        <v>179.84470000000002</v>
      </c>
      <c r="BK363" s="150">
        <f t="shared" si="396"/>
        <v>175.27242500000003</v>
      </c>
      <c r="BL363" s="35">
        <f t="shared" si="365"/>
        <v>7</v>
      </c>
      <c r="BM363" s="52">
        <f t="shared" si="384"/>
        <v>107.22757499999982</v>
      </c>
      <c r="BN363" s="52">
        <f t="shared" si="408"/>
        <v>106.15529999999981</v>
      </c>
      <c r="BO363" s="52">
        <f t="shared" si="366"/>
        <v>1.0722750000000001</v>
      </c>
      <c r="BT363" s="35">
        <f>BU363+BY363+Tabelle21268201025262729[[#This Row],[w]]/2+Tabelle21268201025262729[[#This Row],[poweradd]]</f>
        <v>187.59201100000001</v>
      </c>
      <c r="BU363" s="150">
        <f t="shared" si="397"/>
        <v>183.11819300000002</v>
      </c>
      <c r="BV363" s="35">
        <f t="shared" si="367"/>
        <v>7</v>
      </c>
      <c r="BW363" s="52">
        <f t="shared" si="385"/>
        <v>97.381807000000009</v>
      </c>
      <c r="BX363" s="52">
        <f t="shared" si="409"/>
        <v>96.407989000000015</v>
      </c>
      <c r="BY363" s="52">
        <f t="shared" si="368"/>
        <v>0.97381799999999996</v>
      </c>
      <c r="CD363" s="35">
        <f>CE363+CI363+Tabelle2126820102526272934[[#This Row],[w]]/2+Tabelle2126820102526272934[[#This Row],[poweradd]]</f>
        <v>228.12520800000004</v>
      </c>
      <c r="CE363" s="150">
        <f t="shared" si="398"/>
        <v>224.08606900000004</v>
      </c>
      <c r="CF363" s="35">
        <f t="shared" si="369"/>
        <v>6</v>
      </c>
      <c r="CG363" s="52">
        <f t="shared" si="386"/>
        <v>103.91393099999983</v>
      </c>
      <c r="CH363" s="52">
        <f t="shared" si="410"/>
        <v>102.87479199999983</v>
      </c>
      <c r="CI363" s="52">
        <f t="shared" si="370"/>
        <v>1.039139</v>
      </c>
      <c r="CN363" s="35">
        <f>CO363+CS363+Tabelle21268201025262729341135[[#This Row],[w]]/2+Tabelle21268201025262729341135[[#This Row],[poweradd]]</f>
        <v>230.11392199999989</v>
      </c>
      <c r="CO363" s="150">
        <f t="shared" si="399"/>
        <v>226.0948709999999</v>
      </c>
      <c r="CP363" s="35">
        <f t="shared" si="371"/>
        <v>6</v>
      </c>
      <c r="CQ363" s="52">
        <f t="shared" si="387"/>
        <v>101.90512900000006</v>
      </c>
      <c r="CR363" s="52">
        <f t="shared" si="411"/>
        <v>100.88607800000005</v>
      </c>
      <c r="CS363" s="52">
        <f t="shared" si="372"/>
        <v>1.0190509999999999</v>
      </c>
      <c r="CX363" s="35">
        <f>CY363+DC363+Tabelle2126820102526272934113536[[#This Row],[w]]/2+Tabelle2126820102526272934113536[[#This Row],[poweradd]]</f>
        <v>218.50745499999999</v>
      </c>
      <c r="CY363" s="150">
        <f t="shared" si="400"/>
        <v>214.09086399999998</v>
      </c>
      <c r="CZ363" s="35">
        <f t="shared" si="373"/>
        <v>6</v>
      </c>
      <c r="DA363" s="52">
        <f t="shared" si="388"/>
        <v>141.65913600000013</v>
      </c>
      <c r="DB363" s="52">
        <f t="shared" si="412"/>
        <v>140.24254500000012</v>
      </c>
      <c r="DC363" s="52">
        <f t="shared" si="374"/>
        <v>1.4165909999999999</v>
      </c>
      <c r="DH363" s="35">
        <f>DI363+DM363+Tabelle21268201025262729341135363731[[#This Row],[w]]/2+Tabelle21268201025262729341135363731[[#This Row],[poweradd]]</f>
        <v>231.64423599999998</v>
      </c>
      <c r="DI363" s="150">
        <f t="shared" si="401"/>
        <v>227.31993599999998</v>
      </c>
      <c r="DJ363" s="35">
        <f t="shared" si="375"/>
        <v>6</v>
      </c>
      <c r="DK363" s="52">
        <f t="shared" si="389"/>
        <v>132.43006399999985</v>
      </c>
      <c r="DL363" s="52">
        <f t="shared" si="413"/>
        <v>131.10576399999985</v>
      </c>
      <c r="DM363" s="52">
        <f t="shared" si="376"/>
        <v>1.3243</v>
      </c>
      <c r="DN363" s="94"/>
      <c r="DO363" s="94"/>
      <c r="DP363" s="213"/>
      <c r="DR363" s="35">
        <f>DS363+DW363+Tabelle212682010252627293411353637[[#This Row],[w]]/2+Tabelle212682010252627293411353637[[#This Row],[poweradd]]</f>
        <v>233.48880699999995</v>
      </c>
      <c r="DS363" s="150">
        <f t="shared" si="402"/>
        <v>229.20334099999994</v>
      </c>
      <c r="DT363" s="35">
        <f t="shared" si="377"/>
        <v>6</v>
      </c>
      <c r="DU363" s="52">
        <f t="shared" si="390"/>
        <v>128.54665900000003</v>
      </c>
      <c r="DV363" s="52">
        <f t="shared" si="414"/>
        <v>127.26119300000003</v>
      </c>
      <c r="DW363" s="52">
        <f t="shared" si="378"/>
        <v>1.285466</v>
      </c>
      <c r="DX363" s="94"/>
      <c r="DY363" s="94"/>
      <c r="DZ363" s="213"/>
    </row>
    <row r="364" spans="1:130" x14ac:dyDescent="0.25">
      <c r="A364" s="55">
        <v>361</v>
      </c>
      <c r="B364" s="35">
        <f>C364+G364+Tabelle21268201025[[#This Row],[w]]/2+Tabelle21268201025[[#This Row],[poweradd]]</f>
        <v>211.43402700000004</v>
      </c>
      <c r="C364" s="52">
        <f t="shared" si="415"/>
        <v>207.36265400000005</v>
      </c>
      <c r="D364" s="35">
        <f t="shared" si="354"/>
        <v>6</v>
      </c>
      <c r="E364" s="52">
        <f t="shared" si="416"/>
        <v>107.13734599999979</v>
      </c>
      <c r="F364" s="52">
        <f t="shared" si="417"/>
        <v>106.0659729999998</v>
      </c>
      <c r="G364" s="52">
        <f t="shared" si="418"/>
        <v>1.0713729999999999</v>
      </c>
      <c r="L364" s="35">
        <f>M364+Q364+Tabelle212682010252632[[#This Row],[w]]/2+Tabelle212682010252632[[#This Row],[poweradd]]</f>
        <v>217.79962500000005</v>
      </c>
      <c r="M364" s="52">
        <f t="shared" si="391"/>
        <v>213.81275300000004</v>
      </c>
      <c r="N364" s="35">
        <f t="shared" si="355"/>
        <v>6</v>
      </c>
      <c r="O364" s="52">
        <f t="shared" si="379"/>
        <v>98.687246999999957</v>
      </c>
      <c r="P364" s="52">
        <f t="shared" si="403"/>
        <v>97.700374999999951</v>
      </c>
      <c r="Q364" s="52">
        <f t="shared" si="356"/>
        <v>0.98687199999999997</v>
      </c>
      <c r="V364" s="35">
        <f>W364+AA364+Tabelle2126820102526[[#This Row],[w]]/2+Tabelle2126820102526[[#This Row],[poweradd]]</f>
        <v>186.49269700000005</v>
      </c>
      <c r="W364" s="52">
        <f t="shared" si="392"/>
        <v>182.54817900000006</v>
      </c>
      <c r="X364" s="35">
        <f t="shared" si="357"/>
        <v>6</v>
      </c>
      <c r="Y364" s="52">
        <f t="shared" si="380"/>
        <v>94.451820999999796</v>
      </c>
      <c r="Z364" s="52">
        <f t="shared" si="404"/>
        <v>93.507302999999794</v>
      </c>
      <c r="AA364" s="52">
        <f t="shared" si="358"/>
        <v>0.94451799999999997</v>
      </c>
      <c r="AF364" s="35">
        <f>AG364+AK364+Tabelle212682010252630[[#This Row],[w]]/2+Tabelle212682010252630[[#This Row],[poweradd]]</f>
        <v>192.0435160000001</v>
      </c>
      <c r="AG364" s="52">
        <f t="shared" si="393"/>
        <v>188.1752690000001</v>
      </c>
      <c r="AH364" s="35">
        <f t="shared" si="359"/>
        <v>6</v>
      </c>
      <c r="AI364" s="52">
        <f t="shared" si="381"/>
        <v>86.824730999999829</v>
      </c>
      <c r="AJ364" s="52">
        <f t="shared" si="405"/>
        <v>85.956483999999833</v>
      </c>
      <c r="AK364" s="52">
        <f t="shared" si="360"/>
        <v>0.86824699999999999</v>
      </c>
      <c r="AP364" s="35">
        <f>AQ364+AU364+Tabelle212682010252627[[#This Row],[w]]/2+Tabelle212682010252627[[#This Row],[poweradd]]</f>
        <v>208.63117999999989</v>
      </c>
      <c r="AQ364" s="52">
        <f t="shared" si="394"/>
        <v>203.9355359999999</v>
      </c>
      <c r="AR364" s="35">
        <f t="shared" si="361"/>
        <v>7</v>
      </c>
      <c r="AS364" s="52">
        <f t="shared" si="382"/>
        <v>119.56446399999987</v>
      </c>
      <c r="AT364" s="52">
        <f t="shared" si="406"/>
        <v>118.36881999999987</v>
      </c>
      <c r="AU364" s="52">
        <f t="shared" si="362"/>
        <v>1.1956439999999999</v>
      </c>
      <c r="AZ364" s="35">
        <f>BA364+BE364+Tabelle2126820102526272933[[#This Row],[w]]/2+Tabelle2126820102526272933[[#This Row],[poweradd]]</f>
        <v>214.69103800000002</v>
      </c>
      <c r="BA364" s="52">
        <f t="shared" si="395"/>
        <v>210.07680700000003</v>
      </c>
      <c r="BB364" s="35">
        <f t="shared" si="363"/>
        <v>7</v>
      </c>
      <c r="BC364" s="52">
        <f t="shared" si="383"/>
        <v>111.42319299999987</v>
      </c>
      <c r="BD364" s="52">
        <f t="shared" si="407"/>
        <v>110.30896199999987</v>
      </c>
      <c r="BE364" s="52">
        <f t="shared" si="364"/>
        <v>1.114231</v>
      </c>
      <c r="BJ364" s="35">
        <f>BK364+BO364+Tabelle21268201025262728[[#This Row],[w]]/2+Tabelle21268201025262728[[#This Row],[poweradd]]</f>
        <v>184.40625300000002</v>
      </c>
      <c r="BK364" s="52">
        <f t="shared" si="396"/>
        <v>179.84470000000002</v>
      </c>
      <c r="BL364" s="35">
        <f t="shared" si="365"/>
        <v>7</v>
      </c>
      <c r="BM364" s="52">
        <f t="shared" si="384"/>
        <v>106.15529999999981</v>
      </c>
      <c r="BN364" s="52">
        <f t="shared" si="408"/>
        <v>105.09374699999981</v>
      </c>
      <c r="BO364" s="52">
        <f t="shared" si="366"/>
        <v>1.061553</v>
      </c>
      <c r="BT364" s="35">
        <f>BU364+BY364+Tabelle21268201025262729[[#This Row],[w]]/2+Tabelle21268201025262729[[#This Row],[poweradd]]</f>
        <v>192.05609000000001</v>
      </c>
      <c r="BU364" s="52">
        <f t="shared" si="397"/>
        <v>187.59201100000001</v>
      </c>
      <c r="BV364" s="35">
        <f t="shared" si="367"/>
        <v>7</v>
      </c>
      <c r="BW364" s="52">
        <f t="shared" si="385"/>
        <v>96.407989000000015</v>
      </c>
      <c r="BX364" s="52">
        <f t="shared" si="409"/>
        <v>95.443910000000017</v>
      </c>
      <c r="BY364" s="52">
        <f t="shared" si="368"/>
        <v>0.96407900000000002</v>
      </c>
      <c r="CD364" s="35">
        <f>CE364+CI364+Tabelle2126820102526272934[[#This Row],[w]]/2+Tabelle2126820102526272934[[#This Row],[poweradd]]</f>
        <v>232.15395500000005</v>
      </c>
      <c r="CE364" s="52">
        <f t="shared" si="398"/>
        <v>228.12520800000004</v>
      </c>
      <c r="CF364" s="35">
        <f t="shared" si="369"/>
        <v>6</v>
      </c>
      <c r="CG364" s="52">
        <f t="shared" si="386"/>
        <v>102.87479199999983</v>
      </c>
      <c r="CH364" s="52">
        <f t="shared" si="410"/>
        <v>101.84604499999983</v>
      </c>
      <c r="CI364" s="52">
        <f t="shared" si="370"/>
        <v>1.0287470000000001</v>
      </c>
      <c r="CN364" s="35">
        <f>CO364+CS364+Tabelle21268201025262729341135[[#This Row],[w]]/2+Tabelle21268201025262729341135[[#This Row],[poweradd]]</f>
        <v>234.12278199999989</v>
      </c>
      <c r="CO364" s="52">
        <f t="shared" si="399"/>
        <v>230.11392199999989</v>
      </c>
      <c r="CP364" s="35">
        <f t="shared" si="371"/>
        <v>6</v>
      </c>
      <c r="CQ364" s="52">
        <f t="shared" si="387"/>
        <v>100.88607800000005</v>
      </c>
      <c r="CR364" s="52">
        <f t="shared" si="411"/>
        <v>99.877218000000056</v>
      </c>
      <c r="CS364" s="52">
        <f t="shared" si="372"/>
        <v>1.0088600000000001</v>
      </c>
      <c r="CX364" s="35">
        <f>CY364+DC364+Tabelle2126820102526272934113536[[#This Row],[w]]/2+Tabelle2126820102526272934113536[[#This Row],[poweradd]]</f>
        <v>222.90987999999999</v>
      </c>
      <c r="CY364" s="52">
        <f t="shared" si="400"/>
        <v>218.50745499999999</v>
      </c>
      <c r="CZ364" s="35">
        <f t="shared" si="373"/>
        <v>6</v>
      </c>
      <c r="DA364" s="52">
        <f t="shared" si="388"/>
        <v>140.24254500000012</v>
      </c>
      <c r="DB364" s="52">
        <f t="shared" si="412"/>
        <v>138.84012000000013</v>
      </c>
      <c r="DC364" s="52">
        <f t="shared" si="374"/>
        <v>1.402425</v>
      </c>
      <c r="DH364" s="35">
        <f>DI364+DM364+Tabelle21268201025262729341135363731[[#This Row],[w]]/2+Tabelle21268201025262729341135363731[[#This Row],[poweradd]]</f>
        <v>235.95529299999998</v>
      </c>
      <c r="DI364" s="52">
        <f t="shared" si="401"/>
        <v>231.64423599999998</v>
      </c>
      <c r="DJ364" s="35">
        <f t="shared" si="375"/>
        <v>6</v>
      </c>
      <c r="DK364" s="52">
        <f t="shared" si="389"/>
        <v>131.10576399999985</v>
      </c>
      <c r="DL364" s="52">
        <f t="shared" si="413"/>
        <v>129.79470699999985</v>
      </c>
      <c r="DM364" s="52">
        <f t="shared" si="376"/>
        <v>1.3110569999999999</v>
      </c>
      <c r="DR364" s="35">
        <f>DS364+DW364+Tabelle212682010252627293411353637[[#This Row],[w]]/2+Tabelle212682010252627293411353637[[#This Row],[poweradd]]</f>
        <v>237.76141799999996</v>
      </c>
      <c r="DS364" s="52">
        <f t="shared" si="402"/>
        <v>233.48880699999995</v>
      </c>
      <c r="DT364" s="35">
        <f t="shared" si="377"/>
        <v>6</v>
      </c>
      <c r="DU364" s="52">
        <f t="shared" si="390"/>
        <v>127.26119300000003</v>
      </c>
      <c r="DV364" s="52">
        <f t="shared" si="414"/>
        <v>125.98858200000004</v>
      </c>
      <c r="DW364" s="52">
        <f t="shared" si="378"/>
        <v>1.2726109999999999</v>
      </c>
    </row>
    <row r="365" spans="1:130" x14ac:dyDescent="0.25">
      <c r="A365" s="55">
        <v>362</v>
      </c>
      <c r="B365" s="35">
        <f>C365+G365+Tabelle21268201025[[#This Row],[w]]/2+Tabelle21268201025[[#This Row],[poweradd]]</f>
        <v>215.49468600000003</v>
      </c>
      <c r="C365" s="52">
        <f t="shared" si="415"/>
        <v>211.43402700000004</v>
      </c>
      <c r="D365" s="35">
        <f t="shared" si="354"/>
        <v>6</v>
      </c>
      <c r="E365" s="52">
        <f t="shared" si="416"/>
        <v>106.0659729999998</v>
      </c>
      <c r="F365" s="52">
        <f t="shared" si="417"/>
        <v>105.0053139999998</v>
      </c>
      <c r="G365" s="52">
        <f t="shared" si="418"/>
        <v>1.060659</v>
      </c>
      <c r="L365" s="35">
        <f>M365+Q365+Tabelle212682010252632[[#This Row],[w]]/2+Tabelle212682010252632[[#This Row],[poweradd]]</f>
        <v>221.77662800000004</v>
      </c>
      <c r="M365" s="52">
        <f t="shared" si="391"/>
        <v>217.79962500000005</v>
      </c>
      <c r="N365" s="35">
        <f t="shared" si="355"/>
        <v>6</v>
      </c>
      <c r="O365" s="52">
        <f t="shared" si="379"/>
        <v>97.700374999999951</v>
      </c>
      <c r="P365" s="52">
        <f t="shared" si="403"/>
        <v>96.723371999999955</v>
      </c>
      <c r="Q365" s="52">
        <f t="shared" si="356"/>
        <v>0.97700299999999995</v>
      </c>
      <c r="V365" s="35">
        <f>W365+AA365+Tabelle2126820102526[[#This Row],[w]]/2+Tabelle2126820102526[[#This Row],[poweradd]]</f>
        <v>190.42777000000004</v>
      </c>
      <c r="W365" s="52">
        <f t="shared" si="392"/>
        <v>186.49269700000005</v>
      </c>
      <c r="X365" s="35">
        <f t="shared" si="357"/>
        <v>6</v>
      </c>
      <c r="Y365" s="52">
        <f t="shared" si="380"/>
        <v>93.507302999999794</v>
      </c>
      <c r="Z365" s="52">
        <f t="shared" si="404"/>
        <v>92.572229999999792</v>
      </c>
      <c r="AA365" s="52">
        <f t="shared" si="358"/>
        <v>0.93507300000000004</v>
      </c>
      <c r="AF365" s="35">
        <f>AG365+AK365+Tabelle212682010252630[[#This Row],[w]]/2+Tabelle212682010252630[[#This Row],[poweradd]]</f>
        <v>195.9030800000001</v>
      </c>
      <c r="AG365" s="52">
        <f t="shared" si="393"/>
        <v>192.0435160000001</v>
      </c>
      <c r="AH365" s="35">
        <f t="shared" si="359"/>
        <v>6</v>
      </c>
      <c r="AI365" s="52">
        <f t="shared" si="381"/>
        <v>85.956483999999833</v>
      </c>
      <c r="AJ365" s="52">
        <f t="shared" si="405"/>
        <v>85.096919999999827</v>
      </c>
      <c r="AK365" s="52">
        <f t="shared" si="360"/>
        <v>0.85956399999999999</v>
      </c>
      <c r="AP365" s="35">
        <f>AQ365+AU365+Tabelle212682010252627[[#This Row],[w]]/2+Tabelle212682010252627[[#This Row],[poweradd]]</f>
        <v>213.31486799999988</v>
      </c>
      <c r="AQ365" s="52">
        <f t="shared" si="394"/>
        <v>208.63117999999989</v>
      </c>
      <c r="AR365" s="35">
        <f t="shared" si="361"/>
        <v>7</v>
      </c>
      <c r="AS365" s="52">
        <f t="shared" si="382"/>
        <v>118.36881999999987</v>
      </c>
      <c r="AT365" s="52">
        <f t="shared" si="406"/>
        <v>117.18513199999987</v>
      </c>
      <c r="AU365" s="52">
        <f t="shared" si="362"/>
        <v>1.1836880000000001</v>
      </c>
      <c r="AZ365" s="35">
        <f>BA365+BE365+Tabelle2126820102526272933[[#This Row],[w]]/2+Tabelle2126820102526272933[[#This Row],[poweradd]]</f>
        <v>219.29412700000003</v>
      </c>
      <c r="BA365" s="52">
        <f t="shared" si="395"/>
        <v>214.69103800000002</v>
      </c>
      <c r="BB365" s="35">
        <f t="shared" si="363"/>
        <v>7</v>
      </c>
      <c r="BC365" s="52">
        <f t="shared" si="383"/>
        <v>110.30896199999987</v>
      </c>
      <c r="BD365" s="52">
        <f t="shared" si="407"/>
        <v>109.20587299999987</v>
      </c>
      <c r="BE365" s="52">
        <f t="shared" si="364"/>
        <v>1.103089</v>
      </c>
      <c r="BJ365" s="35">
        <f>BK365+BO365+Tabelle21268201025262728[[#This Row],[w]]/2+Tabelle21268201025262728[[#This Row],[poweradd]]</f>
        <v>188.95719000000003</v>
      </c>
      <c r="BK365" s="52">
        <f t="shared" si="396"/>
        <v>184.40625300000002</v>
      </c>
      <c r="BL365" s="35">
        <f t="shared" si="365"/>
        <v>7</v>
      </c>
      <c r="BM365" s="52">
        <f t="shared" si="384"/>
        <v>105.09374699999981</v>
      </c>
      <c r="BN365" s="52">
        <f t="shared" si="408"/>
        <v>104.0428099999998</v>
      </c>
      <c r="BO365" s="52">
        <f t="shared" si="366"/>
        <v>1.050937</v>
      </c>
      <c r="BT365" s="35">
        <f>BU365+BY365+Tabelle21268201025262729[[#This Row],[w]]/2+Tabelle21268201025262729[[#This Row],[poweradd]]</f>
        <v>196.51052900000002</v>
      </c>
      <c r="BU365" s="52">
        <f t="shared" si="397"/>
        <v>192.05609000000001</v>
      </c>
      <c r="BV365" s="35">
        <f t="shared" si="367"/>
        <v>7</v>
      </c>
      <c r="BW365" s="52">
        <f t="shared" si="385"/>
        <v>95.443910000000017</v>
      </c>
      <c r="BX365" s="52">
        <f t="shared" si="409"/>
        <v>94.489471000000023</v>
      </c>
      <c r="BY365" s="52">
        <f t="shared" si="368"/>
        <v>0.95443900000000004</v>
      </c>
      <c r="CD365" s="35">
        <f>CE365+CI365+Tabelle2126820102526272934[[#This Row],[w]]/2+Tabelle2126820102526272934[[#This Row],[poweradd]]</f>
        <v>236.17241500000006</v>
      </c>
      <c r="CE365" s="52">
        <f t="shared" si="398"/>
        <v>232.15395500000005</v>
      </c>
      <c r="CF365" s="35">
        <f t="shared" si="369"/>
        <v>6</v>
      </c>
      <c r="CG365" s="52">
        <f t="shared" si="386"/>
        <v>101.84604499999983</v>
      </c>
      <c r="CH365" s="52">
        <f t="shared" si="410"/>
        <v>100.82758499999983</v>
      </c>
      <c r="CI365" s="52">
        <f t="shared" si="370"/>
        <v>1.0184599999999999</v>
      </c>
      <c r="CN365" s="35">
        <f>CO365+CS365+Tabelle21268201025262729341135[[#This Row],[w]]/2+Tabelle21268201025262729341135[[#This Row],[poweradd]]</f>
        <v>238.12155399999989</v>
      </c>
      <c r="CO365" s="52">
        <f t="shared" si="399"/>
        <v>234.12278199999989</v>
      </c>
      <c r="CP365" s="35">
        <f t="shared" si="371"/>
        <v>6</v>
      </c>
      <c r="CQ365" s="52">
        <f t="shared" si="387"/>
        <v>99.877218000000056</v>
      </c>
      <c r="CR365" s="52">
        <f t="shared" si="411"/>
        <v>98.878446000000054</v>
      </c>
      <c r="CS365" s="52">
        <f t="shared" si="372"/>
        <v>0.99877199999999999</v>
      </c>
      <c r="CX365" s="35">
        <f>CY365+DC365+Tabelle2126820102526272934113536[[#This Row],[w]]/2+Tabelle2126820102526272934113536[[#This Row],[poweradd]]</f>
        <v>227.29828099999997</v>
      </c>
      <c r="CY365" s="52">
        <f t="shared" si="400"/>
        <v>222.90987999999999</v>
      </c>
      <c r="CZ365" s="35">
        <f t="shared" si="373"/>
        <v>6</v>
      </c>
      <c r="DA365" s="52">
        <f t="shared" si="388"/>
        <v>138.84012000000013</v>
      </c>
      <c r="DB365" s="52">
        <f t="shared" si="412"/>
        <v>137.45171900000014</v>
      </c>
      <c r="DC365" s="52">
        <f t="shared" si="374"/>
        <v>1.388401</v>
      </c>
      <c r="DH365" s="35">
        <f>DI365+DM365+Tabelle21268201025262729341135363731[[#This Row],[w]]/2+Tabelle21268201025262729341135363731[[#This Row],[poweradd]]</f>
        <v>240.25323999999998</v>
      </c>
      <c r="DI365" s="52">
        <f t="shared" si="401"/>
        <v>235.95529299999998</v>
      </c>
      <c r="DJ365" s="35">
        <f t="shared" si="375"/>
        <v>6</v>
      </c>
      <c r="DK365" s="52">
        <f t="shared" si="389"/>
        <v>129.79470699999985</v>
      </c>
      <c r="DL365" s="52">
        <f t="shared" si="413"/>
        <v>128.49675999999985</v>
      </c>
      <c r="DM365" s="52">
        <f t="shared" si="376"/>
        <v>1.297947</v>
      </c>
      <c r="DR365" s="35">
        <f>DS365+DW365+Tabelle212682010252627293411353637[[#This Row],[w]]/2+Tabelle212682010252627293411353637[[#This Row],[poweradd]]</f>
        <v>242.02130299999996</v>
      </c>
      <c r="DS365" s="52">
        <f t="shared" si="402"/>
        <v>237.76141799999996</v>
      </c>
      <c r="DT365" s="35">
        <f t="shared" si="377"/>
        <v>6</v>
      </c>
      <c r="DU365" s="52">
        <f t="shared" si="390"/>
        <v>125.98858200000004</v>
      </c>
      <c r="DV365" s="52">
        <f t="shared" si="414"/>
        <v>124.72869700000004</v>
      </c>
      <c r="DW365" s="52">
        <f t="shared" si="378"/>
        <v>1.2598849999999999</v>
      </c>
    </row>
    <row r="366" spans="1:130" x14ac:dyDescent="0.25">
      <c r="A366" s="55">
        <v>363</v>
      </c>
      <c r="B366" s="35">
        <f>C366+G366+Tabelle21268201025[[#This Row],[w]]/2+Tabelle21268201025[[#This Row],[poweradd]]</f>
        <v>219.54473900000002</v>
      </c>
      <c r="C366" s="150">
        <f t="shared" si="415"/>
        <v>215.49468600000003</v>
      </c>
      <c r="D366" s="35">
        <f t="shared" si="354"/>
        <v>6</v>
      </c>
      <c r="E366" s="52">
        <f t="shared" si="416"/>
        <v>105.0053139999998</v>
      </c>
      <c r="F366" s="52">
        <f t="shared" si="417"/>
        <v>103.95526099999979</v>
      </c>
      <c r="G366" s="52">
        <f t="shared" si="418"/>
        <v>1.0500529999999999</v>
      </c>
      <c r="L366" s="35">
        <f>M366+Q366+Tabelle212682010252632[[#This Row],[w]]/2+Tabelle212682010252632[[#This Row],[poweradd]]</f>
        <v>225.74386100000004</v>
      </c>
      <c r="M366" s="150">
        <f t="shared" si="391"/>
        <v>221.77662800000004</v>
      </c>
      <c r="N366" s="35">
        <f t="shared" si="355"/>
        <v>6</v>
      </c>
      <c r="O366" s="52">
        <f t="shared" si="379"/>
        <v>96.723371999999955</v>
      </c>
      <c r="P366" s="52">
        <f t="shared" si="403"/>
        <v>95.756138999999962</v>
      </c>
      <c r="Q366" s="52">
        <f t="shared" si="356"/>
        <v>0.96723300000000001</v>
      </c>
      <c r="V366" s="35">
        <f>W366+AA366+Tabelle2126820102526[[#This Row],[w]]/2+Tabelle2126820102526[[#This Row],[poweradd]]</f>
        <v>194.35349200000005</v>
      </c>
      <c r="W366" s="150">
        <f t="shared" si="392"/>
        <v>190.42777000000004</v>
      </c>
      <c r="X366" s="35">
        <f t="shared" si="357"/>
        <v>6</v>
      </c>
      <c r="Y366" s="52">
        <f t="shared" si="380"/>
        <v>92.572229999999792</v>
      </c>
      <c r="Z366" s="52">
        <f t="shared" si="404"/>
        <v>91.646507999999798</v>
      </c>
      <c r="AA366" s="52">
        <f t="shared" si="358"/>
        <v>0.92572200000000004</v>
      </c>
      <c r="AF366" s="35">
        <f>AG366+AK366+Tabelle212682010252630[[#This Row],[w]]/2+Tabelle212682010252630[[#This Row],[poweradd]]</f>
        <v>199.75404900000009</v>
      </c>
      <c r="AG366" s="150">
        <f t="shared" si="393"/>
        <v>195.9030800000001</v>
      </c>
      <c r="AH366" s="35">
        <f t="shared" si="359"/>
        <v>6</v>
      </c>
      <c r="AI366" s="52">
        <f t="shared" si="381"/>
        <v>85.096919999999827</v>
      </c>
      <c r="AJ366" s="52">
        <f t="shared" si="405"/>
        <v>84.24595099999982</v>
      </c>
      <c r="AK366" s="52">
        <f t="shared" si="360"/>
        <v>0.85096899999999998</v>
      </c>
      <c r="AP366" s="35">
        <f>AQ366+AU366+Tabelle212682010252627[[#This Row],[w]]/2+Tabelle212682010252627[[#This Row],[poweradd]]</f>
        <v>217.98671899999988</v>
      </c>
      <c r="AQ366" s="150">
        <f t="shared" si="394"/>
        <v>213.31486799999988</v>
      </c>
      <c r="AR366" s="35">
        <f t="shared" si="361"/>
        <v>7</v>
      </c>
      <c r="AS366" s="52">
        <f t="shared" si="382"/>
        <v>117.18513199999987</v>
      </c>
      <c r="AT366" s="52">
        <f t="shared" si="406"/>
        <v>116.01328099999986</v>
      </c>
      <c r="AU366" s="52">
        <f t="shared" si="362"/>
        <v>1.171851</v>
      </c>
      <c r="AZ366" s="35">
        <f>BA366+BE366+Tabelle2126820102526272933[[#This Row],[w]]/2+Tabelle2126820102526272933[[#This Row],[poweradd]]</f>
        <v>223.88618500000004</v>
      </c>
      <c r="BA366" s="150">
        <f t="shared" si="395"/>
        <v>219.29412700000003</v>
      </c>
      <c r="BB366" s="35">
        <f t="shared" si="363"/>
        <v>7</v>
      </c>
      <c r="BC366" s="52">
        <f t="shared" si="383"/>
        <v>109.20587299999987</v>
      </c>
      <c r="BD366" s="52">
        <f t="shared" si="407"/>
        <v>108.11381499999987</v>
      </c>
      <c r="BE366" s="52">
        <f t="shared" si="364"/>
        <v>1.092058</v>
      </c>
      <c r="BJ366" s="35">
        <f>BK366+BO366+Tabelle21268201025262728[[#This Row],[w]]/2+Tabelle21268201025262728[[#This Row],[poweradd]]</f>
        <v>193.49761800000002</v>
      </c>
      <c r="BK366" s="150">
        <f t="shared" si="396"/>
        <v>188.95719000000003</v>
      </c>
      <c r="BL366" s="35">
        <f t="shared" si="365"/>
        <v>7</v>
      </c>
      <c r="BM366" s="52">
        <f t="shared" si="384"/>
        <v>104.0428099999998</v>
      </c>
      <c r="BN366" s="52">
        <f t="shared" si="408"/>
        <v>103.0023819999998</v>
      </c>
      <c r="BO366" s="52">
        <f t="shared" si="366"/>
        <v>1.0404279999999999</v>
      </c>
      <c r="BT366" s="35">
        <f>BU366+BY366+Tabelle21268201025262729[[#This Row],[w]]/2+Tabelle21268201025262729[[#This Row],[poweradd]]</f>
        <v>200.95542300000002</v>
      </c>
      <c r="BU366" s="150">
        <f t="shared" si="397"/>
        <v>196.51052900000002</v>
      </c>
      <c r="BV366" s="35">
        <f t="shared" si="367"/>
        <v>7</v>
      </c>
      <c r="BW366" s="52">
        <f t="shared" si="385"/>
        <v>94.489471000000023</v>
      </c>
      <c r="BX366" s="52">
        <f t="shared" si="409"/>
        <v>93.544577000000018</v>
      </c>
      <c r="BY366" s="52">
        <f t="shared" si="368"/>
        <v>0.94489400000000001</v>
      </c>
      <c r="CD366" s="35">
        <f>CE366+CI366+Tabelle2126820102526272934[[#This Row],[w]]/2+Tabelle2126820102526272934[[#This Row],[poweradd]]</f>
        <v>240.18069000000006</v>
      </c>
      <c r="CE366" s="150">
        <f t="shared" si="398"/>
        <v>236.17241500000006</v>
      </c>
      <c r="CF366" s="35">
        <f t="shared" si="369"/>
        <v>6</v>
      </c>
      <c r="CG366" s="52">
        <f t="shared" si="386"/>
        <v>100.82758499999983</v>
      </c>
      <c r="CH366" s="52">
        <f t="shared" si="410"/>
        <v>99.819309999999831</v>
      </c>
      <c r="CI366" s="52">
        <f t="shared" si="370"/>
        <v>1.008275</v>
      </c>
      <c r="CN366" s="35">
        <f>CO366+CS366+Tabelle21268201025262729341135[[#This Row],[w]]/2+Tabelle21268201025262729341135[[#This Row],[poweradd]]</f>
        <v>242.1103379999999</v>
      </c>
      <c r="CO366" s="150">
        <f t="shared" si="399"/>
        <v>238.12155399999989</v>
      </c>
      <c r="CP366" s="35">
        <f t="shared" si="371"/>
        <v>6</v>
      </c>
      <c r="CQ366" s="52">
        <f t="shared" si="387"/>
        <v>98.878446000000054</v>
      </c>
      <c r="CR366" s="52">
        <f t="shared" si="411"/>
        <v>97.889662000000058</v>
      </c>
      <c r="CS366" s="52">
        <f t="shared" si="372"/>
        <v>0.988784</v>
      </c>
      <c r="CX366" s="35">
        <f>CY366+DC366+Tabelle2126820102526272934113536[[#This Row],[w]]/2+Tabelle2126820102526272934113536[[#This Row],[poweradd]]</f>
        <v>231.67279799999997</v>
      </c>
      <c r="CY366" s="150">
        <f t="shared" si="400"/>
        <v>227.29828099999997</v>
      </c>
      <c r="CZ366" s="35">
        <f t="shared" si="373"/>
        <v>6</v>
      </c>
      <c r="DA366" s="52">
        <f t="shared" si="388"/>
        <v>137.45171900000014</v>
      </c>
      <c r="DB366" s="52">
        <f t="shared" si="412"/>
        <v>136.07720200000014</v>
      </c>
      <c r="DC366" s="52">
        <f t="shared" si="374"/>
        <v>1.374517</v>
      </c>
      <c r="DH366" s="35">
        <f>DI366+DM366+Tabelle21268201025262729341135363731[[#This Row],[w]]/2+Tabelle21268201025262729341135363731[[#This Row],[poweradd]]</f>
        <v>244.53820699999997</v>
      </c>
      <c r="DI366" s="150">
        <f t="shared" si="401"/>
        <v>240.25323999999998</v>
      </c>
      <c r="DJ366" s="35">
        <f t="shared" si="375"/>
        <v>6</v>
      </c>
      <c r="DK366" s="52">
        <f t="shared" si="389"/>
        <v>128.49675999999985</v>
      </c>
      <c r="DL366" s="52">
        <f t="shared" si="413"/>
        <v>127.21179299999986</v>
      </c>
      <c r="DM366" s="52">
        <f t="shared" si="376"/>
        <v>1.284967</v>
      </c>
      <c r="DR366" s="35">
        <f>DS366+DW366+Tabelle212682010252627293411353637[[#This Row],[w]]/2+Tabelle212682010252627293411353637[[#This Row],[poweradd]]</f>
        <v>246.26858899999996</v>
      </c>
      <c r="DS366" s="150">
        <f t="shared" si="402"/>
        <v>242.02130299999996</v>
      </c>
      <c r="DT366" s="35">
        <f t="shared" si="377"/>
        <v>6</v>
      </c>
      <c r="DU366" s="52">
        <f t="shared" si="390"/>
        <v>124.72869700000004</v>
      </c>
      <c r="DV366" s="52">
        <f t="shared" si="414"/>
        <v>123.48141100000004</v>
      </c>
      <c r="DW366" s="52">
        <f t="shared" si="378"/>
        <v>1.2472859999999999</v>
      </c>
    </row>
    <row r="367" spans="1:130" x14ac:dyDescent="0.25">
      <c r="A367" s="55">
        <v>364</v>
      </c>
      <c r="B367" s="35">
        <f>C367+G367+Tabelle21268201025[[#This Row],[w]]/2+Tabelle21268201025[[#This Row],[poweradd]]</f>
        <v>223.58429100000001</v>
      </c>
      <c r="C367" s="150">
        <f t="shared" si="415"/>
        <v>219.54473900000002</v>
      </c>
      <c r="D367" s="35">
        <f t="shared" si="354"/>
        <v>6</v>
      </c>
      <c r="E367" s="52">
        <f t="shared" si="416"/>
        <v>103.95526099999979</v>
      </c>
      <c r="F367" s="52">
        <f t="shared" si="417"/>
        <v>102.91570899999979</v>
      </c>
      <c r="G367" s="52">
        <f t="shared" si="418"/>
        <v>1.039552</v>
      </c>
      <c r="L367" s="35">
        <f>M367+Q367+Tabelle212682010252632[[#This Row],[w]]/2+Tabelle212682010252632[[#This Row],[poweradd]]</f>
        <v>229.70142200000004</v>
      </c>
      <c r="M367" s="150">
        <f t="shared" si="391"/>
        <v>225.74386100000004</v>
      </c>
      <c r="N367" s="35">
        <f t="shared" si="355"/>
        <v>6</v>
      </c>
      <c r="O367" s="52">
        <f t="shared" si="379"/>
        <v>95.756138999999962</v>
      </c>
      <c r="P367" s="52">
        <f t="shared" si="403"/>
        <v>94.798577999999964</v>
      </c>
      <c r="Q367" s="52">
        <f t="shared" si="356"/>
        <v>0.957561</v>
      </c>
      <c r="V367" s="35">
        <f>W367+AA367+Tabelle2126820102526[[#This Row],[w]]/2+Tabelle2126820102526[[#This Row],[poweradd]]</f>
        <v>198.26995700000003</v>
      </c>
      <c r="W367" s="150">
        <f t="shared" si="392"/>
        <v>194.35349200000005</v>
      </c>
      <c r="X367" s="35">
        <f t="shared" si="357"/>
        <v>6</v>
      </c>
      <c r="Y367" s="52">
        <f t="shared" si="380"/>
        <v>91.646507999999798</v>
      </c>
      <c r="Z367" s="52">
        <f t="shared" si="404"/>
        <v>90.730042999999796</v>
      </c>
      <c r="AA367" s="52">
        <f t="shared" si="358"/>
        <v>0.91646499999999997</v>
      </c>
      <c r="AF367" s="35">
        <f>AG367+AK367+Tabelle212682010252630[[#This Row],[w]]/2+Tabelle212682010252630[[#This Row],[poweradd]]</f>
        <v>203.59650800000009</v>
      </c>
      <c r="AG367" s="150">
        <f t="shared" si="393"/>
        <v>199.75404900000009</v>
      </c>
      <c r="AH367" s="35">
        <f t="shared" si="359"/>
        <v>6</v>
      </c>
      <c r="AI367" s="52">
        <f t="shared" si="381"/>
        <v>84.24595099999982</v>
      </c>
      <c r="AJ367" s="52">
        <f t="shared" si="405"/>
        <v>83.403491999999815</v>
      </c>
      <c r="AK367" s="52">
        <f t="shared" si="360"/>
        <v>0.84245899999999996</v>
      </c>
      <c r="AP367" s="35">
        <f>AQ367+AU367+Tabelle212682010252627[[#This Row],[w]]/2+Tabelle212682010252627[[#This Row],[poweradd]]</f>
        <v>222.64685099999988</v>
      </c>
      <c r="AQ367" s="150">
        <f t="shared" si="394"/>
        <v>217.98671899999988</v>
      </c>
      <c r="AR367" s="35">
        <f t="shared" si="361"/>
        <v>7</v>
      </c>
      <c r="AS367" s="52">
        <f t="shared" si="382"/>
        <v>116.01328099999986</v>
      </c>
      <c r="AT367" s="52">
        <f t="shared" si="406"/>
        <v>114.85314899999986</v>
      </c>
      <c r="AU367" s="52">
        <f t="shared" si="362"/>
        <v>1.1601319999999999</v>
      </c>
      <c r="AZ367" s="35">
        <f>BA367+BE367+Tabelle2126820102526272933[[#This Row],[w]]/2+Tabelle2126820102526272933[[#This Row],[poweradd]]</f>
        <v>228.46732300000005</v>
      </c>
      <c r="BA367" s="150">
        <f t="shared" si="395"/>
        <v>223.88618500000004</v>
      </c>
      <c r="BB367" s="35">
        <f t="shared" si="363"/>
        <v>7</v>
      </c>
      <c r="BC367" s="52">
        <f t="shared" si="383"/>
        <v>108.11381499999987</v>
      </c>
      <c r="BD367" s="52">
        <f t="shared" si="407"/>
        <v>107.03267699999988</v>
      </c>
      <c r="BE367" s="52">
        <f t="shared" si="364"/>
        <v>1.0811379999999999</v>
      </c>
      <c r="BJ367" s="35">
        <f>BK367+BO367+Tabelle21268201025262728[[#This Row],[w]]/2+Tabelle21268201025262728[[#This Row],[poweradd]]</f>
        <v>198.02764100000002</v>
      </c>
      <c r="BK367" s="150">
        <f t="shared" si="396"/>
        <v>193.49761800000002</v>
      </c>
      <c r="BL367" s="35">
        <f t="shared" si="365"/>
        <v>7</v>
      </c>
      <c r="BM367" s="52">
        <f t="shared" si="384"/>
        <v>103.0023819999998</v>
      </c>
      <c r="BN367" s="52">
        <f t="shared" si="408"/>
        <v>101.9723589999998</v>
      </c>
      <c r="BO367" s="52">
        <f t="shared" si="366"/>
        <v>1.0300229999999999</v>
      </c>
      <c r="BT367" s="35">
        <f>BU367+BY367+Tabelle21268201025262729[[#This Row],[w]]/2+Tabelle21268201025262729[[#This Row],[poweradd]]</f>
        <v>205.39086800000001</v>
      </c>
      <c r="BU367" s="150">
        <f t="shared" si="397"/>
        <v>200.95542300000002</v>
      </c>
      <c r="BV367" s="35">
        <f t="shared" si="367"/>
        <v>7</v>
      </c>
      <c r="BW367" s="52">
        <f t="shared" si="385"/>
        <v>93.544577000000018</v>
      </c>
      <c r="BX367" s="52">
        <f t="shared" si="409"/>
        <v>92.609132000000017</v>
      </c>
      <c r="BY367" s="52">
        <f t="shared" si="368"/>
        <v>0.93544499999999997</v>
      </c>
      <c r="CD367" s="35">
        <f>CE367+CI367+Tabelle2126820102526272934[[#This Row],[w]]/2+Tabelle2126820102526272934[[#This Row],[poweradd]]</f>
        <v>244.17888300000004</v>
      </c>
      <c r="CE367" s="150">
        <f t="shared" si="398"/>
        <v>240.18069000000006</v>
      </c>
      <c r="CF367" s="35">
        <f t="shared" si="369"/>
        <v>6</v>
      </c>
      <c r="CG367" s="52">
        <f t="shared" si="386"/>
        <v>99.819309999999831</v>
      </c>
      <c r="CH367" s="52">
        <f t="shared" si="410"/>
        <v>98.82111699999983</v>
      </c>
      <c r="CI367" s="52">
        <f t="shared" si="370"/>
        <v>0.998193</v>
      </c>
      <c r="CN367" s="35">
        <f>CO367+CS367+Tabelle21268201025262729341135[[#This Row],[w]]/2+Tabelle21268201025262729341135[[#This Row],[poweradd]]</f>
        <v>246.08923399999989</v>
      </c>
      <c r="CO367" s="150">
        <f t="shared" si="399"/>
        <v>242.1103379999999</v>
      </c>
      <c r="CP367" s="35">
        <f t="shared" si="371"/>
        <v>6</v>
      </c>
      <c r="CQ367" s="52">
        <f t="shared" si="387"/>
        <v>97.889662000000058</v>
      </c>
      <c r="CR367" s="52">
        <f t="shared" si="411"/>
        <v>96.910766000000052</v>
      </c>
      <c r="CS367" s="52">
        <f t="shared" si="372"/>
        <v>0.97889599999999999</v>
      </c>
      <c r="CX367" s="35">
        <f>CY367+DC367+Tabelle2126820102526272934113536[[#This Row],[w]]/2+Tabelle2126820102526272934113536[[#This Row],[poweradd]]</f>
        <v>236.03356999999997</v>
      </c>
      <c r="CY367" s="150">
        <f t="shared" si="400"/>
        <v>231.67279799999997</v>
      </c>
      <c r="CZ367" s="35">
        <f t="shared" si="373"/>
        <v>6</v>
      </c>
      <c r="DA367" s="52">
        <f t="shared" si="388"/>
        <v>136.07720200000014</v>
      </c>
      <c r="DB367" s="52">
        <f t="shared" si="412"/>
        <v>134.71643000000014</v>
      </c>
      <c r="DC367" s="52">
        <f t="shared" si="374"/>
        <v>1.3607720000000001</v>
      </c>
      <c r="DH367" s="35">
        <f>DI367+DM367+Tabelle21268201025262729341135363731[[#This Row],[w]]/2+Tabelle21268201025262729341135363731[[#This Row],[poweradd]]</f>
        <v>248.81032399999998</v>
      </c>
      <c r="DI367" s="150">
        <f t="shared" si="401"/>
        <v>244.53820699999997</v>
      </c>
      <c r="DJ367" s="35">
        <f t="shared" si="375"/>
        <v>6</v>
      </c>
      <c r="DK367" s="52">
        <f t="shared" si="389"/>
        <v>127.21179299999986</v>
      </c>
      <c r="DL367" s="52">
        <f t="shared" si="413"/>
        <v>125.93967599999986</v>
      </c>
      <c r="DM367" s="52">
        <f t="shared" si="376"/>
        <v>1.2721169999999999</v>
      </c>
      <c r="DN367" s="94"/>
      <c r="DO367" s="94"/>
      <c r="DP367" s="213"/>
      <c r="DR367" s="35">
        <f>DS367+DW367+Tabelle212682010252627293411353637[[#This Row],[w]]/2+Tabelle212682010252627293411353637[[#This Row],[poweradd]]</f>
        <v>250.50340299999996</v>
      </c>
      <c r="DS367" s="150">
        <f t="shared" si="402"/>
        <v>246.26858899999996</v>
      </c>
      <c r="DT367" s="35">
        <f t="shared" si="377"/>
        <v>6</v>
      </c>
      <c r="DU367" s="52">
        <f t="shared" si="390"/>
        <v>123.48141100000004</v>
      </c>
      <c r="DV367" s="52">
        <f t="shared" si="414"/>
        <v>122.24659700000004</v>
      </c>
      <c r="DW367" s="52">
        <f t="shared" si="378"/>
        <v>1.2348140000000001</v>
      </c>
      <c r="DX367" s="94"/>
      <c r="DY367" s="94"/>
      <c r="DZ367" s="213"/>
    </row>
    <row r="368" spans="1:130" x14ac:dyDescent="0.25">
      <c r="A368" s="55">
        <v>365</v>
      </c>
      <c r="B368" s="35">
        <f>C368+G368+Tabelle21268201025[[#This Row],[w]]/2+Tabelle21268201025[[#This Row],[poweradd]]</f>
        <v>227.61344800000001</v>
      </c>
      <c r="C368" s="150">
        <f t="shared" si="415"/>
        <v>223.58429100000001</v>
      </c>
      <c r="D368" s="35">
        <f t="shared" si="354"/>
        <v>6</v>
      </c>
      <c r="E368" s="52">
        <f t="shared" si="416"/>
        <v>102.91570899999979</v>
      </c>
      <c r="F368" s="52">
        <f t="shared" si="417"/>
        <v>101.8865519999998</v>
      </c>
      <c r="G368" s="52">
        <f t="shared" si="418"/>
        <v>1.0291570000000001</v>
      </c>
      <c r="L368" s="35">
        <f>M368+Q368+Tabelle212682010252632[[#This Row],[w]]/2+Tabelle212682010252632[[#This Row],[poweradd]]</f>
        <v>233.64940700000002</v>
      </c>
      <c r="M368" s="150">
        <f t="shared" si="391"/>
        <v>229.70142200000004</v>
      </c>
      <c r="N368" s="35">
        <f t="shared" si="355"/>
        <v>6</v>
      </c>
      <c r="O368" s="52">
        <f t="shared" si="379"/>
        <v>94.798577999999964</v>
      </c>
      <c r="P368" s="52">
        <f t="shared" si="403"/>
        <v>93.850592999999961</v>
      </c>
      <c r="Q368" s="52">
        <f t="shared" si="356"/>
        <v>0.94798499999999997</v>
      </c>
      <c r="V368" s="35">
        <f>W368+AA368+Tabelle2126820102526[[#This Row],[w]]/2+Tabelle2126820102526[[#This Row],[poweradd]]</f>
        <v>202.17725700000003</v>
      </c>
      <c r="W368" s="150">
        <f t="shared" si="392"/>
        <v>198.26995700000003</v>
      </c>
      <c r="X368" s="35">
        <f t="shared" si="357"/>
        <v>6</v>
      </c>
      <c r="Y368" s="52">
        <f t="shared" si="380"/>
        <v>90.730042999999796</v>
      </c>
      <c r="Z368" s="52">
        <f t="shared" si="404"/>
        <v>89.82274299999979</v>
      </c>
      <c r="AA368" s="52">
        <f t="shared" si="358"/>
        <v>0.9073</v>
      </c>
      <c r="AF368" s="35">
        <f>AG368+AK368+Tabelle212682010252630[[#This Row],[w]]/2+Tabelle212682010252630[[#This Row],[poweradd]]</f>
        <v>207.43054200000009</v>
      </c>
      <c r="AG368" s="150">
        <f t="shared" si="393"/>
        <v>203.59650800000009</v>
      </c>
      <c r="AH368" s="35">
        <f t="shared" si="359"/>
        <v>6</v>
      </c>
      <c r="AI368" s="52">
        <f t="shared" si="381"/>
        <v>83.403491999999815</v>
      </c>
      <c r="AJ368" s="52">
        <f t="shared" si="405"/>
        <v>82.569457999999813</v>
      </c>
      <c r="AK368" s="52">
        <f t="shared" si="360"/>
        <v>0.83403400000000005</v>
      </c>
      <c r="AP368" s="35">
        <f>AQ368+AU368+Tabelle212682010252627[[#This Row],[w]]/2+Tabelle212682010252627[[#This Row],[poweradd]]</f>
        <v>227.29538199999988</v>
      </c>
      <c r="AQ368" s="150">
        <f t="shared" si="394"/>
        <v>222.64685099999988</v>
      </c>
      <c r="AR368" s="35">
        <f t="shared" si="361"/>
        <v>7</v>
      </c>
      <c r="AS368" s="52">
        <f t="shared" si="382"/>
        <v>114.85314899999986</v>
      </c>
      <c r="AT368" s="52">
        <f t="shared" si="406"/>
        <v>113.70461799999985</v>
      </c>
      <c r="AU368" s="52">
        <f t="shared" si="362"/>
        <v>1.148531</v>
      </c>
      <c r="AZ368" s="35">
        <f>BA368+BE368+Tabelle2126820102526272933[[#This Row],[w]]/2+Tabelle2126820102526272933[[#This Row],[poweradd]]</f>
        <v>233.03764900000004</v>
      </c>
      <c r="BA368" s="150">
        <f t="shared" si="395"/>
        <v>228.46732300000005</v>
      </c>
      <c r="BB368" s="35">
        <f t="shared" si="363"/>
        <v>7</v>
      </c>
      <c r="BC368" s="52">
        <f t="shared" si="383"/>
        <v>107.03267699999988</v>
      </c>
      <c r="BD368" s="52">
        <f t="shared" si="407"/>
        <v>105.96235099999988</v>
      </c>
      <c r="BE368" s="52">
        <f t="shared" si="364"/>
        <v>1.0703260000000001</v>
      </c>
      <c r="BJ368" s="35">
        <f>BK368+BO368+Tabelle21268201025262728[[#This Row],[w]]/2+Tabelle21268201025262728[[#This Row],[poweradd]]</f>
        <v>202.54736400000002</v>
      </c>
      <c r="BK368" s="150">
        <f t="shared" si="396"/>
        <v>198.02764100000002</v>
      </c>
      <c r="BL368" s="35">
        <f t="shared" si="365"/>
        <v>7</v>
      </c>
      <c r="BM368" s="52">
        <f t="shared" si="384"/>
        <v>101.9723589999998</v>
      </c>
      <c r="BN368" s="52">
        <f t="shared" si="408"/>
        <v>100.9526359999998</v>
      </c>
      <c r="BO368" s="52">
        <f t="shared" si="366"/>
        <v>1.0197229999999999</v>
      </c>
      <c r="BT368" s="35">
        <f>BU368+BY368+Tabelle21268201025262729[[#This Row],[w]]/2+Tabelle21268201025262729[[#This Row],[poweradd]]</f>
        <v>209.81695900000003</v>
      </c>
      <c r="BU368" s="150">
        <f t="shared" si="397"/>
        <v>205.39086800000001</v>
      </c>
      <c r="BV368" s="35">
        <f t="shared" si="367"/>
        <v>7</v>
      </c>
      <c r="BW368" s="52">
        <f t="shared" si="385"/>
        <v>92.609132000000017</v>
      </c>
      <c r="BX368" s="52">
        <f t="shared" si="409"/>
        <v>91.683041000000017</v>
      </c>
      <c r="BY368" s="52">
        <f t="shared" si="368"/>
        <v>0.926091</v>
      </c>
      <c r="CD368" s="35">
        <f>CE368+CI368+Tabelle2126820102526272934[[#This Row],[w]]/2+Tabelle2126820102526272934[[#This Row],[poweradd]]</f>
        <v>248.16709400000005</v>
      </c>
      <c r="CE368" s="150">
        <f t="shared" si="398"/>
        <v>244.17888300000004</v>
      </c>
      <c r="CF368" s="35">
        <f t="shared" si="369"/>
        <v>6</v>
      </c>
      <c r="CG368" s="52">
        <f t="shared" si="386"/>
        <v>98.82111699999983</v>
      </c>
      <c r="CH368" s="52">
        <f t="shared" si="410"/>
        <v>97.832905999999824</v>
      </c>
      <c r="CI368" s="52">
        <f t="shared" si="370"/>
        <v>0.98821099999999995</v>
      </c>
      <c r="CN368" s="35">
        <f>CO368+CS368+Tabelle21268201025262729341135[[#This Row],[w]]/2+Tabelle21268201025262729341135[[#This Row],[poweradd]]</f>
        <v>250.0583409999999</v>
      </c>
      <c r="CO368" s="150">
        <f t="shared" si="399"/>
        <v>246.08923399999989</v>
      </c>
      <c r="CP368" s="35">
        <f t="shared" si="371"/>
        <v>6</v>
      </c>
      <c r="CQ368" s="52">
        <f t="shared" si="387"/>
        <v>96.910766000000052</v>
      </c>
      <c r="CR368" s="52">
        <f t="shared" si="411"/>
        <v>95.941659000000058</v>
      </c>
      <c r="CS368" s="52">
        <f t="shared" si="372"/>
        <v>0.96910700000000005</v>
      </c>
      <c r="CX368" s="35">
        <f>CY368+DC368+Tabelle2126820102526272934113536[[#This Row],[w]]/2+Tabelle2126820102526272934113536[[#This Row],[poweradd]]</f>
        <v>240.38073399999996</v>
      </c>
      <c r="CY368" s="150">
        <f t="shared" si="400"/>
        <v>236.03356999999997</v>
      </c>
      <c r="CZ368" s="35">
        <f t="shared" si="373"/>
        <v>6</v>
      </c>
      <c r="DA368" s="52">
        <f t="shared" si="388"/>
        <v>134.71643000000014</v>
      </c>
      <c r="DB368" s="52">
        <f t="shared" si="412"/>
        <v>133.36926600000015</v>
      </c>
      <c r="DC368" s="52">
        <f t="shared" si="374"/>
        <v>1.347164</v>
      </c>
      <c r="DH368" s="35">
        <f>DI368+DM368+Tabelle21268201025262729341135363731[[#This Row],[w]]/2+Tabelle21268201025262729341135363731[[#This Row],[poweradd]]</f>
        <v>253.06971999999999</v>
      </c>
      <c r="DI368" s="150">
        <f t="shared" si="401"/>
        <v>248.81032399999998</v>
      </c>
      <c r="DJ368" s="35">
        <f t="shared" si="375"/>
        <v>6</v>
      </c>
      <c r="DK368" s="52">
        <f t="shared" si="389"/>
        <v>125.93967599999986</v>
      </c>
      <c r="DL368" s="52">
        <f t="shared" si="413"/>
        <v>124.68027999999987</v>
      </c>
      <c r="DM368" s="52">
        <f t="shared" si="376"/>
        <v>1.259396</v>
      </c>
      <c r="DN368" s="94"/>
      <c r="DO368" s="94"/>
      <c r="DP368" s="94"/>
      <c r="DR368" s="35">
        <f>DS368+DW368+Tabelle212682010252627293411353637[[#This Row],[w]]/2+Tabelle212682010252627293411353637[[#This Row],[poweradd]]</f>
        <v>254.72586799999996</v>
      </c>
      <c r="DS368" s="150">
        <f t="shared" si="402"/>
        <v>250.50340299999996</v>
      </c>
      <c r="DT368" s="35">
        <f t="shared" si="377"/>
        <v>6</v>
      </c>
      <c r="DU368" s="52">
        <f t="shared" si="390"/>
        <v>122.24659700000004</v>
      </c>
      <c r="DV368" s="52">
        <f t="shared" si="414"/>
        <v>121.02413200000004</v>
      </c>
      <c r="DW368" s="52">
        <f t="shared" si="378"/>
        <v>1.2224649999999999</v>
      </c>
      <c r="DX368" s="94"/>
      <c r="DY368" s="94"/>
      <c r="DZ368" s="94"/>
    </row>
    <row r="369" spans="1:130" x14ac:dyDescent="0.25">
      <c r="A369" s="55">
        <v>366</v>
      </c>
      <c r="B369" s="35">
        <f>C369+G369+Tabelle21268201025[[#This Row],[w]]/2+Tabelle21268201025[[#This Row],[poweradd]]</f>
        <v>231.63231300000001</v>
      </c>
      <c r="C369" s="150">
        <f t="shared" si="415"/>
        <v>227.61344800000001</v>
      </c>
      <c r="D369" s="35">
        <f t="shared" si="354"/>
        <v>6</v>
      </c>
      <c r="E369" s="52">
        <f t="shared" si="416"/>
        <v>101.8865519999998</v>
      </c>
      <c r="F369" s="52">
        <f t="shared" si="417"/>
        <v>100.86768699999979</v>
      </c>
      <c r="G369" s="52">
        <f t="shared" si="418"/>
        <v>1.0188649999999999</v>
      </c>
      <c r="H369" s="94"/>
      <c r="I369" s="94"/>
      <c r="J369" s="94"/>
      <c r="L369" s="35">
        <f>M369+Q369+Tabelle212682010252632[[#This Row],[w]]/2+Tabelle212682010252632[[#This Row],[poweradd]]</f>
        <v>237.58791200000002</v>
      </c>
      <c r="M369" s="150">
        <f t="shared" si="391"/>
        <v>233.64940700000002</v>
      </c>
      <c r="N369" s="35">
        <f t="shared" si="355"/>
        <v>6</v>
      </c>
      <c r="O369" s="52">
        <f t="shared" si="379"/>
        <v>93.850592999999961</v>
      </c>
      <c r="P369" s="52">
        <f t="shared" si="403"/>
        <v>92.912087999999954</v>
      </c>
      <c r="Q369" s="52">
        <f t="shared" si="356"/>
        <v>0.93850500000000003</v>
      </c>
      <c r="R369" s="94"/>
      <c r="S369" s="94"/>
      <c r="T369" s="94"/>
      <c r="V369" s="35">
        <f>W369+AA369+Tabelle2126820102526[[#This Row],[w]]/2+Tabelle2126820102526[[#This Row],[poweradd]]</f>
        <v>206.07548400000002</v>
      </c>
      <c r="W369" s="150">
        <f t="shared" si="392"/>
        <v>202.17725700000003</v>
      </c>
      <c r="X369" s="35">
        <f t="shared" si="357"/>
        <v>6</v>
      </c>
      <c r="Y369" s="52">
        <f t="shared" si="380"/>
        <v>89.82274299999979</v>
      </c>
      <c r="Z369" s="52">
        <f t="shared" si="404"/>
        <v>88.924515999999784</v>
      </c>
      <c r="AA369" s="52">
        <f t="shared" si="358"/>
        <v>0.898227</v>
      </c>
      <c r="AB369" s="94"/>
      <c r="AC369" s="94"/>
      <c r="AD369" s="94"/>
      <c r="AF369" s="35">
        <f>AG369+AK369+Tabelle212682010252630[[#This Row],[w]]/2+Tabelle212682010252630[[#This Row],[poweradd]]</f>
        <v>211.25623600000009</v>
      </c>
      <c r="AG369" s="150">
        <f t="shared" si="393"/>
        <v>207.43054200000009</v>
      </c>
      <c r="AH369" s="35">
        <f t="shared" si="359"/>
        <v>6</v>
      </c>
      <c r="AI369" s="52">
        <f t="shared" si="381"/>
        <v>82.569457999999813</v>
      </c>
      <c r="AJ369" s="52">
        <f t="shared" si="405"/>
        <v>81.743763999999814</v>
      </c>
      <c r="AK369" s="52">
        <f t="shared" si="360"/>
        <v>0.82569400000000004</v>
      </c>
      <c r="AL369" s="94"/>
      <c r="AM369" s="94"/>
      <c r="AN369" s="94"/>
      <c r="AP369" s="35">
        <f>AQ369+AU369+Tabelle212682010252627[[#This Row],[w]]/2+Tabelle212682010252627[[#This Row],[poweradd]]</f>
        <v>231.93242799999987</v>
      </c>
      <c r="AQ369" s="150">
        <f t="shared" si="394"/>
        <v>227.29538199999988</v>
      </c>
      <c r="AR369" s="35">
        <f t="shared" si="361"/>
        <v>7</v>
      </c>
      <c r="AS369" s="52">
        <f t="shared" si="382"/>
        <v>113.70461799999985</v>
      </c>
      <c r="AT369" s="52">
        <f t="shared" si="406"/>
        <v>112.56757199999986</v>
      </c>
      <c r="AU369" s="52">
        <f t="shared" si="362"/>
        <v>1.137046</v>
      </c>
      <c r="AV369" s="94"/>
      <c r="AW369" s="94"/>
      <c r="AX369" s="94"/>
      <c r="AZ369" s="35">
        <f>BA369+BE369+Tabelle2126820102526272933[[#This Row],[w]]/2+Tabelle2126820102526272933[[#This Row],[poweradd]]</f>
        <v>237.59727200000003</v>
      </c>
      <c r="BA369" s="150">
        <f t="shared" si="395"/>
        <v>233.03764900000004</v>
      </c>
      <c r="BB369" s="35">
        <f t="shared" si="363"/>
        <v>7</v>
      </c>
      <c r="BC369" s="52">
        <f t="shared" si="383"/>
        <v>105.96235099999988</v>
      </c>
      <c r="BD369" s="52">
        <f t="shared" si="407"/>
        <v>104.90272799999988</v>
      </c>
      <c r="BE369" s="52">
        <f t="shared" si="364"/>
        <v>1.059623</v>
      </c>
      <c r="BF369" s="94"/>
      <c r="BG369" s="94"/>
      <c r="BH369" s="94"/>
      <c r="BJ369" s="35">
        <f>BK369+BO369+Tabelle21268201025262728[[#This Row],[w]]/2+Tabelle21268201025262728[[#This Row],[poweradd]]</f>
        <v>207.05689000000001</v>
      </c>
      <c r="BK369" s="150">
        <f t="shared" si="396"/>
        <v>202.54736400000002</v>
      </c>
      <c r="BL369" s="35">
        <f t="shared" si="365"/>
        <v>7</v>
      </c>
      <c r="BM369" s="52">
        <f t="shared" si="384"/>
        <v>100.9526359999998</v>
      </c>
      <c r="BN369" s="52">
        <f t="shared" si="408"/>
        <v>99.943109999999805</v>
      </c>
      <c r="BO369" s="52">
        <f t="shared" si="366"/>
        <v>1.0095259999999999</v>
      </c>
      <c r="BT369" s="35">
        <f>BU369+BY369+Tabelle21268201025262729[[#This Row],[w]]/2+Tabelle21268201025262729[[#This Row],[poweradd]]</f>
        <v>214.23378900000003</v>
      </c>
      <c r="BU369" s="150">
        <f t="shared" si="397"/>
        <v>209.81695900000003</v>
      </c>
      <c r="BV369" s="35">
        <f t="shared" si="367"/>
        <v>7</v>
      </c>
      <c r="BW369" s="52">
        <f t="shared" si="385"/>
        <v>91.683041000000017</v>
      </c>
      <c r="BX369" s="52">
        <f t="shared" si="409"/>
        <v>90.766211000000013</v>
      </c>
      <c r="BY369" s="52">
        <f t="shared" si="368"/>
        <v>0.91683000000000003</v>
      </c>
      <c r="CD369" s="35">
        <f>CE369+CI369+Tabelle2126820102526272934[[#This Row],[w]]/2+Tabelle2126820102526272934[[#This Row],[poweradd]]</f>
        <v>252.14542300000005</v>
      </c>
      <c r="CE369" s="150">
        <f t="shared" si="398"/>
        <v>248.16709400000005</v>
      </c>
      <c r="CF369" s="35">
        <f t="shared" si="369"/>
        <v>6</v>
      </c>
      <c r="CG369" s="52">
        <f t="shared" si="386"/>
        <v>97.832905999999824</v>
      </c>
      <c r="CH369" s="52">
        <f t="shared" si="410"/>
        <v>96.854576999999821</v>
      </c>
      <c r="CI369" s="52">
        <f t="shared" si="370"/>
        <v>0.978329</v>
      </c>
      <c r="CN369" s="35">
        <f>CO369+CS369+Tabelle21268201025262729341135[[#This Row],[w]]/2+Tabelle21268201025262729341135[[#This Row],[poweradd]]</f>
        <v>254.0177569999999</v>
      </c>
      <c r="CO369" s="150">
        <f t="shared" si="399"/>
        <v>250.0583409999999</v>
      </c>
      <c r="CP369" s="35">
        <f t="shared" si="371"/>
        <v>6</v>
      </c>
      <c r="CQ369" s="52">
        <f t="shared" si="387"/>
        <v>95.941659000000058</v>
      </c>
      <c r="CR369" s="52">
        <f t="shared" si="411"/>
        <v>94.982243000000054</v>
      </c>
      <c r="CS369" s="52">
        <f t="shared" si="372"/>
        <v>0.95941600000000005</v>
      </c>
      <c r="CX369" s="35">
        <f>CY369+DC369+Tabelle2126820102526272934113536[[#This Row],[w]]/2+Tabelle2126820102526272934113536[[#This Row],[poweradd]]</f>
        <v>244.71442599999997</v>
      </c>
      <c r="CY369" s="150">
        <f t="shared" si="400"/>
        <v>240.38073399999996</v>
      </c>
      <c r="CZ369" s="35">
        <f t="shared" si="373"/>
        <v>6</v>
      </c>
      <c r="DA369" s="52">
        <f t="shared" si="388"/>
        <v>133.36926600000015</v>
      </c>
      <c r="DB369" s="52">
        <f t="shared" si="412"/>
        <v>132.03557400000014</v>
      </c>
      <c r="DC369" s="52">
        <f t="shared" si="374"/>
        <v>1.3336920000000001</v>
      </c>
      <c r="DF369" s="213"/>
      <c r="DH369" s="35">
        <f>DI369+DM369+Tabelle21268201025262729341135363731[[#This Row],[w]]/2+Tabelle21268201025262729341135363731[[#This Row],[poweradd]]</f>
        <v>257.31652199999996</v>
      </c>
      <c r="DI369" s="150">
        <f t="shared" si="401"/>
        <v>253.06971999999999</v>
      </c>
      <c r="DJ369" s="35">
        <f t="shared" si="375"/>
        <v>6</v>
      </c>
      <c r="DK369" s="52">
        <f t="shared" si="389"/>
        <v>124.68027999999987</v>
      </c>
      <c r="DL369" s="52">
        <f t="shared" si="413"/>
        <v>123.43347799999987</v>
      </c>
      <c r="DM369" s="52">
        <f t="shared" si="376"/>
        <v>1.246802</v>
      </c>
      <c r="DN369" s="94"/>
      <c r="DO369" s="94"/>
      <c r="DP369" s="94"/>
      <c r="DR369" s="35">
        <f>DS369+DW369+Tabelle212682010252627293411353637[[#This Row],[w]]/2+Tabelle212682010252627293411353637[[#This Row],[poweradd]]</f>
        <v>258.93610899999999</v>
      </c>
      <c r="DS369" s="150">
        <f t="shared" si="402"/>
        <v>254.72586799999996</v>
      </c>
      <c r="DT369" s="35">
        <f t="shared" si="377"/>
        <v>6</v>
      </c>
      <c r="DU369" s="52">
        <f t="shared" si="390"/>
        <v>121.02413200000004</v>
      </c>
      <c r="DV369" s="52">
        <f t="shared" si="414"/>
        <v>119.81389100000004</v>
      </c>
      <c r="DW369" s="52">
        <f t="shared" si="378"/>
        <v>1.2102409999999999</v>
      </c>
      <c r="DX369" s="94"/>
      <c r="DY369" s="94"/>
      <c r="DZ369" s="94"/>
    </row>
    <row r="370" spans="1:130" x14ac:dyDescent="0.25">
      <c r="A370" s="55">
        <v>367</v>
      </c>
      <c r="B370" s="35">
        <f>C370+G370+Tabelle21268201025[[#This Row],[w]]/2+Tabelle21268201025[[#This Row],[poweradd]]</f>
        <v>235.64098900000002</v>
      </c>
      <c r="C370" s="150">
        <f t="shared" si="415"/>
        <v>231.63231300000001</v>
      </c>
      <c r="D370" s="35">
        <f t="shared" si="354"/>
        <v>6</v>
      </c>
      <c r="E370" s="52">
        <f t="shared" si="416"/>
        <v>100.86768699999979</v>
      </c>
      <c r="F370" s="52">
        <f t="shared" si="417"/>
        <v>99.859010999999796</v>
      </c>
      <c r="G370" s="52">
        <f t="shared" si="418"/>
        <v>1.0086759999999999</v>
      </c>
      <c r="L370" s="35">
        <f>M370+Q370+Tabelle212682010252632[[#This Row],[w]]/2+Tabelle212682010252632[[#This Row],[poweradd]]</f>
        <v>241.51703200000003</v>
      </c>
      <c r="M370" s="150">
        <f t="shared" si="391"/>
        <v>237.58791200000002</v>
      </c>
      <c r="N370" s="35">
        <f t="shared" si="355"/>
        <v>6</v>
      </c>
      <c r="O370" s="52">
        <f t="shared" si="379"/>
        <v>92.912087999999954</v>
      </c>
      <c r="P370" s="52">
        <f t="shared" si="403"/>
        <v>91.982967999999957</v>
      </c>
      <c r="Q370" s="52">
        <f t="shared" si="356"/>
        <v>0.92911999999999995</v>
      </c>
      <c r="V370" s="35">
        <f>W370+AA370+Tabelle2126820102526[[#This Row],[w]]/2+Tabelle2126820102526[[#This Row],[poweradd]]</f>
        <v>209.96472900000001</v>
      </c>
      <c r="W370" s="150">
        <f t="shared" si="392"/>
        <v>206.07548400000002</v>
      </c>
      <c r="X370" s="35">
        <f t="shared" si="357"/>
        <v>6</v>
      </c>
      <c r="Y370" s="52">
        <f t="shared" si="380"/>
        <v>88.924515999999784</v>
      </c>
      <c r="Z370" s="52">
        <f t="shared" si="404"/>
        <v>88.035270999999781</v>
      </c>
      <c r="AA370" s="52">
        <f t="shared" si="358"/>
        <v>0.88924499999999995</v>
      </c>
      <c r="AF370" s="35">
        <f>AG370+AK370+Tabelle212682010252630[[#This Row],[w]]/2+Tabelle212682010252630[[#This Row],[poweradd]]</f>
        <v>215.0736730000001</v>
      </c>
      <c r="AG370" s="150">
        <f t="shared" si="393"/>
        <v>211.25623600000009</v>
      </c>
      <c r="AH370" s="35">
        <f t="shared" si="359"/>
        <v>6</v>
      </c>
      <c r="AI370" s="52">
        <f t="shared" si="381"/>
        <v>81.743763999999814</v>
      </c>
      <c r="AJ370" s="52">
        <f t="shared" si="405"/>
        <v>80.926326999999816</v>
      </c>
      <c r="AK370" s="52">
        <f t="shared" si="360"/>
        <v>0.81743699999999997</v>
      </c>
      <c r="AP370" s="35">
        <f>AQ370+AU370+Tabelle212682010252627[[#This Row],[w]]/2+Tabelle212682010252627[[#This Row],[poweradd]]</f>
        <v>236.55810299999987</v>
      </c>
      <c r="AQ370" s="150">
        <f t="shared" si="394"/>
        <v>231.93242799999987</v>
      </c>
      <c r="AR370" s="35">
        <f t="shared" si="361"/>
        <v>7</v>
      </c>
      <c r="AS370" s="52">
        <f t="shared" si="382"/>
        <v>112.56757199999986</v>
      </c>
      <c r="AT370" s="52">
        <f t="shared" si="406"/>
        <v>111.44189699999986</v>
      </c>
      <c r="AU370" s="52">
        <f t="shared" si="362"/>
        <v>1.125675</v>
      </c>
      <c r="AZ370" s="35">
        <f>BA370+BE370+Tabelle2126820102526272933[[#This Row],[w]]/2+Tabelle2126820102526272933[[#This Row],[poweradd]]</f>
        <v>242.14629900000003</v>
      </c>
      <c r="BA370" s="150">
        <f t="shared" si="395"/>
        <v>237.59727200000003</v>
      </c>
      <c r="BB370" s="35">
        <f t="shared" si="363"/>
        <v>7</v>
      </c>
      <c r="BC370" s="52">
        <f t="shared" si="383"/>
        <v>104.90272799999988</v>
      </c>
      <c r="BD370" s="52">
        <f t="shared" si="407"/>
        <v>103.85370099999989</v>
      </c>
      <c r="BE370" s="52">
        <f t="shared" si="364"/>
        <v>1.0490269999999999</v>
      </c>
      <c r="BJ370" s="35">
        <f>BK370+BO370+Tabelle21268201025262728[[#This Row],[w]]/2+Tabelle21268201025262728[[#This Row],[poweradd]]</f>
        <v>211.556321</v>
      </c>
      <c r="BK370" s="150">
        <f t="shared" si="396"/>
        <v>207.05689000000001</v>
      </c>
      <c r="BL370" s="35">
        <f t="shared" si="365"/>
        <v>7</v>
      </c>
      <c r="BM370" s="52">
        <f t="shared" si="384"/>
        <v>99.943109999999805</v>
      </c>
      <c r="BN370" s="52">
        <f t="shared" si="408"/>
        <v>98.943678999999804</v>
      </c>
      <c r="BO370" s="52">
        <f t="shared" si="366"/>
        <v>0.99943099999999996</v>
      </c>
      <c r="BT370" s="35">
        <f>BU370+BY370+Tabelle21268201025262729[[#This Row],[w]]/2+Tabelle21268201025262729[[#This Row],[poweradd]]</f>
        <v>218.64145100000002</v>
      </c>
      <c r="BU370" s="150">
        <f t="shared" si="397"/>
        <v>214.23378900000003</v>
      </c>
      <c r="BV370" s="35">
        <f t="shared" si="367"/>
        <v>7</v>
      </c>
      <c r="BW370" s="52">
        <f t="shared" si="385"/>
        <v>90.766211000000013</v>
      </c>
      <c r="BX370" s="52">
        <f t="shared" si="409"/>
        <v>89.858549000000011</v>
      </c>
      <c r="BY370" s="52">
        <f t="shared" si="368"/>
        <v>0.90766199999999997</v>
      </c>
      <c r="CD370" s="35">
        <f>CE370+CI370+Tabelle2126820102526272934[[#This Row],[w]]/2+Tabelle2126820102526272934[[#This Row],[poweradd]]</f>
        <v>256.11396800000006</v>
      </c>
      <c r="CE370" s="150">
        <f t="shared" si="398"/>
        <v>252.14542300000005</v>
      </c>
      <c r="CF370" s="35">
        <f t="shared" si="369"/>
        <v>6</v>
      </c>
      <c r="CG370" s="52">
        <f t="shared" si="386"/>
        <v>96.854576999999821</v>
      </c>
      <c r="CH370" s="52">
        <f t="shared" si="410"/>
        <v>95.886031999999815</v>
      </c>
      <c r="CI370" s="52">
        <f t="shared" si="370"/>
        <v>0.96854499999999999</v>
      </c>
      <c r="CL370" s="213"/>
      <c r="CN370" s="35">
        <f>CO370+CS370+Tabelle21268201025262729341135[[#This Row],[w]]/2+Tabelle21268201025262729341135[[#This Row],[poweradd]]</f>
        <v>257.96757899999989</v>
      </c>
      <c r="CO370" s="150">
        <f t="shared" si="399"/>
        <v>254.0177569999999</v>
      </c>
      <c r="CP370" s="35">
        <f t="shared" si="371"/>
        <v>6</v>
      </c>
      <c r="CQ370" s="52">
        <f t="shared" si="387"/>
        <v>94.982243000000054</v>
      </c>
      <c r="CR370" s="52">
        <f t="shared" si="411"/>
        <v>94.032421000000056</v>
      </c>
      <c r="CS370" s="52">
        <f t="shared" si="372"/>
        <v>0.94982200000000006</v>
      </c>
      <c r="CV370" s="47"/>
      <c r="CX370" s="35">
        <f>CY370+DC370+Tabelle2126820102526272934113536[[#This Row],[w]]/2+Tabelle2126820102526272934113536[[#This Row],[poweradd]]</f>
        <v>249.03478099999998</v>
      </c>
      <c r="CY370" s="150">
        <f t="shared" si="400"/>
        <v>244.71442599999997</v>
      </c>
      <c r="CZ370" s="35">
        <f t="shared" si="373"/>
        <v>6</v>
      </c>
      <c r="DA370" s="52">
        <f t="shared" si="388"/>
        <v>132.03557400000014</v>
      </c>
      <c r="DB370" s="52">
        <f t="shared" si="412"/>
        <v>130.71521900000013</v>
      </c>
      <c r="DC370" s="52">
        <f t="shared" si="374"/>
        <v>1.3203549999999999</v>
      </c>
      <c r="DD370" s="94"/>
      <c r="DE370" s="94"/>
      <c r="DF370" s="213"/>
      <c r="DH370" s="35">
        <f>DI370+DM370+Tabelle21268201025262729341135363731[[#This Row],[w]]/2+Tabelle21268201025262729341135363731[[#This Row],[poweradd]]</f>
        <v>1.5508559999999534</v>
      </c>
      <c r="DI370" s="150">
        <f t="shared" si="401"/>
        <v>257.31652199999996</v>
      </c>
      <c r="DJ370" s="35">
        <f t="shared" si="375"/>
        <v>6</v>
      </c>
      <c r="DK370" s="52">
        <f t="shared" si="389"/>
        <v>123.43347799999987</v>
      </c>
      <c r="DL370" s="52">
        <f t="shared" si="413"/>
        <v>122.19914399999986</v>
      </c>
      <c r="DM370" s="52">
        <f t="shared" si="376"/>
        <v>1.234334</v>
      </c>
      <c r="DN370">
        <v>-260</v>
      </c>
      <c r="DP370" s="47" t="s">
        <v>45</v>
      </c>
      <c r="DR370" s="35">
        <f>DS370+DW370+Tabelle212682010252627293411353637[[#This Row],[w]]/2+Tabelle212682010252627293411353637[[#This Row],[poweradd]]</f>
        <v>3.1342469999999594</v>
      </c>
      <c r="DS370" s="150">
        <f t="shared" si="402"/>
        <v>258.93610899999999</v>
      </c>
      <c r="DT370" s="35">
        <f t="shared" si="377"/>
        <v>6</v>
      </c>
      <c r="DU370" s="52">
        <f t="shared" si="390"/>
        <v>119.81389100000004</v>
      </c>
      <c r="DV370" s="52">
        <f t="shared" si="414"/>
        <v>118.61575300000004</v>
      </c>
      <c r="DW370" s="52">
        <f t="shared" si="378"/>
        <v>1.1981379999999999</v>
      </c>
      <c r="DX370">
        <v>-260</v>
      </c>
      <c r="DZ370" s="47" t="s">
        <v>45</v>
      </c>
    </row>
    <row r="371" spans="1:130" x14ac:dyDescent="0.25">
      <c r="A371" s="55">
        <v>368</v>
      </c>
      <c r="B371" s="35">
        <f>C371+G371+Tabelle21268201025[[#This Row],[w]]/2+Tabelle21268201025[[#This Row],[poweradd]]</f>
        <v>239.63957900000003</v>
      </c>
      <c r="C371" s="52">
        <f t="shared" si="415"/>
        <v>235.64098900000002</v>
      </c>
      <c r="D371" s="35">
        <f t="shared" si="354"/>
        <v>6</v>
      </c>
      <c r="E371" s="52">
        <f t="shared" si="416"/>
        <v>99.859010999999796</v>
      </c>
      <c r="F371" s="52">
        <f t="shared" si="417"/>
        <v>98.860420999999803</v>
      </c>
      <c r="G371" s="52">
        <f t="shared" si="418"/>
        <v>0.99858999999999998</v>
      </c>
      <c r="L371" s="35">
        <f>M371+Q371+Tabelle212682010252632[[#This Row],[w]]/2+Tabelle212682010252632[[#This Row],[poweradd]]</f>
        <v>245.43686100000002</v>
      </c>
      <c r="M371" s="52">
        <f t="shared" si="391"/>
        <v>241.51703200000003</v>
      </c>
      <c r="N371" s="35">
        <f t="shared" si="355"/>
        <v>6</v>
      </c>
      <c r="O371" s="52">
        <f t="shared" si="379"/>
        <v>91.982967999999957</v>
      </c>
      <c r="P371" s="52">
        <f t="shared" si="403"/>
        <v>91.06313899999995</v>
      </c>
      <c r="Q371" s="52">
        <f t="shared" si="356"/>
        <v>0.91982900000000001</v>
      </c>
      <c r="V371" s="35">
        <f>W371+AA371+Tabelle2126820102526[[#This Row],[w]]/2+Tabelle2126820102526[[#This Row],[poweradd]]</f>
        <v>213.84508099999999</v>
      </c>
      <c r="W371" s="52">
        <f t="shared" si="392"/>
        <v>209.96472900000001</v>
      </c>
      <c r="X371" s="35">
        <f t="shared" si="357"/>
        <v>6</v>
      </c>
      <c r="Y371" s="52">
        <f t="shared" si="380"/>
        <v>88.035270999999781</v>
      </c>
      <c r="Z371" s="52">
        <f t="shared" si="404"/>
        <v>87.154918999999779</v>
      </c>
      <c r="AA371" s="52">
        <f t="shared" si="358"/>
        <v>0.88035200000000002</v>
      </c>
      <c r="AF371" s="35">
        <f>AG371+AK371+Tabelle212682010252630[[#This Row],[w]]/2+Tabelle212682010252630[[#This Row],[poweradd]]</f>
        <v>218.88293600000009</v>
      </c>
      <c r="AG371" s="52">
        <f t="shared" si="393"/>
        <v>215.0736730000001</v>
      </c>
      <c r="AH371" s="35">
        <f t="shared" si="359"/>
        <v>6</v>
      </c>
      <c r="AI371" s="52">
        <f t="shared" si="381"/>
        <v>80.926326999999816</v>
      </c>
      <c r="AJ371" s="52">
        <f t="shared" si="405"/>
        <v>80.117063999999814</v>
      </c>
      <c r="AK371" s="52">
        <f t="shared" si="360"/>
        <v>0.80926299999999995</v>
      </c>
      <c r="AP371" s="35">
        <f>AQ371+AU371+Tabelle212682010252627[[#This Row],[w]]/2+Tabelle212682010252627[[#This Row],[poweradd]]</f>
        <v>241.17252099999988</v>
      </c>
      <c r="AQ371" s="52">
        <f t="shared" si="394"/>
        <v>236.55810299999987</v>
      </c>
      <c r="AR371" s="35">
        <f t="shared" si="361"/>
        <v>7</v>
      </c>
      <c r="AS371" s="52">
        <f t="shared" si="382"/>
        <v>111.44189699999986</v>
      </c>
      <c r="AT371" s="52">
        <f t="shared" si="406"/>
        <v>110.32747899999985</v>
      </c>
      <c r="AU371" s="52">
        <f t="shared" si="362"/>
        <v>1.1144179999999999</v>
      </c>
      <c r="AZ371" s="35">
        <f>BA371+BE371+Tabelle2126820102526272933[[#This Row],[w]]/2+Tabelle2126820102526272933[[#This Row],[poweradd]]</f>
        <v>246.68483600000002</v>
      </c>
      <c r="BA371" s="52">
        <f t="shared" si="395"/>
        <v>242.14629900000003</v>
      </c>
      <c r="BB371" s="35">
        <f t="shared" si="363"/>
        <v>7</v>
      </c>
      <c r="BC371" s="52">
        <f t="shared" si="383"/>
        <v>103.85370099999989</v>
      </c>
      <c r="BD371" s="52">
        <f t="shared" si="407"/>
        <v>102.81516399999988</v>
      </c>
      <c r="BE371" s="52">
        <f t="shared" si="364"/>
        <v>1.038537</v>
      </c>
      <c r="BJ371" s="35">
        <f>BK371+BO371+Tabelle21268201025262728[[#This Row],[w]]/2+Tabelle21268201025262728[[#This Row],[poweradd]]</f>
        <v>216.04575700000001</v>
      </c>
      <c r="BK371" s="52">
        <f t="shared" si="396"/>
        <v>211.556321</v>
      </c>
      <c r="BL371" s="35">
        <f t="shared" si="365"/>
        <v>7</v>
      </c>
      <c r="BM371" s="52">
        <f t="shared" si="384"/>
        <v>98.943678999999804</v>
      </c>
      <c r="BN371" s="52">
        <f t="shared" si="408"/>
        <v>97.954242999999806</v>
      </c>
      <c r="BO371" s="52">
        <f t="shared" si="366"/>
        <v>0.98943599999999998</v>
      </c>
      <c r="BT371" s="35">
        <f>BU371+BY371+Tabelle21268201025262729[[#This Row],[w]]/2+Tabelle21268201025262729[[#This Row],[poweradd]]</f>
        <v>223.04003600000001</v>
      </c>
      <c r="BU371" s="52">
        <f t="shared" si="397"/>
        <v>218.64145100000002</v>
      </c>
      <c r="BV371" s="35">
        <f t="shared" si="367"/>
        <v>7</v>
      </c>
      <c r="BW371" s="52">
        <f t="shared" si="385"/>
        <v>89.858549000000011</v>
      </c>
      <c r="BX371" s="52">
        <f t="shared" si="409"/>
        <v>88.959964000000014</v>
      </c>
      <c r="BY371" s="52">
        <f t="shared" si="368"/>
        <v>0.89858499999999997</v>
      </c>
      <c r="CD371" s="35">
        <f>CE371+CI371+Tabelle2126820102526272934[[#This Row],[w]]/2+Tabelle2126820102526272934[[#This Row],[poweradd]]</f>
        <v>260.07282800000007</v>
      </c>
      <c r="CE371" s="52">
        <f t="shared" si="398"/>
        <v>256.11396800000006</v>
      </c>
      <c r="CF371" s="35">
        <f t="shared" si="369"/>
        <v>6</v>
      </c>
      <c r="CG371" s="52">
        <f t="shared" si="386"/>
        <v>95.886031999999815</v>
      </c>
      <c r="CH371" s="52">
        <f t="shared" si="410"/>
        <v>94.927171999999814</v>
      </c>
      <c r="CI371" s="52">
        <f t="shared" si="370"/>
        <v>0.95886000000000005</v>
      </c>
      <c r="CL371" s="222" t="s">
        <v>167</v>
      </c>
      <c r="CN371" s="35">
        <f>CO371+CS371+Tabelle21268201025262729341135[[#This Row],[w]]/2+Tabelle21268201025262729341135[[#This Row],[poweradd]]</f>
        <v>1.9079029999998625</v>
      </c>
      <c r="CO371" s="52">
        <f t="shared" si="399"/>
        <v>257.96757899999989</v>
      </c>
      <c r="CP371" s="35">
        <f t="shared" si="371"/>
        <v>6</v>
      </c>
      <c r="CQ371" s="52">
        <f t="shared" si="387"/>
        <v>94.032421000000056</v>
      </c>
      <c r="CR371" s="52">
        <f t="shared" si="411"/>
        <v>93.092097000000052</v>
      </c>
      <c r="CS371" s="52">
        <f t="shared" si="372"/>
        <v>0.94032400000000005</v>
      </c>
      <c r="CT371">
        <v>-260</v>
      </c>
      <c r="CV371" s="47" t="s">
        <v>45</v>
      </c>
      <c r="CX371" s="35">
        <f>CY371+DC371+Tabelle2126820102526272934113536[[#This Row],[w]]/2+Tabelle2126820102526272934113536[[#This Row],[poweradd]]</f>
        <v>253.34193299999998</v>
      </c>
      <c r="CY371" s="52">
        <f t="shared" si="400"/>
        <v>249.03478099999998</v>
      </c>
      <c r="CZ371" s="35">
        <f t="shared" si="373"/>
        <v>6</v>
      </c>
      <c r="DA371" s="52">
        <f t="shared" si="388"/>
        <v>130.71521900000013</v>
      </c>
      <c r="DB371" s="52">
        <f t="shared" si="412"/>
        <v>129.40806700000013</v>
      </c>
      <c r="DC371" s="52">
        <f t="shared" si="374"/>
        <v>1.3071520000000001</v>
      </c>
      <c r="DD371" s="94"/>
      <c r="DE371" s="94"/>
      <c r="DF371" s="94"/>
      <c r="DH371" s="35">
        <f>DI371+DM371+Tabelle21268201025262729341135363731[[#This Row],[w]]/2+Tabelle21268201025262729341135363731[[#This Row],[poweradd]]</f>
        <v>70.772846999999956</v>
      </c>
      <c r="DI371" s="52">
        <f t="shared" si="401"/>
        <v>1.5508559999999534</v>
      </c>
      <c r="DJ371" s="35">
        <f t="shared" si="375"/>
        <v>6</v>
      </c>
      <c r="DK371" s="52">
        <f t="shared" si="389"/>
        <v>122.19914399999986</v>
      </c>
      <c r="DL371" s="52">
        <f t="shared" si="413"/>
        <v>120.97715299999986</v>
      </c>
      <c r="DM371" s="52">
        <f t="shared" si="376"/>
        <v>1.221991</v>
      </c>
      <c r="DN371">
        <f>260*0.25</f>
        <v>65</v>
      </c>
      <c r="DO371">
        <f>50*0.9</f>
        <v>45</v>
      </c>
      <c r="DP371" s="40" t="s">
        <v>173</v>
      </c>
      <c r="DR371" s="35">
        <f>DS371+DW371+Tabelle212682010252627293411353637[[#This Row],[w]]/2+Tabelle212682010252627293411353637[[#This Row],[poweradd]]</f>
        <v>72.320403999999954</v>
      </c>
      <c r="DS371" s="52">
        <f t="shared" si="402"/>
        <v>3.1342469999999594</v>
      </c>
      <c r="DT371" s="35">
        <f t="shared" si="377"/>
        <v>6</v>
      </c>
      <c r="DU371" s="52">
        <f t="shared" si="390"/>
        <v>118.61575300000004</v>
      </c>
      <c r="DV371" s="52">
        <f t="shared" si="414"/>
        <v>117.42959600000005</v>
      </c>
      <c r="DW371" s="52">
        <f t="shared" si="378"/>
        <v>1.1861569999999999</v>
      </c>
      <c r="DX371">
        <f>260*0.25</f>
        <v>65</v>
      </c>
      <c r="DY371">
        <f>50*0.9</f>
        <v>45</v>
      </c>
      <c r="DZ371" s="40" t="s">
        <v>173</v>
      </c>
    </row>
    <row r="372" spans="1:130" x14ac:dyDescent="0.25">
      <c r="A372" s="55">
        <v>369</v>
      </c>
      <c r="B372" s="35">
        <f>C372+G372+Tabelle21268201025[[#This Row],[w]]/2+Tabelle21268201025[[#This Row],[poweradd]]</f>
        <v>243.62818300000004</v>
      </c>
      <c r="C372" s="52">
        <f t="shared" si="415"/>
        <v>239.63957900000003</v>
      </c>
      <c r="D372" s="35">
        <f t="shared" si="354"/>
        <v>6</v>
      </c>
      <c r="E372" s="52">
        <f t="shared" si="416"/>
        <v>98.860420999999803</v>
      </c>
      <c r="F372" s="52">
        <f t="shared" si="417"/>
        <v>97.871816999999808</v>
      </c>
      <c r="G372" s="52">
        <f t="shared" si="418"/>
        <v>0.98860400000000004</v>
      </c>
      <c r="L372" s="35">
        <f>M372+Q372+Tabelle212682010252632[[#This Row],[w]]/2+Tabelle212682010252632[[#This Row],[poweradd]]</f>
        <v>249.34749200000002</v>
      </c>
      <c r="M372" s="52">
        <f t="shared" si="391"/>
        <v>245.43686100000002</v>
      </c>
      <c r="N372" s="35">
        <f t="shared" si="355"/>
        <v>6</v>
      </c>
      <c r="O372" s="52">
        <f t="shared" si="379"/>
        <v>91.06313899999995</v>
      </c>
      <c r="P372" s="52">
        <f t="shared" si="403"/>
        <v>90.152507999999955</v>
      </c>
      <c r="Q372" s="52">
        <f t="shared" si="356"/>
        <v>0.91063099999999997</v>
      </c>
      <c r="V372" s="35">
        <f>W372+AA372+Tabelle2126820102526[[#This Row],[w]]/2+Tabelle2126820102526[[#This Row],[poweradd]]</f>
        <v>217.71662999999998</v>
      </c>
      <c r="W372" s="52">
        <f t="shared" si="392"/>
        <v>213.84508099999999</v>
      </c>
      <c r="X372" s="35">
        <f t="shared" si="357"/>
        <v>6</v>
      </c>
      <c r="Y372" s="52">
        <f t="shared" si="380"/>
        <v>87.154918999999779</v>
      </c>
      <c r="Z372" s="52">
        <f t="shared" si="404"/>
        <v>86.283369999999778</v>
      </c>
      <c r="AA372" s="52">
        <f t="shared" si="358"/>
        <v>0.87154900000000002</v>
      </c>
      <c r="AF372" s="35">
        <f>AG372+AK372+Tabelle212682010252630[[#This Row],[w]]/2+Tabelle212682010252630[[#This Row],[poweradd]]</f>
        <v>222.6841060000001</v>
      </c>
      <c r="AG372" s="52">
        <f t="shared" si="393"/>
        <v>218.88293600000009</v>
      </c>
      <c r="AH372" s="35">
        <f t="shared" si="359"/>
        <v>6</v>
      </c>
      <c r="AI372" s="52">
        <f t="shared" si="381"/>
        <v>80.117063999999814</v>
      </c>
      <c r="AJ372" s="52">
        <f t="shared" si="405"/>
        <v>79.315893999999815</v>
      </c>
      <c r="AK372" s="52">
        <f t="shared" si="360"/>
        <v>0.80117000000000005</v>
      </c>
      <c r="AP372" s="35">
        <f>AQ372+AU372+Tabelle212682010252627[[#This Row],[w]]/2+Tabelle212682010252627[[#This Row],[poweradd]]</f>
        <v>245.77579499999987</v>
      </c>
      <c r="AQ372" s="52">
        <f t="shared" si="394"/>
        <v>241.17252099999988</v>
      </c>
      <c r="AR372" s="35">
        <f t="shared" si="361"/>
        <v>7</v>
      </c>
      <c r="AS372" s="52">
        <f t="shared" si="382"/>
        <v>110.32747899999985</v>
      </c>
      <c r="AT372" s="52">
        <f t="shared" si="406"/>
        <v>109.22420499999986</v>
      </c>
      <c r="AU372" s="52">
        <f t="shared" si="362"/>
        <v>1.1032740000000001</v>
      </c>
      <c r="AZ372" s="35">
        <f>BA372+BE372+Tabelle2126820102526272933[[#This Row],[w]]/2+Tabelle2126820102526272933[[#This Row],[poweradd]]</f>
        <v>251.21298700000003</v>
      </c>
      <c r="BA372" s="52">
        <f t="shared" si="395"/>
        <v>246.68483600000002</v>
      </c>
      <c r="BB372" s="35">
        <f t="shared" si="363"/>
        <v>7</v>
      </c>
      <c r="BC372" s="52">
        <f t="shared" si="383"/>
        <v>102.81516399999988</v>
      </c>
      <c r="BD372" s="52">
        <f t="shared" si="407"/>
        <v>101.78701299999989</v>
      </c>
      <c r="BE372" s="52">
        <f t="shared" si="364"/>
        <v>1.028151</v>
      </c>
      <c r="BJ372" s="35">
        <f>BK372+BO372+Tabelle21268201025262728[[#This Row],[w]]/2+Tabelle21268201025262728[[#This Row],[poweradd]]</f>
        <v>220.52529900000002</v>
      </c>
      <c r="BK372" s="52">
        <f t="shared" si="396"/>
        <v>216.04575700000001</v>
      </c>
      <c r="BL372" s="35">
        <f t="shared" si="365"/>
        <v>7</v>
      </c>
      <c r="BM372" s="52">
        <f t="shared" si="384"/>
        <v>97.954242999999806</v>
      </c>
      <c r="BN372" s="52">
        <f t="shared" si="408"/>
        <v>96.974700999999811</v>
      </c>
      <c r="BO372" s="52">
        <f t="shared" si="366"/>
        <v>0.97954200000000002</v>
      </c>
      <c r="BT372" s="35">
        <f>BU372+BY372+Tabelle21268201025262729[[#This Row],[w]]/2+Tabelle21268201025262729[[#This Row],[poweradd]]</f>
        <v>227.42963500000002</v>
      </c>
      <c r="BU372" s="52">
        <f t="shared" si="397"/>
        <v>223.04003600000001</v>
      </c>
      <c r="BV372" s="35">
        <f t="shared" si="367"/>
        <v>7</v>
      </c>
      <c r="BW372" s="52">
        <f t="shared" si="385"/>
        <v>88.959964000000014</v>
      </c>
      <c r="BX372" s="52">
        <f t="shared" si="409"/>
        <v>88.07036500000001</v>
      </c>
      <c r="BY372" s="52">
        <f t="shared" si="368"/>
        <v>0.88959900000000003</v>
      </c>
      <c r="CD372" s="35">
        <f>CE372+CI372+Tabelle2126820102526272934[[#This Row],[w]]/2+Tabelle2126820102526272934[[#This Row],[poweradd]]</f>
        <v>69.022099000000082</v>
      </c>
      <c r="CE372" s="52">
        <f t="shared" si="398"/>
        <v>260.07282800000007</v>
      </c>
      <c r="CF372" s="35">
        <f t="shared" si="369"/>
        <v>6</v>
      </c>
      <c r="CG372" s="52">
        <f t="shared" si="386"/>
        <v>94.927171999999814</v>
      </c>
      <c r="CH372" s="52">
        <f t="shared" si="410"/>
        <v>93.977900999999818</v>
      </c>
      <c r="CI372" s="52">
        <f t="shared" si="370"/>
        <v>0.94927099999999998</v>
      </c>
      <c r="CJ372" s="94">
        <f>-260*0.75</f>
        <v>-195</v>
      </c>
      <c r="CK372" s="94"/>
      <c r="CL372" s="47" t="s">
        <v>45</v>
      </c>
      <c r="CN372" s="35">
        <f>CO372+CS372+Tabelle21268201025262729341135[[#This Row],[w]]/2+Tabelle21268201025262729341135[[#This Row],[poweradd]]</f>
        <v>70.838822999999863</v>
      </c>
      <c r="CO372" s="52">
        <f t="shared" si="399"/>
        <v>1.9079029999998625</v>
      </c>
      <c r="CP372" s="35">
        <f t="shared" si="371"/>
        <v>6</v>
      </c>
      <c r="CQ372" s="52">
        <f t="shared" si="387"/>
        <v>93.092097000000052</v>
      </c>
      <c r="CR372" s="52">
        <f t="shared" si="411"/>
        <v>92.161177000000052</v>
      </c>
      <c r="CS372" s="52">
        <f t="shared" si="372"/>
        <v>0.93091999999999997</v>
      </c>
      <c r="CT372">
        <f>260*0.25</f>
        <v>65</v>
      </c>
      <c r="CU372">
        <f>50*0.9</f>
        <v>45</v>
      </c>
      <c r="CV372" s="40" t="s">
        <v>173</v>
      </c>
      <c r="CX372" s="35">
        <f>CY372+DC372+Tabelle2126820102526272934113536[[#This Row],[w]]/2+Tabelle2126820102526272934113536[[#This Row],[poweradd]]</f>
        <v>257.63601299999999</v>
      </c>
      <c r="CY372" s="52">
        <f t="shared" si="400"/>
        <v>253.34193299999998</v>
      </c>
      <c r="CZ372" s="35">
        <f t="shared" si="373"/>
        <v>6</v>
      </c>
      <c r="DA372" s="52">
        <f t="shared" si="388"/>
        <v>129.40806700000013</v>
      </c>
      <c r="DB372" s="52">
        <f t="shared" si="412"/>
        <v>128.11398700000012</v>
      </c>
      <c r="DC372" s="52">
        <f t="shared" si="374"/>
        <v>1.2940799999999999</v>
      </c>
      <c r="DD372" s="94"/>
      <c r="DE372" s="94"/>
      <c r="DF372" s="94"/>
      <c r="DH372" s="35">
        <f>DI372+DM372+Tabelle21268201025262729341135363731[[#This Row],[w]]/2+Tabelle21268201025262729341135363731[[#This Row],[poweradd]]</f>
        <v>75.432617999999962</v>
      </c>
      <c r="DI372" s="52">
        <f t="shared" si="401"/>
        <v>70.772846999999956</v>
      </c>
      <c r="DJ372" s="35">
        <f t="shared" si="375"/>
        <v>6</v>
      </c>
      <c r="DK372" s="52">
        <f t="shared" si="389"/>
        <v>165.97715299999987</v>
      </c>
      <c r="DL372" s="52">
        <f t="shared" si="413"/>
        <v>164.31738199999987</v>
      </c>
      <c r="DM372" s="52">
        <f t="shared" si="376"/>
        <v>1.6597710000000001</v>
      </c>
      <c r="DN372" s="94"/>
      <c r="DO372" s="94"/>
      <c r="DP372" s="94"/>
      <c r="DR372" s="35">
        <f>DS372+DW372+Tabelle212682010252627293411353637[[#This Row],[w]]/2+Tabelle212682010252627293411353637[[#This Row],[poweradd]]</f>
        <v>76.944698999999957</v>
      </c>
      <c r="DS372" s="52">
        <f t="shared" si="402"/>
        <v>72.320403999999954</v>
      </c>
      <c r="DT372" s="35">
        <f t="shared" si="377"/>
        <v>6</v>
      </c>
      <c r="DU372" s="52">
        <f t="shared" si="390"/>
        <v>162.42959600000006</v>
      </c>
      <c r="DV372" s="52">
        <f t="shared" si="414"/>
        <v>160.80530100000007</v>
      </c>
      <c r="DW372" s="52">
        <f t="shared" si="378"/>
        <v>1.624295</v>
      </c>
      <c r="DX372" s="94"/>
      <c r="DY372" s="94"/>
      <c r="DZ372" s="94"/>
    </row>
    <row r="373" spans="1:130" x14ac:dyDescent="0.25">
      <c r="A373" s="55">
        <v>370</v>
      </c>
      <c r="B373" s="35">
        <f>C373+G373+Tabelle21268201025[[#This Row],[w]]/2+Tabelle21268201025[[#This Row],[poweradd]]</f>
        <v>247.60690100000002</v>
      </c>
      <c r="C373" s="150">
        <f t="shared" si="415"/>
        <v>243.62818300000004</v>
      </c>
      <c r="D373" s="35">
        <f t="shared" si="354"/>
        <v>6</v>
      </c>
      <c r="E373" s="52">
        <f t="shared" si="416"/>
        <v>97.871816999999808</v>
      </c>
      <c r="F373" s="52">
        <f t="shared" si="417"/>
        <v>96.893098999999808</v>
      </c>
      <c r="G373" s="52">
        <f t="shared" si="418"/>
        <v>0.97871799999999998</v>
      </c>
      <c r="L373" s="35">
        <f>M373+Q373+Tabelle212682010252632[[#This Row],[w]]/2+Tabelle212682010252632[[#This Row],[poweradd]]</f>
        <v>253.24901700000001</v>
      </c>
      <c r="M373" s="150">
        <f t="shared" si="391"/>
        <v>249.34749200000002</v>
      </c>
      <c r="N373" s="35">
        <f t="shared" si="355"/>
        <v>6</v>
      </c>
      <c r="O373" s="52">
        <f t="shared" si="379"/>
        <v>90.152507999999955</v>
      </c>
      <c r="P373" s="52">
        <f t="shared" si="403"/>
        <v>89.250982999999948</v>
      </c>
      <c r="Q373" s="52">
        <f t="shared" si="356"/>
        <v>0.90152500000000002</v>
      </c>
      <c r="V373" s="35">
        <f>W373+AA373+Tabelle2126820102526[[#This Row],[w]]/2+Tabelle2126820102526[[#This Row],[poweradd]]</f>
        <v>221.57946299999998</v>
      </c>
      <c r="W373" s="150">
        <f t="shared" si="392"/>
        <v>217.71662999999998</v>
      </c>
      <c r="X373" s="35">
        <f t="shared" si="357"/>
        <v>6</v>
      </c>
      <c r="Y373" s="52">
        <f t="shared" si="380"/>
        <v>86.283369999999778</v>
      </c>
      <c r="Z373" s="52">
        <f t="shared" si="404"/>
        <v>85.420536999999783</v>
      </c>
      <c r="AA373" s="52">
        <f t="shared" si="358"/>
        <v>0.86283299999999996</v>
      </c>
      <c r="AF373" s="35">
        <f>AG373+AK373+Tabelle212682010252630[[#This Row],[w]]/2+Tabelle212682010252630[[#This Row],[poweradd]]</f>
        <v>226.4772640000001</v>
      </c>
      <c r="AG373" s="150">
        <f t="shared" si="393"/>
        <v>222.6841060000001</v>
      </c>
      <c r="AH373" s="35">
        <f t="shared" si="359"/>
        <v>6</v>
      </c>
      <c r="AI373" s="52">
        <f t="shared" si="381"/>
        <v>79.315893999999815</v>
      </c>
      <c r="AJ373" s="52">
        <f t="shared" si="405"/>
        <v>78.52273599999981</v>
      </c>
      <c r="AK373" s="52">
        <f t="shared" si="360"/>
        <v>0.79315800000000003</v>
      </c>
      <c r="AL373" s="45"/>
      <c r="AM373" s="45"/>
      <c r="AN373" s="47"/>
      <c r="AP373" s="35">
        <f>AQ373+AU373+Tabelle212682010252627[[#This Row],[w]]/2+Tabelle212682010252627[[#This Row],[poweradd]]</f>
        <v>250.36803699999987</v>
      </c>
      <c r="AQ373" s="150">
        <f t="shared" si="394"/>
        <v>245.77579499999987</v>
      </c>
      <c r="AR373" s="35">
        <f t="shared" si="361"/>
        <v>7</v>
      </c>
      <c r="AS373" s="52">
        <f t="shared" si="382"/>
        <v>109.22420499999986</v>
      </c>
      <c r="AT373" s="52">
        <f t="shared" si="406"/>
        <v>108.13196299999986</v>
      </c>
      <c r="AU373" s="52">
        <f t="shared" si="362"/>
        <v>1.0922419999999999</v>
      </c>
      <c r="AZ373" s="35">
        <f>BA373+BE373+Tabelle2126820102526272933[[#This Row],[w]]/2+Tabelle2126820102526272933[[#This Row],[poweradd]]</f>
        <v>255.73085700000001</v>
      </c>
      <c r="BA373" s="150">
        <f t="shared" si="395"/>
        <v>251.21298700000003</v>
      </c>
      <c r="BB373" s="35">
        <f t="shared" si="363"/>
        <v>7</v>
      </c>
      <c r="BC373" s="52">
        <f t="shared" si="383"/>
        <v>101.78701299999989</v>
      </c>
      <c r="BD373" s="52">
        <f t="shared" si="407"/>
        <v>100.76914299999989</v>
      </c>
      <c r="BE373" s="52">
        <f t="shared" si="364"/>
        <v>1.0178700000000001</v>
      </c>
      <c r="BF373" s="45"/>
      <c r="BG373" s="45"/>
      <c r="BH373" s="47"/>
      <c r="BJ373" s="35">
        <f>BK373+BO373+Tabelle21268201025262728[[#This Row],[w]]/2+Tabelle21268201025262728[[#This Row],[poweradd]]</f>
        <v>224.99504600000003</v>
      </c>
      <c r="BK373" s="150">
        <f t="shared" si="396"/>
        <v>220.52529900000002</v>
      </c>
      <c r="BL373" s="35">
        <f t="shared" si="365"/>
        <v>7</v>
      </c>
      <c r="BM373" s="52">
        <f t="shared" si="384"/>
        <v>96.974700999999811</v>
      </c>
      <c r="BN373" s="52">
        <f t="shared" si="408"/>
        <v>96.004953999999813</v>
      </c>
      <c r="BO373" s="52">
        <f t="shared" si="366"/>
        <v>0.96974700000000003</v>
      </c>
      <c r="BT373" s="35">
        <f>BU373+BY373+Tabelle21268201025262729[[#This Row],[w]]/2+Tabelle21268201025262729[[#This Row],[poweradd]]</f>
        <v>231.81033800000003</v>
      </c>
      <c r="BU373" s="150">
        <f t="shared" si="397"/>
        <v>227.42963500000002</v>
      </c>
      <c r="BV373" s="35">
        <f t="shared" si="367"/>
        <v>7</v>
      </c>
      <c r="BW373" s="52">
        <f t="shared" si="385"/>
        <v>88.07036500000001</v>
      </c>
      <c r="BX373" s="52">
        <f t="shared" si="409"/>
        <v>87.189662000000013</v>
      </c>
      <c r="BY373" s="52">
        <f t="shared" si="368"/>
        <v>0.88070300000000001</v>
      </c>
      <c r="CD373" s="35">
        <f>CE373+CI373+Tabelle2126820102526272934[[#This Row],[w]]/2+Tabelle2126820102526272934[[#This Row],[poweradd]]</f>
        <v>72.961878000000084</v>
      </c>
      <c r="CE373" s="150">
        <f t="shared" si="398"/>
        <v>69.022099000000082</v>
      </c>
      <c r="CF373" s="35">
        <f t="shared" si="369"/>
        <v>6</v>
      </c>
      <c r="CG373" s="52">
        <f t="shared" si="386"/>
        <v>93.977900999999818</v>
      </c>
      <c r="CH373" s="52">
        <f t="shared" si="410"/>
        <v>93.038121999999817</v>
      </c>
      <c r="CI373" s="52">
        <f t="shared" si="370"/>
        <v>0.93977900000000003</v>
      </c>
      <c r="CJ373" s="94"/>
      <c r="CK373" s="94"/>
      <c r="CL373" s="94"/>
      <c r="CN373" s="35">
        <f>CO373+CS373+Tabelle21268201025262729341135[[#This Row],[w]]/2+Tabelle21268201025262729341135[[#This Row],[poweradd]]</f>
        <v>75.210433999999864</v>
      </c>
      <c r="CO373" s="150">
        <f t="shared" si="399"/>
        <v>70.838822999999863</v>
      </c>
      <c r="CP373" s="35">
        <f t="shared" si="371"/>
        <v>6</v>
      </c>
      <c r="CQ373" s="52">
        <f t="shared" si="387"/>
        <v>137.16117700000007</v>
      </c>
      <c r="CR373" s="52">
        <f t="shared" si="411"/>
        <v>135.78956600000006</v>
      </c>
      <c r="CS373" s="52">
        <f t="shared" si="372"/>
        <v>1.3716109999999999</v>
      </c>
      <c r="CT373" s="94"/>
      <c r="CU373" s="94"/>
      <c r="CV373" s="94"/>
      <c r="CX373" s="35">
        <f>CY373+DC373+Tabelle2126820102526272934113536[[#This Row],[w]]/2+Tabelle2126820102526272934113536[[#This Row],[poweradd]]</f>
        <v>1.9171519999999873</v>
      </c>
      <c r="CY373" s="150">
        <f t="shared" si="400"/>
        <v>257.63601299999999</v>
      </c>
      <c r="CZ373" s="35">
        <f t="shared" si="373"/>
        <v>6</v>
      </c>
      <c r="DA373" s="52">
        <f t="shared" si="388"/>
        <v>128.11398700000012</v>
      </c>
      <c r="DB373" s="52">
        <f t="shared" si="412"/>
        <v>126.83284800000013</v>
      </c>
      <c r="DC373" s="52">
        <f t="shared" si="374"/>
        <v>1.281139</v>
      </c>
      <c r="DD373" s="157">
        <v>-260</v>
      </c>
      <c r="DF373" s="47" t="s">
        <v>45</v>
      </c>
      <c r="DH373" s="35">
        <f>DI373+DM373+Tabelle21268201025262729341135363731[[#This Row],[w]]/2+Tabelle21268201025262729341135363731[[#This Row],[poweradd]]</f>
        <v>80.075790999999967</v>
      </c>
      <c r="DI373" s="150">
        <f t="shared" si="401"/>
        <v>75.432617999999962</v>
      </c>
      <c r="DJ373" s="35">
        <f t="shared" si="375"/>
        <v>6</v>
      </c>
      <c r="DK373" s="52">
        <f t="shared" si="389"/>
        <v>164.31738199999987</v>
      </c>
      <c r="DL373" s="52">
        <f t="shared" si="413"/>
        <v>162.67420899999988</v>
      </c>
      <c r="DM373" s="52">
        <f t="shared" si="376"/>
        <v>1.643173</v>
      </c>
      <c r="DN373" s="94"/>
      <c r="DO373" s="94"/>
      <c r="DP373" s="94"/>
      <c r="DR373" s="35">
        <f>DS373+DW373+Tabelle212682010252627293411353637[[#This Row],[w]]/2+Tabelle212682010252627293411353637[[#This Row],[poweradd]]</f>
        <v>81.552751999999956</v>
      </c>
      <c r="DS373" s="150">
        <f t="shared" si="402"/>
        <v>76.944698999999957</v>
      </c>
      <c r="DT373" s="35">
        <f t="shared" si="377"/>
        <v>6</v>
      </c>
      <c r="DU373" s="52">
        <f t="shared" si="390"/>
        <v>160.80530100000007</v>
      </c>
      <c r="DV373" s="52">
        <f t="shared" si="414"/>
        <v>159.19724800000006</v>
      </c>
      <c r="DW373" s="52">
        <f t="shared" si="378"/>
        <v>1.608053</v>
      </c>
      <c r="DX373" s="94"/>
      <c r="DY373" s="94"/>
      <c r="DZ373" s="94"/>
    </row>
    <row r="374" spans="1:130" x14ac:dyDescent="0.25">
      <c r="A374" s="55">
        <v>371</v>
      </c>
      <c r="B374" s="35">
        <f>C374+G374+Tabelle21268201025[[#This Row],[w]]/2+Tabelle21268201025[[#This Row],[poweradd]]</f>
        <v>251.57583100000002</v>
      </c>
      <c r="C374" s="150">
        <f t="shared" si="415"/>
        <v>247.60690100000002</v>
      </c>
      <c r="D374" s="35">
        <f t="shared" si="354"/>
        <v>6</v>
      </c>
      <c r="E374" s="52">
        <f t="shared" si="416"/>
        <v>96.893098999999808</v>
      </c>
      <c r="F374" s="52">
        <f t="shared" si="417"/>
        <v>95.924168999999807</v>
      </c>
      <c r="G374" s="52">
        <f t="shared" si="418"/>
        <v>0.96892999999999996</v>
      </c>
      <c r="L374" s="35">
        <f>M374+Q374+Tabelle212682010252632[[#This Row],[w]]/2+Tabelle212682010252632[[#This Row],[poweradd]]</f>
        <v>257.141526</v>
      </c>
      <c r="M374" s="150">
        <f t="shared" si="391"/>
        <v>253.24901700000001</v>
      </c>
      <c r="N374" s="35">
        <f t="shared" si="355"/>
        <v>6</v>
      </c>
      <c r="O374" s="52">
        <f t="shared" si="379"/>
        <v>89.250982999999948</v>
      </c>
      <c r="P374" s="52">
        <f t="shared" si="403"/>
        <v>88.358473999999944</v>
      </c>
      <c r="Q374" s="52">
        <f t="shared" si="356"/>
        <v>0.892509</v>
      </c>
      <c r="V374" s="35">
        <f>W374+AA374+Tabelle2126820102526[[#This Row],[w]]/2+Tabelle2126820102526[[#This Row],[poweradd]]</f>
        <v>225.43366799999998</v>
      </c>
      <c r="W374" s="150">
        <f t="shared" si="392"/>
        <v>221.57946299999998</v>
      </c>
      <c r="X374" s="35">
        <f t="shared" si="357"/>
        <v>6</v>
      </c>
      <c r="Y374" s="52">
        <f t="shared" si="380"/>
        <v>85.420536999999783</v>
      </c>
      <c r="Z374" s="52">
        <f t="shared" si="404"/>
        <v>84.56633199999979</v>
      </c>
      <c r="AA374" s="52">
        <f t="shared" si="358"/>
        <v>0.85420499999999999</v>
      </c>
      <c r="AF374" s="35">
        <f>AG374+AK374+Tabelle212682010252630[[#This Row],[w]]/2+Tabelle212682010252630[[#This Row],[poweradd]]</f>
        <v>230.2624910000001</v>
      </c>
      <c r="AG374" s="150">
        <f t="shared" si="393"/>
        <v>226.4772640000001</v>
      </c>
      <c r="AH374" s="35">
        <f t="shared" si="359"/>
        <v>6</v>
      </c>
      <c r="AI374" s="52">
        <f t="shared" si="381"/>
        <v>78.52273599999981</v>
      </c>
      <c r="AJ374" s="52">
        <f t="shared" si="405"/>
        <v>77.737508999999804</v>
      </c>
      <c r="AK374" s="52">
        <f t="shared" si="360"/>
        <v>0.78522700000000001</v>
      </c>
      <c r="AL374" s="45"/>
      <c r="AM374" s="45"/>
      <c r="AN374" s="47"/>
      <c r="AP374" s="35">
        <f>AQ374+AU374+Tabelle212682010252627[[#This Row],[w]]/2+Tabelle212682010252627[[#This Row],[poweradd]]</f>
        <v>254.94935599999988</v>
      </c>
      <c r="AQ374" s="150">
        <f t="shared" si="394"/>
        <v>250.36803699999987</v>
      </c>
      <c r="AR374" s="35">
        <f t="shared" si="361"/>
        <v>7</v>
      </c>
      <c r="AS374" s="52">
        <f t="shared" si="382"/>
        <v>108.13196299999986</v>
      </c>
      <c r="AT374" s="52">
        <f t="shared" si="406"/>
        <v>107.05064399999986</v>
      </c>
      <c r="AU374" s="52">
        <f t="shared" si="362"/>
        <v>1.0813189999999999</v>
      </c>
      <c r="AZ374" s="35">
        <f>BA374+BE374+Tabelle2126820102526272933[[#This Row],[w]]/2+Tabelle2126820102526272933[[#This Row],[poweradd]]</f>
        <v>0.23854800000003706</v>
      </c>
      <c r="BA374" s="150">
        <f t="shared" si="395"/>
        <v>255.73085700000001</v>
      </c>
      <c r="BB374" s="35">
        <f t="shared" si="363"/>
        <v>7</v>
      </c>
      <c r="BC374" s="52">
        <f t="shared" si="383"/>
        <v>100.76914299999989</v>
      </c>
      <c r="BD374" s="52">
        <f t="shared" si="407"/>
        <v>99.761451999999892</v>
      </c>
      <c r="BE374" s="52">
        <f t="shared" si="364"/>
        <v>1.0076909999999999</v>
      </c>
      <c r="BF374" s="45">
        <v>-260</v>
      </c>
      <c r="BG374" s="45"/>
      <c r="BH374" s="47" t="s">
        <v>45</v>
      </c>
      <c r="BJ374" s="35">
        <f>BK374+BO374+Tabelle21268201025262728[[#This Row],[w]]/2+Tabelle21268201025262728[[#This Row],[poweradd]]</f>
        <v>229.45509500000003</v>
      </c>
      <c r="BK374" s="150">
        <f t="shared" si="396"/>
        <v>224.99504600000003</v>
      </c>
      <c r="BL374" s="35">
        <f t="shared" si="365"/>
        <v>7</v>
      </c>
      <c r="BM374" s="52">
        <f t="shared" si="384"/>
        <v>96.004953999999813</v>
      </c>
      <c r="BN374" s="52">
        <f t="shared" si="408"/>
        <v>95.044904999999815</v>
      </c>
      <c r="BO374" s="52">
        <f t="shared" si="366"/>
        <v>0.96004900000000004</v>
      </c>
      <c r="BT374" s="35">
        <f>BU374+BY374+Tabelle21268201025262729[[#This Row],[w]]/2+Tabelle21268201025262729[[#This Row],[poweradd]]</f>
        <v>236.18223400000002</v>
      </c>
      <c r="BU374" s="150">
        <f t="shared" si="397"/>
        <v>231.81033800000003</v>
      </c>
      <c r="BV374" s="35">
        <f t="shared" si="367"/>
        <v>7</v>
      </c>
      <c r="BW374" s="52">
        <f t="shared" si="385"/>
        <v>87.189662000000013</v>
      </c>
      <c r="BX374" s="52">
        <f t="shared" si="409"/>
        <v>86.317766000000006</v>
      </c>
      <c r="BY374" s="52">
        <f t="shared" si="368"/>
        <v>0.871896</v>
      </c>
      <c r="CD374" s="35">
        <f>CE374+CI374+Tabelle2126820102526272934[[#This Row],[w]]/2+Tabelle2126820102526272934[[#This Row],[poweradd]]</f>
        <v>61.892259000000081</v>
      </c>
      <c r="CE374" s="150">
        <f t="shared" si="398"/>
        <v>72.961878000000084</v>
      </c>
      <c r="CF374" s="35">
        <f t="shared" si="369"/>
        <v>6</v>
      </c>
      <c r="CG374" s="52">
        <f t="shared" si="386"/>
        <v>93.038121999999817</v>
      </c>
      <c r="CH374" s="52">
        <f t="shared" si="410"/>
        <v>92.10774099999982</v>
      </c>
      <c r="CI374" s="52">
        <f t="shared" si="370"/>
        <v>0.93038100000000001</v>
      </c>
      <c r="CJ374">
        <f>-20*0.75</f>
        <v>-15</v>
      </c>
      <c r="CL374" t="s">
        <v>224</v>
      </c>
      <c r="CN374" s="35">
        <f>CO374+CS374+Tabelle21268201025262729341135[[#This Row],[w]]/2+Tabelle21268201025262729341135[[#This Row],[poweradd]]</f>
        <v>79.568328999999864</v>
      </c>
      <c r="CO374" s="150">
        <f t="shared" si="399"/>
        <v>75.210433999999864</v>
      </c>
      <c r="CP374" s="35">
        <f t="shared" si="371"/>
        <v>6</v>
      </c>
      <c r="CQ374" s="52">
        <f t="shared" si="387"/>
        <v>135.78956600000006</v>
      </c>
      <c r="CR374" s="52">
        <f t="shared" si="411"/>
        <v>134.43167100000005</v>
      </c>
      <c r="CS374" s="52">
        <f t="shared" si="372"/>
        <v>1.3578950000000001</v>
      </c>
      <c r="CV374" s="222" t="s">
        <v>168</v>
      </c>
      <c r="CX374" s="35">
        <f>CY374+DC374+Tabelle2126820102526272934113536[[#This Row],[w]]/2+Tabelle2126820102526272934113536[[#This Row],[poweradd]]</f>
        <v>71.185479999999984</v>
      </c>
      <c r="CY374" s="150">
        <f t="shared" si="400"/>
        <v>1.9171519999999873</v>
      </c>
      <c r="CZ374" s="35">
        <f t="shared" si="373"/>
        <v>6</v>
      </c>
      <c r="DA374" s="52">
        <f t="shared" si="388"/>
        <v>126.83284800000013</v>
      </c>
      <c r="DB374" s="52">
        <f t="shared" si="412"/>
        <v>125.56452000000013</v>
      </c>
      <c r="DC374" s="52">
        <f t="shared" si="374"/>
        <v>1.2683279999999999</v>
      </c>
      <c r="DD374">
        <f>260*0.25</f>
        <v>65</v>
      </c>
      <c r="DE374">
        <f>50*0.9</f>
        <v>45</v>
      </c>
      <c r="DF374" s="40" t="s">
        <v>173</v>
      </c>
      <c r="DH374" s="35">
        <f>DI374+DM374+Tabelle21268201025262729341135363731[[#This Row],[w]]/2+Tabelle21268201025262729341135363731[[#This Row],[poweradd]]</f>
        <v>84.70253299999996</v>
      </c>
      <c r="DI374" s="150">
        <f t="shared" si="401"/>
        <v>80.075790999999967</v>
      </c>
      <c r="DJ374" s="35">
        <f t="shared" si="375"/>
        <v>6</v>
      </c>
      <c r="DK374" s="52">
        <f t="shared" si="389"/>
        <v>162.67420899999988</v>
      </c>
      <c r="DL374" s="52">
        <f t="shared" si="413"/>
        <v>161.04746699999987</v>
      </c>
      <c r="DM374" s="52">
        <f t="shared" si="376"/>
        <v>1.6267419999999999</v>
      </c>
      <c r="DP374" s="40"/>
      <c r="DR374" s="35">
        <f>DS374+DW374+Tabelle212682010252627293411353637[[#This Row],[w]]/2+Tabelle212682010252627293411353637[[#This Row],[poweradd]]</f>
        <v>86.144723999999954</v>
      </c>
      <c r="DS374" s="150">
        <f t="shared" si="402"/>
        <v>81.552751999999956</v>
      </c>
      <c r="DT374" s="35">
        <f t="shared" si="377"/>
        <v>6</v>
      </c>
      <c r="DU374" s="52">
        <f t="shared" si="390"/>
        <v>159.19724800000006</v>
      </c>
      <c r="DV374" s="52">
        <f t="shared" si="414"/>
        <v>157.60527600000006</v>
      </c>
      <c r="DW374" s="52">
        <f t="shared" si="378"/>
        <v>1.5919719999999999</v>
      </c>
      <c r="DZ374" s="40"/>
    </row>
    <row r="375" spans="1:130" x14ac:dyDescent="0.25">
      <c r="A375" s="55">
        <v>372</v>
      </c>
      <c r="B375" s="35">
        <f>C375+G375+Tabelle21268201025[[#This Row],[w]]/2+Tabelle21268201025[[#This Row],[poweradd]]</f>
        <v>255.53507200000001</v>
      </c>
      <c r="C375" s="150">
        <f t="shared" si="415"/>
        <v>251.57583100000002</v>
      </c>
      <c r="D375" s="35">
        <f t="shared" si="354"/>
        <v>6</v>
      </c>
      <c r="E375" s="52">
        <f t="shared" si="416"/>
        <v>95.924168999999807</v>
      </c>
      <c r="F375" s="52">
        <f t="shared" si="417"/>
        <v>94.964927999999802</v>
      </c>
      <c r="G375" s="52">
        <f t="shared" si="418"/>
        <v>0.95924100000000001</v>
      </c>
      <c r="L375" s="35">
        <f>M375+Q375+Tabelle212682010252632[[#This Row],[w]]/2+Tabelle212682010252632[[#This Row],[poweradd]]</f>
        <v>1.0251099999999838</v>
      </c>
      <c r="M375" s="150">
        <f t="shared" si="391"/>
        <v>257.141526</v>
      </c>
      <c r="N375" s="35">
        <f t="shared" si="355"/>
        <v>6</v>
      </c>
      <c r="O375" s="52">
        <f t="shared" si="379"/>
        <v>88.358473999999944</v>
      </c>
      <c r="P375" s="52">
        <f t="shared" si="403"/>
        <v>87.474889999999945</v>
      </c>
      <c r="Q375" s="52">
        <f t="shared" si="356"/>
        <v>0.88358400000000004</v>
      </c>
      <c r="R375" s="45">
        <v>-260</v>
      </c>
      <c r="S375" s="45"/>
      <c r="T375" s="47" t="s">
        <v>45</v>
      </c>
      <c r="V375" s="35">
        <f>W375+AA375+Tabelle2126820102526[[#This Row],[w]]/2+Tabelle2126820102526[[#This Row],[poweradd]]</f>
        <v>229.27933099999998</v>
      </c>
      <c r="W375" s="150">
        <f t="shared" si="392"/>
        <v>225.43366799999998</v>
      </c>
      <c r="X375" s="35">
        <f t="shared" si="357"/>
        <v>6</v>
      </c>
      <c r="Y375" s="52">
        <f t="shared" si="380"/>
        <v>84.56633199999979</v>
      </c>
      <c r="Z375" s="52">
        <f t="shared" si="404"/>
        <v>83.720668999999788</v>
      </c>
      <c r="AA375" s="52">
        <f t="shared" si="358"/>
        <v>0.84566300000000005</v>
      </c>
      <c r="AF375" s="35">
        <f>AG375+AK375+Tabelle212682010252630[[#This Row],[w]]/2+Tabelle212682010252630[[#This Row],[poweradd]]</f>
        <v>234.0398660000001</v>
      </c>
      <c r="AG375" s="150">
        <f t="shared" si="393"/>
        <v>230.2624910000001</v>
      </c>
      <c r="AH375" s="35">
        <f t="shared" si="359"/>
        <v>6</v>
      </c>
      <c r="AI375" s="52">
        <f t="shared" si="381"/>
        <v>77.737508999999804</v>
      </c>
      <c r="AJ375" s="52">
        <f t="shared" si="405"/>
        <v>76.960133999999798</v>
      </c>
      <c r="AK375" s="52">
        <f t="shared" si="360"/>
        <v>0.77737500000000004</v>
      </c>
      <c r="AP375" s="35">
        <f>AQ375+AU375+Tabelle212682010252627[[#This Row],[w]]/2+Tabelle212682010252627[[#This Row],[poweradd]]</f>
        <v>259.51986199999988</v>
      </c>
      <c r="AQ375" s="150">
        <f t="shared" si="394"/>
        <v>254.94935599999988</v>
      </c>
      <c r="AR375" s="35">
        <f t="shared" si="361"/>
        <v>7</v>
      </c>
      <c r="AS375" s="52">
        <f t="shared" si="382"/>
        <v>107.05064399999986</v>
      </c>
      <c r="AT375" s="52">
        <f t="shared" si="406"/>
        <v>105.98013799999987</v>
      </c>
      <c r="AU375" s="52">
        <f t="shared" si="362"/>
        <v>1.070506</v>
      </c>
      <c r="AV375" s="45"/>
      <c r="AW375" s="45"/>
      <c r="AX375" s="47"/>
      <c r="AZ375" s="35">
        <f>BA375+BE375+Tabelle2126820102526272933[[#This Row],[w]]/2+Tabelle2126820102526272933[[#This Row],[poweradd]]</f>
        <v>4.7361620000000375</v>
      </c>
      <c r="BA375" s="150">
        <f t="shared" si="395"/>
        <v>0.23854800000003706</v>
      </c>
      <c r="BB375" s="35">
        <f t="shared" si="363"/>
        <v>7</v>
      </c>
      <c r="BC375" s="52">
        <f t="shared" si="383"/>
        <v>99.761451999999892</v>
      </c>
      <c r="BD375" s="52">
        <f t="shared" si="407"/>
        <v>98.763837999999893</v>
      </c>
      <c r="BE375" s="52">
        <f t="shared" si="364"/>
        <v>0.997614</v>
      </c>
      <c r="BF375" s="45"/>
      <c r="BG375" s="45"/>
      <c r="BH375" s="47"/>
      <c r="BJ375" s="35">
        <f>BK375+BO375+Tabelle21268201025262728[[#This Row],[w]]/2+Tabelle21268201025262728[[#This Row],[poweradd]]</f>
        <v>233.90554400000002</v>
      </c>
      <c r="BK375" s="150">
        <f t="shared" si="396"/>
        <v>229.45509500000003</v>
      </c>
      <c r="BL375" s="35">
        <f t="shared" si="365"/>
        <v>7</v>
      </c>
      <c r="BM375" s="52">
        <f t="shared" si="384"/>
        <v>95.044904999999815</v>
      </c>
      <c r="BN375" s="52">
        <f t="shared" si="408"/>
        <v>94.094455999999809</v>
      </c>
      <c r="BO375" s="52">
        <f t="shared" si="366"/>
        <v>0.95044899999999999</v>
      </c>
      <c r="BT375" s="35">
        <f>BU375+BY375+Tabelle21268201025262729[[#This Row],[w]]/2+Tabelle21268201025262729[[#This Row],[poweradd]]</f>
        <v>240.54541100000003</v>
      </c>
      <c r="BU375" s="150">
        <f t="shared" si="397"/>
        <v>236.18223400000002</v>
      </c>
      <c r="BV375" s="35">
        <f t="shared" si="367"/>
        <v>7</v>
      </c>
      <c r="BW375" s="52">
        <f t="shared" si="385"/>
        <v>86.317766000000006</v>
      </c>
      <c r="BX375" s="52">
        <f t="shared" si="409"/>
        <v>85.454589000000013</v>
      </c>
      <c r="BY375" s="52">
        <f t="shared" si="368"/>
        <v>0.86317699999999997</v>
      </c>
      <c r="CD375" s="35">
        <f>CE375+CI375+Tabelle2126820102526272934[[#This Row],[w]]/2+Tabelle2126820102526272934[[#This Row],[poweradd]]</f>
        <v>65.813336000000078</v>
      </c>
      <c r="CE375" s="150">
        <f t="shared" si="398"/>
        <v>61.892259000000081</v>
      </c>
      <c r="CF375" s="35">
        <f t="shared" si="369"/>
        <v>6</v>
      </c>
      <c r="CG375" s="52">
        <f t="shared" si="386"/>
        <v>92.10774099999982</v>
      </c>
      <c r="CH375" s="52">
        <f t="shared" si="410"/>
        <v>91.186663999999823</v>
      </c>
      <c r="CI375" s="52">
        <f t="shared" si="370"/>
        <v>0.92107700000000003</v>
      </c>
      <c r="CJ375" s="94"/>
      <c r="CK375" s="94"/>
      <c r="CL375" s="94"/>
      <c r="CN375" s="35">
        <f>CO375+CS375+Tabelle21268201025262729341135[[#This Row],[w]]/2+Tabelle21268201025262729341135[[#This Row],[poweradd]]</f>
        <v>83.91264499999987</v>
      </c>
      <c r="CO375" s="150">
        <f t="shared" si="399"/>
        <v>79.568328999999864</v>
      </c>
      <c r="CP375" s="35">
        <f t="shared" si="371"/>
        <v>6</v>
      </c>
      <c r="CQ375" s="52">
        <f t="shared" si="387"/>
        <v>134.43167100000005</v>
      </c>
      <c r="CR375" s="52">
        <f t="shared" si="411"/>
        <v>133.08735500000006</v>
      </c>
      <c r="CS375" s="52">
        <f t="shared" si="372"/>
        <v>1.3443160000000001</v>
      </c>
      <c r="CU375" s="94">
        <f>50*0.9</f>
        <v>45</v>
      </c>
      <c r="CV375" s="47" t="s">
        <v>167</v>
      </c>
      <c r="CX375" s="35">
        <f>CY375+DC375+Tabelle2126820102526272934113536[[#This Row],[w]]/2+Tabelle2126820102526272934113536[[#This Row],[poweradd]]</f>
        <v>75.891124999999988</v>
      </c>
      <c r="CY375" s="150">
        <f t="shared" si="400"/>
        <v>71.185479999999984</v>
      </c>
      <c r="CZ375" s="35">
        <f t="shared" si="373"/>
        <v>6</v>
      </c>
      <c r="DA375" s="52">
        <f t="shared" si="388"/>
        <v>170.56452000000013</v>
      </c>
      <c r="DB375" s="52">
        <f t="shared" si="412"/>
        <v>168.85887500000013</v>
      </c>
      <c r="DC375" s="52">
        <f t="shared" si="374"/>
        <v>1.7056450000000001</v>
      </c>
      <c r="DE375" s="94">
        <f>50*0.9</f>
        <v>45</v>
      </c>
      <c r="DF375" s="47" t="s">
        <v>168</v>
      </c>
      <c r="DH375" s="35">
        <f>DI375+DM375+Tabelle21268201025262729341135363731[[#This Row],[w]]/2+Tabelle21268201025262729341135363731[[#This Row],[poweradd]]</f>
        <v>69.313006999999956</v>
      </c>
      <c r="DI375" s="150">
        <f t="shared" si="401"/>
        <v>84.70253299999996</v>
      </c>
      <c r="DJ375" s="35">
        <f t="shared" si="375"/>
        <v>6</v>
      </c>
      <c r="DK375" s="52">
        <f t="shared" si="389"/>
        <v>161.04746699999987</v>
      </c>
      <c r="DL375" s="52">
        <f t="shared" si="413"/>
        <v>159.43699299999986</v>
      </c>
      <c r="DM375" s="52">
        <f t="shared" si="376"/>
        <v>1.610474</v>
      </c>
      <c r="DN375">
        <v>-20</v>
      </c>
      <c r="DP375" t="s">
        <v>224</v>
      </c>
      <c r="DR375" s="35">
        <f>DS375+DW375+Tabelle212682010252627293411353637[[#This Row],[w]]/2+Tabelle212682010252627293411353637[[#This Row],[poweradd]]</f>
        <v>70.720775999999958</v>
      </c>
      <c r="DS375" s="150">
        <f t="shared" si="402"/>
        <v>86.144723999999954</v>
      </c>
      <c r="DT375" s="35">
        <f t="shared" si="377"/>
        <v>6</v>
      </c>
      <c r="DU375" s="52">
        <f t="shared" si="390"/>
        <v>157.60527600000006</v>
      </c>
      <c r="DV375" s="52">
        <f t="shared" si="414"/>
        <v>156.02922400000006</v>
      </c>
      <c r="DW375" s="52">
        <f t="shared" si="378"/>
        <v>1.576052</v>
      </c>
      <c r="DX375">
        <v>-20</v>
      </c>
      <c r="DZ375" t="s">
        <v>224</v>
      </c>
    </row>
    <row r="376" spans="1:130" x14ac:dyDescent="0.25">
      <c r="A376" s="55">
        <v>373</v>
      </c>
      <c r="B376" s="35">
        <f>C376+G376+Tabelle21268201025[[#This Row],[w]]/2+Tabelle21268201025[[#This Row],[poweradd]]</f>
        <v>259.48472100000004</v>
      </c>
      <c r="C376" s="150">
        <f t="shared" si="415"/>
        <v>255.53507200000001</v>
      </c>
      <c r="D376" s="35">
        <f t="shared" si="354"/>
        <v>6</v>
      </c>
      <c r="E376" s="52">
        <f t="shared" si="416"/>
        <v>94.964927999999802</v>
      </c>
      <c r="F376" s="52">
        <f t="shared" si="417"/>
        <v>94.015278999999808</v>
      </c>
      <c r="G376" s="52">
        <f t="shared" si="418"/>
        <v>0.94964899999999997</v>
      </c>
      <c r="H376" s="45"/>
      <c r="I376" s="45"/>
      <c r="J376" s="47"/>
      <c r="L376" s="35">
        <f>M376+Q376+Tabelle212682010252632[[#This Row],[w]]/2+Tabelle212682010252632[[#This Row],[poweradd]]</f>
        <v>4.8998579999999841</v>
      </c>
      <c r="M376" s="150">
        <f t="shared" si="391"/>
        <v>1.0251099999999838</v>
      </c>
      <c r="N376" s="35">
        <f t="shared" si="355"/>
        <v>6</v>
      </c>
      <c r="O376" s="52">
        <f t="shared" si="379"/>
        <v>87.474889999999945</v>
      </c>
      <c r="P376" s="52">
        <f t="shared" si="403"/>
        <v>86.600141999999948</v>
      </c>
      <c r="Q376" s="52">
        <f t="shared" si="356"/>
        <v>0.87474799999999997</v>
      </c>
      <c r="R376" s="45"/>
      <c r="S376" s="45"/>
      <c r="T376" s="47"/>
      <c r="V376" s="35">
        <f>W376+AA376+Tabelle2126820102526[[#This Row],[w]]/2+Tabelle2126820102526[[#This Row],[poweradd]]</f>
        <v>233.11653699999999</v>
      </c>
      <c r="W376" s="150">
        <f t="shared" si="392"/>
        <v>229.27933099999998</v>
      </c>
      <c r="X376" s="35">
        <f t="shared" si="357"/>
        <v>6</v>
      </c>
      <c r="Y376" s="52">
        <f t="shared" si="380"/>
        <v>83.720668999999788</v>
      </c>
      <c r="Z376" s="52">
        <f t="shared" si="404"/>
        <v>82.883462999999793</v>
      </c>
      <c r="AA376" s="52">
        <f t="shared" si="358"/>
        <v>0.83720600000000001</v>
      </c>
      <c r="AB376" s="45"/>
      <c r="AC376" s="45"/>
      <c r="AD376" s="47"/>
      <c r="AF376" s="35">
        <f>AG376+AK376+Tabelle212682010252630[[#This Row],[w]]/2+Tabelle212682010252630[[#This Row],[poweradd]]</f>
        <v>237.8094670000001</v>
      </c>
      <c r="AG376" s="150">
        <f t="shared" si="393"/>
        <v>234.0398660000001</v>
      </c>
      <c r="AH376" s="35">
        <f t="shared" si="359"/>
        <v>6</v>
      </c>
      <c r="AI376" s="52">
        <f t="shared" si="381"/>
        <v>76.960133999999798</v>
      </c>
      <c r="AJ376" s="52">
        <f t="shared" si="405"/>
        <v>76.190532999999803</v>
      </c>
      <c r="AK376" s="52">
        <f t="shared" si="360"/>
        <v>0.76960099999999998</v>
      </c>
      <c r="AL376" s="45"/>
      <c r="AM376" s="45"/>
      <c r="AN376" s="47"/>
      <c r="AP376" s="35">
        <f>AQ376+AU376+Tabelle212682010252627[[#This Row],[w]]/2+Tabelle212682010252627[[#This Row],[poweradd]]</f>
        <v>4.0796629999998686</v>
      </c>
      <c r="AQ376" s="150">
        <f t="shared" si="394"/>
        <v>259.51986199999988</v>
      </c>
      <c r="AR376" s="35">
        <f t="shared" si="361"/>
        <v>7</v>
      </c>
      <c r="AS376" s="52">
        <f t="shared" si="382"/>
        <v>105.98013799999987</v>
      </c>
      <c r="AT376" s="52">
        <f t="shared" si="406"/>
        <v>104.92033699999988</v>
      </c>
      <c r="AU376" s="52">
        <f t="shared" si="362"/>
        <v>1.059801</v>
      </c>
      <c r="AV376" s="45">
        <v>-260</v>
      </c>
      <c r="AW376" s="45"/>
      <c r="AX376" s="47" t="s">
        <v>45</v>
      </c>
      <c r="AZ376" s="35">
        <f>BA376+BE376+Tabelle2126820102526272933[[#This Row],[w]]/2+Tabelle2126820102526272933[[#This Row],[poweradd]]</f>
        <v>9.223800000000038</v>
      </c>
      <c r="BA376" s="150">
        <f t="shared" si="395"/>
        <v>4.7361620000000375</v>
      </c>
      <c r="BB376" s="35">
        <f t="shared" si="363"/>
        <v>7</v>
      </c>
      <c r="BC376" s="52">
        <f t="shared" si="383"/>
        <v>98.763837999999893</v>
      </c>
      <c r="BD376" s="52">
        <f t="shared" si="407"/>
        <v>97.776199999999889</v>
      </c>
      <c r="BE376" s="52">
        <f t="shared" si="364"/>
        <v>0.98763800000000002</v>
      </c>
      <c r="BF376" s="45"/>
      <c r="BG376" s="45"/>
      <c r="BH376" s="47"/>
      <c r="BJ376" s="35">
        <f>BK376+BO376+Tabelle21268201025262728[[#This Row],[w]]/2+Tabelle21268201025262728[[#This Row],[poweradd]]</f>
        <v>238.34648800000002</v>
      </c>
      <c r="BK376" s="150">
        <f t="shared" si="396"/>
        <v>233.90554400000002</v>
      </c>
      <c r="BL376" s="35">
        <f t="shared" si="365"/>
        <v>7</v>
      </c>
      <c r="BM376" s="52">
        <f t="shared" si="384"/>
        <v>94.094455999999809</v>
      </c>
      <c r="BN376" s="52">
        <f t="shared" si="408"/>
        <v>93.153511999999807</v>
      </c>
      <c r="BO376" s="52">
        <f t="shared" si="366"/>
        <v>0.940944</v>
      </c>
      <c r="BT376" s="35">
        <f>BU376+BY376+Tabelle21268201025262729[[#This Row],[w]]/2+Tabelle21268201025262729[[#This Row],[poweradd]]</f>
        <v>244.89995600000003</v>
      </c>
      <c r="BU376" s="150">
        <f t="shared" si="397"/>
        <v>240.54541100000003</v>
      </c>
      <c r="BV376" s="35">
        <f t="shared" si="367"/>
        <v>7</v>
      </c>
      <c r="BW376" s="52">
        <f t="shared" si="385"/>
        <v>85.454589000000013</v>
      </c>
      <c r="BX376" s="52">
        <f t="shared" si="409"/>
        <v>84.600044000000011</v>
      </c>
      <c r="BY376" s="52">
        <f t="shared" si="368"/>
        <v>0.854545</v>
      </c>
      <c r="CD376" s="35">
        <f>CE376+CI376+Tabelle2126820102526272934[[#This Row],[w]]/2+Tabelle2126820102526272934[[#This Row],[poweradd]]</f>
        <v>54.725202000000081</v>
      </c>
      <c r="CE376" s="150">
        <f t="shared" si="398"/>
        <v>65.813336000000078</v>
      </c>
      <c r="CF376" s="35">
        <f t="shared" si="369"/>
        <v>6</v>
      </c>
      <c r="CG376" s="52">
        <f t="shared" si="386"/>
        <v>91.186663999999823</v>
      </c>
      <c r="CH376" s="52">
        <f t="shared" si="410"/>
        <v>90.274797999999819</v>
      </c>
      <c r="CI376" s="52">
        <f t="shared" si="370"/>
        <v>0.91186599999999995</v>
      </c>
      <c r="CJ376">
        <f>-20*0.75</f>
        <v>-15</v>
      </c>
      <c r="CL376" t="s">
        <v>225</v>
      </c>
      <c r="CN376" s="35">
        <f>CO376+CS376+Tabelle21268201025262729341135[[#This Row],[w]]/2+Tabelle21268201025262729341135[[#This Row],[poweradd]]</f>
        <v>88.69351799999987</v>
      </c>
      <c r="CO376" s="150">
        <f t="shared" si="399"/>
        <v>83.91264499999987</v>
      </c>
      <c r="CP376" s="35">
        <f t="shared" si="371"/>
        <v>6</v>
      </c>
      <c r="CQ376" s="52">
        <f t="shared" si="387"/>
        <v>178.08735500000006</v>
      </c>
      <c r="CR376" s="52">
        <f t="shared" si="411"/>
        <v>176.30648200000005</v>
      </c>
      <c r="CS376" s="52">
        <f t="shared" si="372"/>
        <v>1.7808729999999999</v>
      </c>
      <c r="CV376" s="213"/>
      <c r="CX376" s="35">
        <f>CY376+DC376+Tabelle2126820102526272934113536[[#This Row],[w]]/2+Tabelle2126820102526272934113536[[#This Row],[poweradd]]</f>
        <v>81.029712999999987</v>
      </c>
      <c r="CY376" s="150">
        <f t="shared" si="400"/>
        <v>75.891124999999988</v>
      </c>
      <c r="CZ376" s="35">
        <f t="shared" si="373"/>
        <v>6</v>
      </c>
      <c r="DA376" s="52">
        <f t="shared" si="388"/>
        <v>213.85887500000013</v>
      </c>
      <c r="DB376" s="52">
        <f t="shared" si="412"/>
        <v>211.72028700000013</v>
      </c>
      <c r="DC376" s="52">
        <f t="shared" si="374"/>
        <v>2.1385879999999999</v>
      </c>
      <c r="DE376" s="94"/>
      <c r="DF376" s="47"/>
      <c r="DH376" s="35">
        <f>DI376+DM376+Tabelle21268201025262729341135363731[[#This Row],[w]]/2+Tabelle21268201025262729341135363731[[#This Row],[poweradd]]</f>
        <v>53.907375999999957</v>
      </c>
      <c r="DI376" s="150">
        <f t="shared" si="401"/>
        <v>69.313006999999956</v>
      </c>
      <c r="DJ376" s="35">
        <f t="shared" si="375"/>
        <v>6</v>
      </c>
      <c r="DK376" s="52">
        <f t="shared" si="389"/>
        <v>159.43699299999986</v>
      </c>
      <c r="DL376" s="52">
        <f t="shared" si="413"/>
        <v>157.84262399999986</v>
      </c>
      <c r="DM376" s="52">
        <f t="shared" si="376"/>
        <v>1.5943689999999999</v>
      </c>
      <c r="DN376">
        <v>-20</v>
      </c>
      <c r="DP376" t="s">
        <v>225</v>
      </c>
      <c r="DR376" s="35">
        <f>DS376+DW376+Tabelle212682010252627293411353637[[#This Row],[w]]/2+Tabelle212682010252627293411353637[[#This Row],[poweradd]]</f>
        <v>55.281067999999962</v>
      </c>
      <c r="DS376" s="150">
        <f t="shared" si="402"/>
        <v>70.720775999999958</v>
      </c>
      <c r="DT376" s="35">
        <f t="shared" si="377"/>
        <v>6</v>
      </c>
      <c r="DU376" s="52">
        <f t="shared" si="390"/>
        <v>156.02922400000006</v>
      </c>
      <c r="DV376" s="52">
        <f t="shared" si="414"/>
        <v>154.46893200000005</v>
      </c>
      <c r="DW376" s="52">
        <f t="shared" si="378"/>
        <v>1.560292</v>
      </c>
      <c r="DX376">
        <v>-20</v>
      </c>
      <c r="DZ376" t="s">
        <v>225</v>
      </c>
    </row>
    <row r="377" spans="1:130" x14ac:dyDescent="0.25">
      <c r="A377" s="55">
        <v>374</v>
      </c>
      <c r="B377" s="35">
        <f>C377+G377+Tabelle21268201025[[#This Row],[w]]/2+Tabelle21268201025[[#This Row],[poweradd]]</f>
        <v>3.4248730000000478</v>
      </c>
      <c r="C377" s="150">
        <f t="shared" si="415"/>
        <v>259.48472100000004</v>
      </c>
      <c r="D377" s="35">
        <f t="shared" si="354"/>
        <v>6</v>
      </c>
      <c r="E377" s="52">
        <f t="shared" si="416"/>
        <v>94.015278999999808</v>
      </c>
      <c r="F377" s="52">
        <f t="shared" si="417"/>
        <v>93.07512699999981</v>
      </c>
      <c r="G377" s="52">
        <f t="shared" si="418"/>
        <v>0.94015199999999999</v>
      </c>
      <c r="H377" s="45">
        <v>-260</v>
      </c>
      <c r="I377" s="45"/>
      <c r="J377" s="47" t="s">
        <v>45</v>
      </c>
      <c r="L377" s="35">
        <f>M377+Q377+Tabelle212682010252632[[#This Row],[w]]/2+Tabelle212682010252632[[#This Row],[poweradd]]</f>
        <v>8.7658589999999847</v>
      </c>
      <c r="M377" s="150">
        <f t="shared" si="391"/>
        <v>4.8998579999999841</v>
      </c>
      <c r="N377" s="35">
        <f t="shared" si="355"/>
        <v>6</v>
      </c>
      <c r="O377" s="52">
        <f t="shared" si="379"/>
        <v>86.600141999999948</v>
      </c>
      <c r="P377" s="52">
        <f t="shared" si="403"/>
        <v>85.734140999999951</v>
      </c>
      <c r="Q377" s="52">
        <f t="shared" si="356"/>
        <v>0.86600100000000002</v>
      </c>
      <c r="R377" s="45"/>
      <c r="S377" s="45"/>
      <c r="T377" s="47"/>
      <c r="V377" s="35">
        <f>W377+AA377+Tabelle2126820102526[[#This Row],[w]]/2+Tabelle2126820102526[[#This Row],[poweradd]]</f>
        <v>236.94537099999999</v>
      </c>
      <c r="W377" s="150">
        <f t="shared" si="392"/>
        <v>233.11653699999999</v>
      </c>
      <c r="X377" s="35">
        <f t="shared" si="357"/>
        <v>6</v>
      </c>
      <c r="Y377" s="52">
        <f t="shared" si="380"/>
        <v>82.883462999999793</v>
      </c>
      <c r="Z377" s="52">
        <f t="shared" si="404"/>
        <v>82.054628999999792</v>
      </c>
      <c r="AA377" s="52">
        <f t="shared" si="358"/>
        <v>0.82883399999999996</v>
      </c>
      <c r="AF377" s="35">
        <f>AG377+AK377+Tabelle212682010252630[[#This Row],[w]]/2+Tabelle212682010252630[[#This Row],[poweradd]]</f>
        <v>241.57137200000011</v>
      </c>
      <c r="AG377" s="150">
        <f t="shared" si="393"/>
        <v>237.8094670000001</v>
      </c>
      <c r="AH377" s="35">
        <f t="shared" si="359"/>
        <v>6</v>
      </c>
      <c r="AI377" s="52">
        <f t="shared" si="381"/>
        <v>76.190532999999803</v>
      </c>
      <c r="AJ377" s="52">
        <f t="shared" si="405"/>
        <v>75.428627999999804</v>
      </c>
      <c r="AK377" s="52">
        <f t="shared" si="360"/>
        <v>0.76190500000000005</v>
      </c>
      <c r="AP377" s="35">
        <f>AQ377+AU377+Tabelle212682010252627[[#This Row],[w]]/2+Tabelle212682010252627[[#This Row],[poweradd]]</f>
        <v>8.6288659999998689</v>
      </c>
      <c r="AQ377" s="150">
        <f t="shared" si="394"/>
        <v>4.0796629999998686</v>
      </c>
      <c r="AR377" s="35">
        <f t="shared" si="361"/>
        <v>7</v>
      </c>
      <c r="AS377" s="52">
        <f t="shared" si="382"/>
        <v>104.92033699999988</v>
      </c>
      <c r="AT377" s="52">
        <f t="shared" si="406"/>
        <v>103.87113399999987</v>
      </c>
      <c r="AU377" s="52">
        <f t="shared" si="362"/>
        <v>1.0492030000000001</v>
      </c>
      <c r="AV377" s="45"/>
      <c r="AW377" s="45"/>
      <c r="AX377" s="47"/>
      <c r="AZ377" s="35">
        <f>BA377+BE377+Tabelle2126820102526272933[[#This Row],[w]]/2+Tabelle2126820102526272933[[#This Row],[poweradd]]</f>
        <v>13.701561000000037</v>
      </c>
      <c r="BA377" s="150">
        <f t="shared" si="395"/>
        <v>9.223800000000038</v>
      </c>
      <c r="BB377" s="35">
        <f t="shared" si="363"/>
        <v>7</v>
      </c>
      <c r="BC377" s="52">
        <f t="shared" si="383"/>
        <v>97.776199999999889</v>
      </c>
      <c r="BD377" s="52">
        <f t="shared" si="407"/>
        <v>96.798438999999888</v>
      </c>
      <c r="BE377" s="52">
        <f t="shared" si="364"/>
        <v>0.97776099999999999</v>
      </c>
      <c r="BH377" s="213" t="s">
        <v>168</v>
      </c>
      <c r="BJ377" s="35">
        <f>BK377+BO377+Tabelle21268201025262728[[#This Row],[w]]/2+Tabelle21268201025262728[[#This Row],[poweradd]]</f>
        <v>242.77802300000002</v>
      </c>
      <c r="BK377" s="150">
        <f t="shared" si="396"/>
        <v>238.34648800000002</v>
      </c>
      <c r="BL377" s="35">
        <f t="shared" si="365"/>
        <v>7</v>
      </c>
      <c r="BM377" s="52">
        <f t="shared" si="384"/>
        <v>93.153511999999807</v>
      </c>
      <c r="BN377" s="52">
        <f t="shared" si="408"/>
        <v>92.221976999999811</v>
      </c>
      <c r="BO377" s="52">
        <f t="shared" si="366"/>
        <v>0.931535</v>
      </c>
      <c r="BP377" s="45"/>
      <c r="BQ377" s="45"/>
      <c r="BR377" s="47"/>
      <c r="BT377" s="35">
        <f>BU377+BY377+Tabelle21268201025262729[[#This Row],[w]]/2+Tabelle21268201025262729[[#This Row],[poweradd]]</f>
        <v>249.24595600000004</v>
      </c>
      <c r="BU377" s="150">
        <f t="shared" si="397"/>
        <v>244.89995600000003</v>
      </c>
      <c r="BV377" s="35">
        <f t="shared" si="367"/>
        <v>7</v>
      </c>
      <c r="BW377" s="52">
        <f t="shared" si="385"/>
        <v>84.600044000000011</v>
      </c>
      <c r="BX377" s="52">
        <f t="shared" si="409"/>
        <v>83.754044000000007</v>
      </c>
      <c r="BY377" s="52">
        <f t="shared" si="368"/>
        <v>0.84599999999999997</v>
      </c>
      <c r="BZ377" s="45"/>
      <c r="CA377" s="45"/>
      <c r="CB377" s="47"/>
      <c r="CD377" s="35">
        <f>CE377+CI377+Tabelle2126820102526272934[[#This Row],[w]]/2+Tabelle2126820102526272934[[#This Row],[poweradd]]</f>
        <v>58.627949000000079</v>
      </c>
      <c r="CE377" s="150">
        <f t="shared" si="398"/>
        <v>54.725202000000081</v>
      </c>
      <c r="CF377" s="35">
        <f t="shared" si="369"/>
        <v>6</v>
      </c>
      <c r="CG377" s="52">
        <f t="shared" si="386"/>
        <v>90.274797999999819</v>
      </c>
      <c r="CH377" s="52">
        <f t="shared" si="410"/>
        <v>89.372050999999814</v>
      </c>
      <c r="CI377" s="52">
        <f t="shared" si="370"/>
        <v>0.90274699999999997</v>
      </c>
      <c r="CJ377" s="34"/>
      <c r="CK377" s="34"/>
      <c r="CL377" s="38"/>
      <c r="CN377" s="35">
        <f>CO377+CS377+Tabelle21268201025262729341135[[#This Row],[w]]/2+Tabelle21268201025262729341135[[#This Row],[poweradd]]</f>
        <v>93.456581999999869</v>
      </c>
      <c r="CO377" s="150">
        <f t="shared" si="399"/>
        <v>88.69351799999987</v>
      </c>
      <c r="CP377" s="35">
        <f t="shared" si="371"/>
        <v>6</v>
      </c>
      <c r="CQ377" s="52">
        <f t="shared" si="387"/>
        <v>176.30648200000005</v>
      </c>
      <c r="CR377" s="52">
        <f t="shared" si="411"/>
        <v>174.54341800000003</v>
      </c>
      <c r="CS377" s="52">
        <f t="shared" si="372"/>
        <v>1.763064</v>
      </c>
      <c r="CU377" s="34"/>
      <c r="CX377" s="35">
        <f>CY377+DC377+Tabelle2126820102526272934113536[[#This Row],[w]]/2+Tabelle2126820102526272934113536[[#This Row],[poweradd]]</f>
        <v>86.146914999999993</v>
      </c>
      <c r="CY377" s="150">
        <f t="shared" si="400"/>
        <v>81.029712999999987</v>
      </c>
      <c r="CZ377" s="35">
        <f t="shared" si="373"/>
        <v>6</v>
      </c>
      <c r="DA377" s="52">
        <f t="shared" si="388"/>
        <v>211.72028700000013</v>
      </c>
      <c r="DB377" s="52">
        <f t="shared" si="412"/>
        <v>209.60308500000014</v>
      </c>
      <c r="DC377" s="52">
        <f t="shared" si="374"/>
        <v>2.1172019999999998</v>
      </c>
      <c r="DE377" s="34"/>
      <c r="DH377" s="35">
        <f>DI377+DM377+Tabelle21268201025262729341135363731[[#This Row],[w]]/2+Tabelle21268201025262729341135363731[[#This Row],[poweradd]]</f>
        <v>38.485801999999957</v>
      </c>
      <c r="DI377" s="150">
        <f t="shared" si="401"/>
        <v>53.907375999999957</v>
      </c>
      <c r="DJ377" s="35">
        <f t="shared" si="375"/>
        <v>6</v>
      </c>
      <c r="DK377" s="52">
        <f t="shared" si="389"/>
        <v>157.84262399999986</v>
      </c>
      <c r="DL377" s="52">
        <f t="shared" si="413"/>
        <v>156.26419799999985</v>
      </c>
      <c r="DM377" s="52">
        <f t="shared" si="376"/>
        <v>1.5784260000000001</v>
      </c>
      <c r="DN377">
        <v>-20</v>
      </c>
      <c r="DP377" t="s">
        <v>226</v>
      </c>
      <c r="DR377" s="35">
        <f>DS377+DW377+Tabelle212682010252627293411353637[[#This Row],[w]]/2+Tabelle212682010252627293411353637[[#This Row],[poweradd]]</f>
        <v>59.82575699999996</v>
      </c>
      <c r="DS377" s="150">
        <f t="shared" si="402"/>
        <v>55.281067999999962</v>
      </c>
      <c r="DT377" s="35">
        <f t="shared" si="377"/>
        <v>6</v>
      </c>
      <c r="DU377" s="52">
        <f t="shared" si="390"/>
        <v>154.46893200000005</v>
      </c>
      <c r="DV377" s="52">
        <f t="shared" si="414"/>
        <v>152.92424300000005</v>
      </c>
      <c r="DW377" s="52">
        <f t="shared" si="378"/>
        <v>1.544689</v>
      </c>
    </row>
    <row r="378" spans="1:130" x14ac:dyDescent="0.25">
      <c r="A378" s="55">
        <v>375</v>
      </c>
      <c r="B378" s="35">
        <f>C378+G378+Tabelle21268201025[[#This Row],[w]]/2+Tabelle21268201025[[#This Row],[poweradd]]</f>
        <v>7.3556240000000477</v>
      </c>
      <c r="C378" s="52">
        <f t="shared" si="415"/>
        <v>3.4248730000000478</v>
      </c>
      <c r="D378" s="35">
        <f t="shared" si="354"/>
        <v>6</v>
      </c>
      <c r="E378" s="52">
        <f t="shared" si="416"/>
        <v>93.07512699999981</v>
      </c>
      <c r="F378" s="52">
        <f t="shared" si="417"/>
        <v>92.144375999999809</v>
      </c>
      <c r="G378" s="52">
        <f t="shared" si="418"/>
        <v>0.930751</v>
      </c>
      <c r="L378" s="35">
        <f>M378+Q378+Tabelle212682010252632[[#This Row],[w]]/2+Tabelle212682010252632[[#This Row],[poweradd]]</f>
        <v>12.623199999999985</v>
      </c>
      <c r="M378" s="52">
        <f t="shared" si="391"/>
        <v>8.7658589999999847</v>
      </c>
      <c r="N378" s="35">
        <f t="shared" si="355"/>
        <v>6</v>
      </c>
      <c r="O378" s="52">
        <f t="shared" si="379"/>
        <v>85.734140999999951</v>
      </c>
      <c r="P378" s="52">
        <f t="shared" si="403"/>
        <v>84.876799999999946</v>
      </c>
      <c r="Q378" s="52">
        <f t="shared" si="356"/>
        <v>0.85734100000000002</v>
      </c>
      <c r="T378" s="213" t="s">
        <v>168</v>
      </c>
      <c r="V378" s="35">
        <f>W378+AA378+Tabelle2126820102526[[#This Row],[w]]/2+Tabelle2126820102526[[#This Row],[poweradd]]</f>
        <v>240.765917</v>
      </c>
      <c r="W378" s="52">
        <f t="shared" si="392"/>
        <v>236.94537099999999</v>
      </c>
      <c r="X378" s="35">
        <f t="shared" si="357"/>
        <v>6</v>
      </c>
      <c r="Y378" s="52">
        <f t="shared" si="380"/>
        <v>82.054628999999792</v>
      </c>
      <c r="Z378" s="52">
        <f t="shared" si="404"/>
        <v>81.234082999999799</v>
      </c>
      <c r="AA378" s="52">
        <f t="shared" si="358"/>
        <v>0.820546</v>
      </c>
      <c r="AF378" s="35">
        <f>AG378+AK378+Tabelle212682010252630[[#This Row],[w]]/2+Tabelle212682010252630[[#This Row],[poweradd]]</f>
        <v>245.32565800000012</v>
      </c>
      <c r="AG378" s="52">
        <f t="shared" si="393"/>
        <v>241.57137200000011</v>
      </c>
      <c r="AH378" s="35">
        <f t="shared" si="359"/>
        <v>6</v>
      </c>
      <c r="AI378" s="52">
        <f t="shared" si="381"/>
        <v>75.428627999999804</v>
      </c>
      <c r="AJ378" s="52">
        <f t="shared" si="405"/>
        <v>74.674341999999811</v>
      </c>
      <c r="AK378" s="52">
        <f t="shared" si="360"/>
        <v>0.75428600000000001</v>
      </c>
      <c r="AP378" s="35">
        <f>AQ378+AU378+Tabelle212682010252627[[#This Row],[w]]/2+Tabelle212682010252627[[#This Row],[poweradd]]</f>
        <v>13.167576999999868</v>
      </c>
      <c r="AQ378" s="52">
        <f t="shared" si="394"/>
        <v>8.6288659999998689</v>
      </c>
      <c r="AR378" s="35">
        <f t="shared" si="361"/>
        <v>7</v>
      </c>
      <c r="AS378" s="52">
        <f t="shared" si="382"/>
        <v>103.87113399999987</v>
      </c>
      <c r="AT378" s="52">
        <f t="shared" si="406"/>
        <v>102.83242299999986</v>
      </c>
      <c r="AU378" s="52">
        <f t="shared" si="362"/>
        <v>1.0387109999999999</v>
      </c>
      <c r="AV378" s="45"/>
      <c r="AW378" s="45"/>
      <c r="AX378" s="47"/>
      <c r="AZ378" s="35">
        <f>BA378+BE378+Tabelle2126820102526272933[[#This Row],[w]]/2+Tabelle2126820102526272933[[#This Row],[poweradd]]</f>
        <v>18.169545000000035</v>
      </c>
      <c r="BA378" s="52">
        <f t="shared" si="395"/>
        <v>13.701561000000037</v>
      </c>
      <c r="BB378" s="35">
        <f t="shared" si="363"/>
        <v>7</v>
      </c>
      <c r="BC378" s="52">
        <f t="shared" si="383"/>
        <v>96.798438999999888</v>
      </c>
      <c r="BD378" s="52">
        <f t="shared" si="407"/>
        <v>95.830454999999887</v>
      </c>
      <c r="BE378" s="52">
        <f t="shared" si="364"/>
        <v>0.96798399999999996</v>
      </c>
      <c r="BH378" s="213" t="s">
        <v>167</v>
      </c>
      <c r="BJ378" s="35">
        <f>BK378+BO378+Tabelle21268201025262728[[#This Row],[w]]/2+Tabelle21268201025262728[[#This Row],[poweradd]]</f>
        <v>247.20024200000003</v>
      </c>
      <c r="BK378" s="52">
        <f t="shared" si="396"/>
        <v>242.77802300000002</v>
      </c>
      <c r="BL378" s="35">
        <f t="shared" si="365"/>
        <v>7</v>
      </c>
      <c r="BM378" s="52">
        <f t="shared" si="384"/>
        <v>92.221976999999811</v>
      </c>
      <c r="BN378" s="52">
        <f t="shared" si="408"/>
        <v>91.299757999999812</v>
      </c>
      <c r="BO378" s="52">
        <f t="shared" si="366"/>
        <v>0.92221900000000001</v>
      </c>
      <c r="BT378" s="35">
        <f>BU378+BY378+Tabelle21268201025262729[[#This Row],[w]]/2+Tabelle21268201025262729[[#This Row],[poweradd]]</f>
        <v>253.58349600000003</v>
      </c>
      <c r="BU378" s="52">
        <f t="shared" si="397"/>
        <v>249.24595600000004</v>
      </c>
      <c r="BV378" s="35">
        <f t="shared" si="367"/>
        <v>7</v>
      </c>
      <c r="BW378" s="52">
        <f t="shared" si="385"/>
        <v>83.754044000000007</v>
      </c>
      <c r="BX378" s="52">
        <f t="shared" si="409"/>
        <v>82.916504000000003</v>
      </c>
      <c r="BY378" s="52">
        <f t="shared" si="368"/>
        <v>0.83753999999999995</v>
      </c>
      <c r="CB378" s="213" t="s">
        <v>168</v>
      </c>
      <c r="CD378" s="35">
        <f>CE378+CI378+Tabelle2126820102526272934[[#This Row],[w]]/2+Tabelle2126820102526272934[[#This Row],[poweradd]]</f>
        <v>47.521669000000081</v>
      </c>
      <c r="CE378" s="52">
        <f t="shared" si="398"/>
        <v>58.627949000000079</v>
      </c>
      <c r="CF378" s="35">
        <f t="shared" si="369"/>
        <v>6</v>
      </c>
      <c r="CG378" s="52">
        <f t="shared" si="386"/>
        <v>89.372050999999814</v>
      </c>
      <c r="CH378" s="52">
        <f t="shared" si="410"/>
        <v>88.478330999999812</v>
      </c>
      <c r="CI378" s="52">
        <f t="shared" si="370"/>
        <v>0.89371999999999996</v>
      </c>
      <c r="CJ378">
        <f>-20*0.75</f>
        <v>-15</v>
      </c>
      <c r="CL378" t="s">
        <v>226</v>
      </c>
      <c r="CN378" s="35">
        <f>CO378+CS378+Tabelle21268201025262729341135[[#This Row],[w]]/2+Tabelle21268201025262729341135[[#This Row],[poweradd]]</f>
        <v>78.202015999999873</v>
      </c>
      <c r="CO378" s="52">
        <f t="shared" si="399"/>
        <v>93.456581999999869</v>
      </c>
      <c r="CP378" s="35">
        <f t="shared" si="371"/>
        <v>6</v>
      </c>
      <c r="CQ378" s="52">
        <f t="shared" si="387"/>
        <v>174.54341800000003</v>
      </c>
      <c r="CR378" s="52">
        <f t="shared" si="411"/>
        <v>172.79798400000004</v>
      </c>
      <c r="CS378" s="52">
        <f t="shared" si="372"/>
        <v>1.7454339999999999</v>
      </c>
      <c r="CT378">
        <v>-20</v>
      </c>
      <c r="CV378" t="s">
        <v>224</v>
      </c>
      <c r="CX378" s="35">
        <f>CY378+DC378+Tabelle2126820102526272934113536[[#This Row],[w]]/2+Tabelle2126820102526272934113536[[#This Row],[poweradd]]</f>
        <v>71.242944999999992</v>
      </c>
      <c r="CY378" s="52">
        <f t="shared" si="400"/>
        <v>86.146914999999993</v>
      </c>
      <c r="CZ378" s="35">
        <f t="shared" si="373"/>
        <v>6</v>
      </c>
      <c r="DA378" s="52">
        <f t="shared" si="388"/>
        <v>209.60308500000014</v>
      </c>
      <c r="DB378" s="52">
        <f t="shared" si="412"/>
        <v>207.50705500000012</v>
      </c>
      <c r="DC378" s="52">
        <f t="shared" si="374"/>
        <v>2.0960299999999998</v>
      </c>
      <c r="DD378">
        <v>-20</v>
      </c>
      <c r="DF378" t="s">
        <v>224</v>
      </c>
      <c r="DH378" s="35">
        <f>DI378+DM378+Tabelle21268201025262729341135363731[[#This Row],[w]]/2+Tabelle21268201025262729341135363731[[#This Row],[poweradd]]</f>
        <v>43.048442999999956</v>
      </c>
      <c r="DI378" s="52">
        <f t="shared" si="401"/>
        <v>38.485801999999957</v>
      </c>
      <c r="DJ378" s="35">
        <f t="shared" si="375"/>
        <v>6</v>
      </c>
      <c r="DK378" s="52">
        <f t="shared" si="389"/>
        <v>156.26419799999985</v>
      </c>
      <c r="DL378" s="52">
        <f t="shared" si="413"/>
        <v>154.70155699999984</v>
      </c>
      <c r="DM378" s="52">
        <f t="shared" si="376"/>
        <v>1.5626409999999999</v>
      </c>
      <c r="DR378" s="35">
        <f>DS378+DW378+Tabelle212682010252627293411353637[[#This Row],[w]]/2+Tabelle212682010252627293411353637[[#This Row],[poweradd]]</f>
        <v>64.354998999999964</v>
      </c>
      <c r="DS378" s="52">
        <f t="shared" si="402"/>
        <v>59.82575699999996</v>
      </c>
      <c r="DT378" s="35">
        <f t="shared" si="377"/>
        <v>6</v>
      </c>
      <c r="DU378" s="52">
        <f t="shared" si="390"/>
        <v>152.92424300000005</v>
      </c>
      <c r="DV378" s="52">
        <f t="shared" si="414"/>
        <v>151.39500100000004</v>
      </c>
      <c r="DW378" s="52">
        <f t="shared" si="378"/>
        <v>1.529242</v>
      </c>
    </row>
    <row r="379" spans="1:130" x14ac:dyDescent="0.25">
      <c r="A379" s="55">
        <v>376</v>
      </c>
      <c r="B379" s="35">
        <f>C379+G379+Tabelle21268201025[[#This Row],[w]]/2+Tabelle21268201025[[#This Row],[poweradd]]</f>
        <v>11.277067000000049</v>
      </c>
      <c r="C379" s="52">
        <f t="shared" si="415"/>
        <v>7.3556240000000477</v>
      </c>
      <c r="D379" s="35">
        <f t="shared" si="354"/>
        <v>6</v>
      </c>
      <c r="E379" s="52">
        <f t="shared" si="416"/>
        <v>92.144375999999809</v>
      </c>
      <c r="F379" s="52">
        <f t="shared" si="417"/>
        <v>91.222932999999813</v>
      </c>
      <c r="G379" s="52">
        <f t="shared" si="418"/>
        <v>0.92144300000000001</v>
      </c>
      <c r="L379" s="35">
        <f>M379+Q379+Tabelle212682010252632[[#This Row],[w]]/2+Tabelle212682010252632[[#This Row],[poweradd]]</f>
        <v>16.471966999999985</v>
      </c>
      <c r="M379" s="52">
        <f t="shared" si="391"/>
        <v>12.623199999999985</v>
      </c>
      <c r="N379" s="35">
        <f t="shared" si="355"/>
        <v>6</v>
      </c>
      <c r="O379" s="52">
        <f t="shared" si="379"/>
        <v>84.876799999999946</v>
      </c>
      <c r="P379" s="52">
        <f t="shared" si="403"/>
        <v>84.028032999999951</v>
      </c>
      <c r="Q379" s="52">
        <f t="shared" si="356"/>
        <v>0.84876700000000005</v>
      </c>
      <c r="T379" s="213" t="s">
        <v>167</v>
      </c>
      <c r="V379" s="35">
        <f>W379+AA379+Tabelle2126820102526[[#This Row],[w]]/2+Tabelle2126820102526[[#This Row],[poweradd]]</f>
        <v>244.57825700000001</v>
      </c>
      <c r="W379" s="52">
        <f t="shared" si="392"/>
        <v>240.765917</v>
      </c>
      <c r="X379" s="35">
        <f t="shared" si="357"/>
        <v>6</v>
      </c>
      <c r="Y379" s="52">
        <f t="shared" si="380"/>
        <v>81.234082999999799</v>
      </c>
      <c r="Z379" s="52">
        <f t="shared" si="404"/>
        <v>80.421742999999793</v>
      </c>
      <c r="AA379" s="52">
        <f t="shared" si="358"/>
        <v>0.81233999999999995</v>
      </c>
      <c r="AF379" s="35">
        <f>AG379+AK379+Tabelle212682010252630[[#This Row],[w]]/2+Tabelle212682010252630[[#This Row],[poweradd]]</f>
        <v>249.07240100000013</v>
      </c>
      <c r="AG379" s="52">
        <f t="shared" si="393"/>
        <v>245.32565800000012</v>
      </c>
      <c r="AH379" s="35">
        <f t="shared" si="359"/>
        <v>6</v>
      </c>
      <c r="AI379" s="52">
        <f t="shared" si="381"/>
        <v>74.674341999999811</v>
      </c>
      <c r="AJ379" s="52">
        <f t="shared" si="405"/>
        <v>73.927598999999816</v>
      </c>
      <c r="AK379" s="52">
        <f t="shared" si="360"/>
        <v>0.74674300000000005</v>
      </c>
      <c r="AL379" s="45"/>
      <c r="AM379" s="45"/>
      <c r="AN379" s="47"/>
      <c r="AP379" s="35">
        <f>AQ379+AU379+Tabelle212682010252627[[#This Row],[w]]/2+Tabelle212682010252627[[#This Row],[poweradd]]</f>
        <v>17.695900999999868</v>
      </c>
      <c r="AQ379" s="52">
        <f t="shared" si="394"/>
        <v>13.167576999999868</v>
      </c>
      <c r="AR379" s="35">
        <f t="shared" si="361"/>
        <v>7</v>
      </c>
      <c r="AS379" s="52">
        <f t="shared" si="382"/>
        <v>102.83242299999986</v>
      </c>
      <c r="AT379" s="52">
        <f t="shared" si="406"/>
        <v>101.80409899999987</v>
      </c>
      <c r="AU379" s="52">
        <f t="shared" si="362"/>
        <v>1.028324</v>
      </c>
      <c r="AZ379" s="35">
        <f>BA379+BE379+Tabelle2126820102526272933[[#This Row],[w]]/2+Tabelle2126820102526272933[[#This Row],[poweradd]]</f>
        <v>2.6278490000000332</v>
      </c>
      <c r="BA379" s="52">
        <f t="shared" si="395"/>
        <v>18.169545000000035</v>
      </c>
      <c r="BB379" s="35">
        <f t="shared" si="363"/>
        <v>7</v>
      </c>
      <c r="BC379" s="52">
        <f t="shared" si="383"/>
        <v>95.830454999999887</v>
      </c>
      <c r="BD379" s="52">
        <f t="shared" si="407"/>
        <v>94.872150999999889</v>
      </c>
      <c r="BE379" s="52">
        <f t="shared" si="364"/>
        <v>0.95830400000000004</v>
      </c>
      <c r="BF379">
        <v>-20</v>
      </c>
      <c r="BH379" t="s">
        <v>224</v>
      </c>
      <c r="BJ379" s="35">
        <f>BK379+BO379+Tabelle21268201025262728[[#This Row],[w]]/2+Tabelle21268201025262728[[#This Row],[poweradd]]</f>
        <v>251.61323900000002</v>
      </c>
      <c r="BK379" s="52">
        <f t="shared" si="396"/>
        <v>247.20024200000003</v>
      </c>
      <c r="BL379" s="35">
        <f t="shared" si="365"/>
        <v>7</v>
      </c>
      <c r="BM379" s="52">
        <f t="shared" si="384"/>
        <v>91.299757999999812</v>
      </c>
      <c r="BN379" s="52">
        <f t="shared" si="408"/>
        <v>90.386760999999808</v>
      </c>
      <c r="BO379" s="52">
        <f t="shared" si="366"/>
        <v>0.91299699999999995</v>
      </c>
      <c r="BT379" s="35">
        <f>BU379+BY379+Tabelle21268201025262729[[#This Row],[w]]/2+Tabelle21268201025262729[[#This Row],[poweradd]]</f>
        <v>257.91266100000001</v>
      </c>
      <c r="BU379" s="52">
        <f t="shared" si="397"/>
        <v>253.58349600000003</v>
      </c>
      <c r="BV379" s="35">
        <f t="shared" si="367"/>
        <v>7</v>
      </c>
      <c r="BW379" s="52">
        <f t="shared" si="385"/>
        <v>82.916504000000003</v>
      </c>
      <c r="BX379" s="52">
        <f t="shared" si="409"/>
        <v>82.087339</v>
      </c>
      <c r="BY379" s="52">
        <f t="shared" si="368"/>
        <v>0.82916500000000004</v>
      </c>
      <c r="CB379" s="213" t="s">
        <v>167</v>
      </c>
      <c r="CD379" s="35">
        <f>CE379+CI379+Tabelle2126820102526272934[[#This Row],[w]]/2+Tabelle2126820102526272934[[#This Row],[poweradd]]</f>
        <v>51.40645200000008</v>
      </c>
      <c r="CE379" s="52">
        <f t="shared" si="398"/>
        <v>47.521669000000081</v>
      </c>
      <c r="CF379" s="35">
        <f t="shared" si="369"/>
        <v>6</v>
      </c>
      <c r="CG379" s="52">
        <f t="shared" si="386"/>
        <v>88.478330999999812</v>
      </c>
      <c r="CH379" s="52">
        <f t="shared" si="410"/>
        <v>87.593547999999814</v>
      </c>
      <c r="CI379" s="52">
        <f t="shared" si="370"/>
        <v>0.88478299999999999</v>
      </c>
      <c r="CJ379" s="94"/>
      <c r="CK379" s="94"/>
      <c r="CL379" s="222" t="s">
        <v>168</v>
      </c>
      <c r="CN379" s="35">
        <f>CO379+CS379+Tabelle21268201025262729341135[[#This Row],[w]]/2+Tabelle21268201025262729341135[[#This Row],[poweradd]]</f>
        <v>62.929994999999877</v>
      </c>
      <c r="CO379" s="52">
        <f t="shared" si="399"/>
        <v>78.202015999999873</v>
      </c>
      <c r="CP379" s="35">
        <f t="shared" si="371"/>
        <v>6</v>
      </c>
      <c r="CQ379" s="52">
        <f t="shared" si="387"/>
        <v>172.79798400000004</v>
      </c>
      <c r="CR379" s="52">
        <f t="shared" si="411"/>
        <v>171.07000500000004</v>
      </c>
      <c r="CS379" s="52">
        <f t="shared" si="372"/>
        <v>1.7279789999999999</v>
      </c>
      <c r="CT379">
        <v>-20</v>
      </c>
      <c r="CV379" t="s">
        <v>225</v>
      </c>
      <c r="CX379" s="35">
        <f>CY379+DC379+Tabelle2126820102526272934113536[[#This Row],[w]]/2+Tabelle2126820102526272934113536[[#This Row],[poweradd]]</f>
        <v>56.318014999999988</v>
      </c>
      <c r="CY379" s="52">
        <f t="shared" si="400"/>
        <v>71.242944999999992</v>
      </c>
      <c r="CZ379" s="35">
        <f t="shared" si="373"/>
        <v>6</v>
      </c>
      <c r="DA379" s="52">
        <f t="shared" si="388"/>
        <v>207.50705500000012</v>
      </c>
      <c r="DB379" s="52">
        <f t="shared" si="412"/>
        <v>205.43198500000011</v>
      </c>
      <c r="DC379" s="52">
        <f t="shared" si="374"/>
        <v>2.0750700000000002</v>
      </c>
      <c r="DD379">
        <v>-20</v>
      </c>
      <c r="DF379" t="s">
        <v>225</v>
      </c>
      <c r="DH379" s="35">
        <f>DI379+DM379+Tabelle21268201025262729341135363731[[#This Row],[w]]/2+Tabelle21268201025262729341135363731[[#This Row],[poweradd]]</f>
        <v>47.595457999999958</v>
      </c>
      <c r="DI379" s="52">
        <f t="shared" si="401"/>
        <v>43.048442999999956</v>
      </c>
      <c r="DJ379" s="35">
        <f t="shared" si="375"/>
        <v>6</v>
      </c>
      <c r="DK379" s="52">
        <f t="shared" si="389"/>
        <v>154.70155699999984</v>
      </c>
      <c r="DL379" s="52">
        <f t="shared" si="413"/>
        <v>153.15454199999985</v>
      </c>
      <c r="DM379" s="52">
        <f t="shared" si="376"/>
        <v>1.547015</v>
      </c>
      <c r="DR379" s="35">
        <f>DS379+DW379+Tabelle212682010252627293411353637[[#This Row],[w]]/2+Tabelle212682010252627293411353637[[#This Row],[poweradd]]</f>
        <v>68.868948999999958</v>
      </c>
      <c r="DS379" s="52">
        <f t="shared" si="402"/>
        <v>64.354998999999964</v>
      </c>
      <c r="DT379" s="35">
        <f t="shared" si="377"/>
        <v>6</v>
      </c>
      <c r="DU379" s="52">
        <f t="shared" si="390"/>
        <v>151.39500100000004</v>
      </c>
      <c r="DV379" s="52">
        <f t="shared" si="414"/>
        <v>149.88105100000004</v>
      </c>
      <c r="DW379" s="52">
        <f t="shared" si="378"/>
        <v>1.5139499999999999</v>
      </c>
    </row>
    <row r="380" spans="1:130" x14ac:dyDescent="0.25">
      <c r="A380" s="55">
        <v>377</v>
      </c>
      <c r="B380" s="35">
        <f>C380+G380+Tabelle21268201025[[#This Row],[w]]/2+Tabelle21268201025[[#This Row],[poweradd]]</f>
        <v>15.189296000000049</v>
      </c>
      <c r="C380" s="150">
        <f t="shared" si="415"/>
        <v>11.277067000000049</v>
      </c>
      <c r="D380" s="35">
        <f t="shared" si="354"/>
        <v>6</v>
      </c>
      <c r="E380" s="52">
        <f t="shared" si="416"/>
        <v>91.222932999999813</v>
      </c>
      <c r="F380" s="52">
        <f t="shared" si="417"/>
        <v>90.310703999999816</v>
      </c>
      <c r="G380" s="52">
        <f t="shared" si="418"/>
        <v>0.91222899999999996</v>
      </c>
      <c r="L380" s="35">
        <f>M380+Q380+Tabelle212682010252632[[#This Row],[w]]/2+Tabelle212682010252632[[#This Row],[poweradd]]</f>
        <v>0.31224699999998506</v>
      </c>
      <c r="M380" s="150">
        <f t="shared" si="391"/>
        <v>16.471966999999985</v>
      </c>
      <c r="N380" s="35">
        <f t="shared" si="355"/>
        <v>6</v>
      </c>
      <c r="O380" s="52">
        <f t="shared" si="379"/>
        <v>84.028032999999951</v>
      </c>
      <c r="P380" s="52">
        <f t="shared" si="403"/>
        <v>83.187752999999944</v>
      </c>
      <c r="Q380" s="52">
        <f t="shared" si="356"/>
        <v>0.84028000000000003</v>
      </c>
      <c r="R380">
        <v>-20</v>
      </c>
      <c r="T380" t="s">
        <v>224</v>
      </c>
      <c r="V380" s="35">
        <f>W380+AA380+Tabelle2126820102526[[#This Row],[w]]/2+Tabelle2126820102526[[#This Row],[poweradd]]</f>
        <v>248.382474</v>
      </c>
      <c r="W380" s="150">
        <f t="shared" si="392"/>
        <v>244.57825700000001</v>
      </c>
      <c r="X380" s="35">
        <f t="shared" si="357"/>
        <v>6</v>
      </c>
      <c r="Y380" s="52">
        <f t="shared" si="380"/>
        <v>80.421742999999793</v>
      </c>
      <c r="Z380" s="52">
        <f t="shared" si="404"/>
        <v>79.617525999999799</v>
      </c>
      <c r="AA380" s="52">
        <f t="shared" si="358"/>
        <v>0.80421699999999996</v>
      </c>
      <c r="AF380" s="35">
        <f>AG380+AK380+Tabelle212682010252630[[#This Row],[w]]/2+Tabelle212682010252630[[#This Row],[poweradd]]</f>
        <v>252.81167600000012</v>
      </c>
      <c r="AG380" s="150">
        <f t="shared" si="393"/>
        <v>249.07240100000013</v>
      </c>
      <c r="AH380" s="35">
        <f t="shared" si="359"/>
        <v>6</v>
      </c>
      <c r="AI380" s="52">
        <f t="shared" si="381"/>
        <v>73.927598999999816</v>
      </c>
      <c r="AJ380" s="52">
        <f t="shared" si="405"/>
        <v>73.18832399999981</v>
      </c>
      <c r="AK380" s="52">
        <f t="shared" si="360"/>
        <v>0.73927500000000002</v>
      </c>
      <c r="AL380" s="45"/>
      <c r="AM380" s="45"/>
      <c r="AN380" s="213" t="s">
        <v>168</v>
      </c>
      <c r="AP380" s="35">
        <f>AQ380+AU380+Tabelle212682010252627[[#This Row],[w]]/2+Tabelle212682010252627[[#This Row],[poweradd]]</f>
        <v>2.2139409999998669</v>
      </c>
      <c r="AQ380" s="150">
        <f t="shared" si="394"/>
        <v>17.695900999999868</v>
      </c>
      <c r="AR380" s="35">
        <f t="shared" si="361"/>
        <v>7</v>
      </c>
      <c r="AS380" s="52">
        <f t="shared" si="382"/>
        <v>101.80409899999987</v>
      </c>
      <c r="AT380" s="52">
        <f t="shared" si="406"/>
        <v>100.78605899999987</v>
      </c>
      <c r="AU380" s="52">
        <f t="shared" si="362"/>
        <v>1.0180400000000001</v>
      </c>
      <c r="AV380">
        <v>-20</v>
      </c>
      <c r="AX380" t="s">
        <v>224</v>
      </c>
      <c r="AZ380" s="35">
        <f>BA380+BE380+Tabelle2126820102526272933[[#This Row],[w]]/2+Tabelle2126820102526272933[[#This Row],[poweradd]]</f>
        <v>7.0765700000000331</v>
      </c>
      <c r="BA380" s="150">
        <f t="shared" si="395"/>
        <v>2.6278490000000332</v>
      </c>
      <c r="BB380" s="35">
        <f t="shared" si="363"/>
        <v>7</v>
      </c>
      <c r="BC380" s="52">
        <f t="shared" si="383"/>
        <v>94.872150999999889</v>
      </c>
      <c r="BD380" s="52">
        <f t="shared" si="407"/>
        <v>93.923429999999883</v>
      </c>
      <c r="BE380" s="52">
        <f t="shared" si="364"/>
        <v>0.94872100000000004</v>
      </c>
      <c r="BJ380" s="35">
        <f>BK380+BO380+Tabelle21268201025262728[[#This Row],[w]]/2+Tabelle21268201025262728[[#This Row],[poweradd]]</f>
        <v>256.01710600000001</v>
      </c>
      <c r="BK380" s="150">
        <f t="shared" si="396"/>
        <v>251.61323900000002</v>
      </c>
      <c r="BL380" s="35">
        <f t="shared" si="365"/>
        <v>7</v>
      </c>
      <c r="BM380" s="52">
        <f t="shared" si="384"/>
        <v>90.386760999999808</v>
      </c>
      <c r="BN380" s="52">
        <f t="shared" si="408"/>
        <v>89.482893999999803</v>
      </c>
      <c r="BO380" s="52">
        <f t="shared" si="366"/>
        <v>0.90386699999999998</v>
      </c>
      <c r="BP380" s="45"/>
      <c r="BQ380" s="45"/>
      <c r="BR380" s="47"/>
      <c r="BT380" s="35">
        <f>BU380+BY380+Tabelle21268201025262729[[#This Row],[w]]/2+Tabelle21268201025262729[[#This Row],[poweradd]]</f>
        <v>2.2335340000000201</v>
      </c>
      <c r="BU380" s="150">
        <f t="shared" si="397"/>
        <v>257.91266100000001</v>
      </c>
      <c r="BV380" s="35">
        <f t="shared" si="367"/>
        <v>7</v>
      </c>
      <c r="BW380" s="52">
        <f t="shared" si="385"/>
        <v>82.087339</v>
      </c>
      <c r="BX380" s="52">
        <f t="shared" si="409"/>
        <v>81.266465999999994</v>
      </c>
      <c r="BY380" s="52">
        <f t="shared" si="368"/>
        <v>0.82087299999999996</v>
      </c>
      <c r="BZ380" s="94">
        <v>-260</v>
      </c>
      <c r="CA380" s="94"/>
      <c r="CB380" s="47" t="s">
        <v>45</v>
      </c>
      <c r="CD380" s="35">
        <f>CE380+CI380+Tabelle2126820102526272934[[#This Row],[w]]/2+Tabelle2126820102526272934[[#This Row],[poweradd]]</f>
        <v>40.282387000000078</v>
      </c>
      <c r="CE380" s="150">
        <f t="shared" si="398"/>
        <v>51.40645200000008</v>
      </c>
      <c r="CF380" s="35">
        <f t="shared" si="369"/>
        <v>6</v>
      </c>
      <c r="CG380" s="52">
        <f t="shared" si="386"/>
        <v>87.593547999999814</v>
      </c>
      <c r="CH380" s="52">
        <f t="shared" si="410"/>
        <v>86.717612999999815</v>
      </c>
      <c r="CI380" s="52">
        <f t="shared" si="370"/>
        <v>0.87593500000000002</v>
      </c>
      <c r="CJ380">
        <f>-20*0.75</f>
        <v>-15</v>
      </c>
      <c r="CL380" t="s">
        <v>228</v>
      </c>
      <c r="CN380" s="35">
        <f>CO380+CS380+Tabelle21268201025262729341135[[#This Row],[w]]/2+Tabelle21268201025262729341135[[#This Row],[poweradd]]</f>
        <v>67.64069499999988</v>
      </c>
      <c r="CO380" s="150">
        <f t="shared" si="399"/>
        <v>62.929994999999877</v>
      </c>
      <c r="CP380" s="35">
        <f t="shared" si="371"/>
        <v>6</v>
      </c>
      <c r="CQ380" s="52">
        <f t="shared" si="387"/>
        <v>171.07000500000004</v>
      </c>
      <c r="CR380" s="52">
        <f t="shared" si="411"/>
        <v>169.35930500000003</v>
      </c>
      <c r="CS380" s="52">
        <f t="shared" si="372"/>
        <v>1.7107000000000001</v>
      </c>
      <c r="CX380" s="35">
        <f>CY380+DC380+Tabelle2126820102526272934113536[[#This Row],[w]]/2+Tabelle2126820102526272934113536[[#This Row],[poweradd]]</f>
        <v>61.372333999999988</v>
      </c>
      <c r="CY380" s="150">
        <f t="shared" si="400"/>
        <v>56.318014999999988</v>
      </c>
      <c r="CZ380" s="35">
        <f t="shared" si="373"/>
        <v>6</v>
      </c>
      <c r="DA380" s="52">
        <f t="shared" si="388"/>
        <v>205.43198500000011</v>
      </c>
      <c r="DB380" s="52">
        <f t="shared" si="412"/>
        <v>203.37766600000012</v>
      </c>
      <c r="DC380" s="52">
        <f t="shared" si="374"/>
        <v>2.054319</v>
      </c>
      <c r="DH380" s="35">
        <f>DI380+DM380+Tabelle21268201025262729341135363731[[#This Row],[w]]/2+Tabelle21268201025262729341135363731[[#This Row],[poweradd]]</f>
        <v>52.127002999999959</v>
      </c>
      <c r="DI380" s="150">
        <f t="shared" si="401"/>
        <v>47.595457999999958</v>
      </c>
      <c r="DJ380" s="35">
        <f t="shared" si="375"/>
        <v>6</v>
      </c>
      <c r="DK380" s="52">
        <f t="shared" si="389"/>
        <v>153.15454199999985</v>
      </c>
      <c r="DL380" s="52">
        <f t="shared" si="413"/>
        <v>151.62299699999986</v>
      </c>
      <c r="DM380" s="52">
        <f t="shared" si="376"/>
        <v>1.5315449999999999</v>
      </c>
      <c r="DR380" s="35">
        <f>DS380+DW380+Tabelle212682010252627293411353637[[#This Row],[w]]/2+Tabelle212682010252627293411353637[[#This Row],[poweradd]]</f>
        <v>73.367758999999964</v>
      </c>
      <c r="DS380" s="150">
        <f t="shared" si="402"/>
        <v>68.868948999999958</v>
      </c>
      <c r="DT380" s="35">
        <f t="shared" si="377"/>
        <v>6</v>
      </c>
      <c r="DU380" s="52">
        <f t="shared" si="390"/>
        <v>149.88105100000004</v>
      </c>
      <c r="DV380" s="52">
        <f t="shared" si="414"/>
        <v>148.38224100000005</v>
      </c>
      <c r="DW380" s="52">
        <f t="shared" si="378"/>
        <v>1.49881</v>
      </c>
    </row>
    <row r="381" spans="1:130" x14ac:dyDescent="0.25">
      <c r="A381" s="55">
        <v>378</v>
      </c>
      <c r="B381" s="35">
        <f>C381+G381+Tabelle21268201025[[#This Row],[w]]/2+Tabelle21268201025[[#This Row],[poweradd]]</f>
        <v>19.092403000000047</v>
      </c>
      <c r="C381" s="150">
        <f t="shared" si="415"/>
        <v>15.189296000000049</v>
      </c>
      <c r="D381" s="35">
        <f t="shared" si="354"/>
        <v>6</v>
      </c>
      <c r="E381" s="52">
        <f t="shared" si="416"/>
        <v>90.310703999999816</v>
      </c>
      <c r="F381" s="52">
        <f t="shared" si="417"/>
        <v>89.407596999999811</v>
      </c>
      <c r="G381" s="52">
        <f t="shared" si="418"/>
        <v>0.90310699999999999</v>
      </c>
      <c r="L381" s="35">
        <f>M381+Q381+Tabelle212682010252632[[#This Row],[w]]/2+Tabelle212682010252632[[#This Row],[poweradd]]</f>
        <v>4.1441239999999855</v>
      </c>
      <c r="M381" s="150">
        <f t="shared" si="391"/>
        <v>0.31224699999998506</v>
      </c>
      <c r="N381" s="35">
        <f t="shared" si="355"/>
        <v>6</v>
      </c>
      <c r="O381" s="52">
        <f t="shared" si="379"/>
        <v>83.187752999999944</v>
      </c>
      <c r="P381" s="52">
        <f t="shared" si="403"/>
        <v>82.355875999999938</v>
      </c>
      <c r="Q381" s="52">
        <f t="shared" si="356"/>
        <v>0.83187699999999998</v>
      </c>
      <c r="R381" s="94"/>
      <c r="S381" s="94"/>
      <c r="T381" s="94"/>
      <c r="V381" s="35">
        <f>W381+AA381+Tabelle2126820102526[[#This Row],[w]]/2+Tabelle2126820102526[[#This Row],[poweradd]]</f>
        <v>252.17864900000001</v>
      </c>
      <c r="W381" s="150">
        <f t="shared" si="392"/>
        <v>248.382474</v>
      </c>
      <c r="X381" s="35">
        <f t="shared" si="357"/>
        <v>6</v>
      </c>
      <c r="Y381" s="52">
        <f t="shared" si="380"/>
        <v>79.617525999999799</v>
      </c>
      <c r="Z381" s="52">
        <f t="shared" si="404"/>
        <v>78.821350999999794</v>
      </c>
      <c r="AA381" s="52">
        <f t="shared" si="358"/>
        <v>0.79617499999999997</v>
      </c>
      <c r="AF381" s="35">
        <f>AG381+AK381+Tabelle212682010252630[[#This Row],[w]]/2+Tabelle212682010252630[[#This Row],[poweradd]]</f>
        <v>256.54355900000013</v>
      </c>
      <c r="AG381" s="150">
        <f t="shared" si="393"/>
        <v>252.81167600000012</v>
      </c>
      <c r="AH381" s="35">
        <f t="shared" si="359"/>
        <v>6</v>
      </c>
      <c r="AI381" s="52">
        <f t="shared" si="381"/>
        <v>73.18832399999981</v>
      </c>
      <c r="AJ381" s="52">
        <f t="shared" si="405"/>
        <v>72.456440999999813</v>
      </c>
      <c r="AK381" s="52">
        <f t="shared" si="360"/>
        <v>0.73188299999999995</v>
      </c>
      <c r="AL381" s="45"/>
      <c r="AM381" s="45"/>
      <c r="AN381" s="213" t="s">
        <v>167</v>
      </c>
      <c r="AP381" s="35">
        <f>AQ381+AU381+Tabelle212682010252627[[#This Row],[w]]/2+Tabelle212682010252627[[#This Row],[poweradd]]</f>
        <v>6.7218009999998669</v>
      </c>
      <c r="AQ381" s="150">
        <f t="shared" si="394"/>
        <v>2.2139409999998669</v>
      </c>
      <c r="AR381" s="35">
        <f t="shared" si="361"/>
        <v>7</v>
      </c>
      <c r="AS381" s="52">
        <f t="shared" si="382"/>
        <v>100.78605899999987</v>
      </c>
      <c r="AT381" s="52">
        <f t="shared" si="406"/>
        <v>99.778198999999873</v>
      </c>
      <c r="AU381" s="52">
        <f t="shared" si="362"/>
        <v>1.00786</v>
      </c>
      <c r="AZ381" s="35">
        <f>BA381+BE381+Tabelle2126820102526272933[[#This Row],[w]]/2+Tabelle2126820102526272933[[#This Row],[poweradd]]</f>
        <v>11.515804000000033</v>
      </c>
      <c r="BA381" s="150">
        <f t="shared" si="395"/>
        <v>7.0765700000000331</v>
      </c>
      <c r="BB381" s="35">
        <f t="shared" si="363"/>
        <v>7</v>
      </c>
      <c r="BC381" s="52">
        <f t="shared" si="383"/>
        <v>93.923429999999883</v>
      </c>
      <c r="BD381" s="52">
        <f t="shared" si="407"/>
        <v>92.984195999999883</v>
      </c>
      <c r="BE381" s="52">
        <f t="shared" si="364"/>
        <v>0.93923400000000001</v>
      </c>
      <c r="BJ381" s="35">
        <f>BK381+BO381+Tabelle21268201025262728[[#This Row],[w]]/2+Tabelle21268201025262728[[#This Row],[poweradd]]</f>
        <v>0.41193400000003066</v>
      </c>
      <c r="BK381" s="150">
        <f t="shared" si="396"/>
        <v>256.01710600000001</v>
      </c>
      <c r="BL381" s="35">
        <f t="shared" si="365"/>
        <v>7</v>
      </c>
      <c r="BM381" s="52">
        <f t="shared" si="384"/>
        <v>89.482893999999803</v>
      </c>
      <c r="BN381" s="52">
        <f t="shared" si="408"/>
        <v>88.588065999999799</v>
      </c>
      <c r="BO381" s="52">
        <f t="shared" si="366"/>
        <v>0.89482799999999996</v>
      </c>
      <c r="BP381" s="94">
        <v>-260</v>
      </c>
      <c r="BQ381" s="94"/>
      <c r="BR381" s="47" t="s">
        <v>45</v>
      </c>
      <c r="BT381" s="35">
        <f>BU381+BY381+Tabelle21268201025262729[[#This Row],[w]]/2+Tabelle21268201025262729[[#This Row],[poweradd]]</f>
        <v>71.546198000000018</v>
      </c>
      <c r="BU381" s="150">
        <f t="shared" si="397"/>
        <v>2.2335340000000201</v>
      </c>
      <c r="BV381" s="35">
        <f t="shared" si="367"/>
        <v>7</v>
      </c>
      <c r="BW381" s="52">
        <f t="shared" si="385"/>
        <v>81.266465999999994</v>
      </c>
      <c r="BX381" s="52">
        <f t="shared" si="409"/>
        <v>80.453801999999996</v>
      </c>
      <c r="BY381" s="52">
        <f t="shared" si="368"/>
        <v>0.81266400000000005</v>
      </c>
      <c r="BZ381" s="94">
        <f>260*0.25</f>
        <v>65</v>
      </c>
      <c r="CA381" s="94"/>
      <c r="CB381" s="94"/>
      <c r="CD381" s="35">
        <f>CE381+CI381+Tabelle2126820102526272934[[#This Row],[w]]/2+Tabelle2126820102526272934[[#This Row],[poweradd]]</f>
        <v>44.149563000000079</v>
      </c>
      <c r="CE381" s="150">
        <f t="shared" si="398"/>
        <v>40.282387000000078</v>
      </c>
      <c r="CF381" s="35">
        <f t="shared" si="369"/>
        <v>6</v>
      </c>
      <c r="CG381" s="52">
        <f t="shared" si="386"/>
        <v>86.717612999999815</v>
      </c>
      <c r="CH381" s="52">
        <f t="shared" si="410"/>
        <v>85.850436999999815</v>
      </c>
      <c r="CI381" s="52">
        <f t="shared" si="370"/>
        <v>0.86717599999999995</v>
      </c>
      <c r="CJ381" s="94"/>
      <c r="CK381" s="94"/>
      <c r="CL381" s="94"/>
      <c r="CN381" s="35">
        <f>CO381+CS381+Tabelle21268201025262729341135[[#This Row],[w]]/2+Tabelle21268201025262729341135[[#This Row],[poweradd]]</f>
        <v>72.334287999999873</v>
      </c>
      <c r="CO381" s="150">
        <f t="shared" si="399"/>
        <v>67.64069499999988</v>
      </c>
      <c r="CP381" s="35">
        <f t="shared" si="371"/>
        <v>6</v>
      </c>
      <c r="CQ381" s="52">
        <f t="shared" si="387"/>
        <v>169.35930500000003</v>
      </c>
      <c r="CR381" s="52">
        <f t="shared" si="411"/>
        <v>167.66571200000004</v>
      </c>
      <c r="CS381" s="52">
        <f t="shared" si="372"/>
        <v>1.6935929999999999</v>
      </c>
      <c r="CX381" s="35">
        <f>CY381+DC381+Tabelle2126820102526272934113536[[#This Row],[w]]/2+Tabelle2126820102526272934113536[[#This Row],[poweradd]]</f>
        <v>66.406109999999984</v>
      </c>
      <c r="CY381" s="150">
        <f t="shared" si="400"/>
        <v>61.372333999999988</v>
      </c>
      <c r="CZ381" s="35">
        <f t="shared" si="373"/>
        <v>6</v>
      </c>
      <c r="DA381" s="52">
        <f t="shared" si="388"/>
        <v>203.37766600000012</v>
      </c>
      <c r="DB381" s="52">
        <f t="shared" si="412"/>
        <v>201.34389000000013</v>
      </c>
      <c r="DC381" s="52">
        <f t="shared" si="374"/>
        <v>2.033776</v>
      </c>
      <c r="DH381" s="35">
        <f>DI381+DM381+Tabelle21268201025262729341135363731[[#This Row],[w]]/2+Tabelle21268201025262729341135363731[[#This Row],[poweradd]]</f>
        <v>56.643231999999962</v>
      </c>
      <c r="DI381" s="150">
        <f t="shared" si="401"/>
        <v>52.127002999999959</v>
      </c>
      <c r="DJ381" s="35">
        <f t="shared" si="375"/>
        <v>6</v>
      </c>
      <c r="DK381" s="52">
        <f t="shared" si="389"/>
        <v>151.62299699999986</v>
      </c>
      <c r="DL381" s="52">
        <f t="shared" si="413"/>
        <v>150.10676799999985</v>
      </c>
      <c r="DM381" s="52">
        <f t="shared" si="376"/>
        <v>1.516229</v>
      </c>
      <c r="DN381" s="161"/>
      <c r="DO381" s="161"/>
      <c r="DP381" s="161"/>
      <c r="DR381" s="35">
        <f>DS381+DW381+Tabelle212682010252627293411353637[[#This Row],[w]]/2+Tabelle212682010252627293411353637[[#This Row],[poweradd]]</f>
        <v>77.851580999999968</v>
      </c>
      <c r="DS381" s="150">
        <f t="shared" si="402"/>
        <v>73.367758999999964</v>
      </c>
      <c r="DT381" s="35">
        <f t="shared" si="377"/>
        <v>6</v>
      </c>
      <c r="DU381" s="52">
        <f t="shared" si="390"/>
        <v>148.38224100000005</v>
      </c>
      <c r="DV381" s="52">
        <f t="shared" si="414"/>
        <v>146.89841900000005</v>
      </c>
      <c r="DW381" s="52">
        <f t="shared" si="378"/>
        <v>1.483822</v>
      </c>
      <c r="DX381" s="94"/>
      <c r="DY381" s="94"/>
      <c r="DZ381" s="94"/>
    </row>
    <row r="382" spans="1:130" x14ac:dyDescent="0.25">
      <c r="A382" s="55">
        <v>379</v>
      </c>
      <c r="B382" s="35">
        <f>C382+G382+Tabelle21268201025[[#This Row],[w]]/2+Tabelle21268201025[[#This Row],[poweradd]]</f>
        <v>2.9864780000000479</v>
      </c>
      <c r="C382" s="150">
        <f t="shared" si="415"/>
        <v>19.092403000000047</v>
      </c>
      <c r="D382" s="35">
        <f t="shared" si="354"/>
        <v>6</v>
      </c>
      <c r="E382" s="52">
        <f t="shared" si="416"/>
        <v>89.407596999999811</v>
      </c>
      <c r="F382" s="52">
        <f t="shared" si="417"/>
        <v>88.51352199999981</v>
      </c>
      <c r="G382" s="52">
        <f t="shared" si="418"/>
        <v>0.89407499999999995</v>
      </c>
      <c r="H382">
        <v>-20</v>
      </c>
      <c r="J382" t="s">
        <v>224</v>
      </c>
      <c r="L382" s="35">
        <f>M382+Q382+Tabelle212682010252632[[#This Row],[w]]/2+Tabelle212682010252632[[#This Row],[poweradd]]</f>
        <v>7.9676819999999857</v>
      </c>
      <c r="M382" s="150">
        <f t="shared" si="391"/>
        <v>4.1441239999999855</v>
      </c>
      <c r="N382" s="35">
        <f t="shared" si="355"/>
        <v>6</v>
      </c>
      <c r="O382" s="52">
        <f t="shared" si="379"/>
        <v>82.355875999999938</v>
      </c>
      <c r="P382" s="52">
        <f t="shared" si="403"/>
        <v>81.532317999999933</v>
      </c>
      <c r="Q382" s="52">
        <f t="shared" si="356"/>
        <v>0.82355800000000001</v>
      </c>
      <c r="V382" s="35">
        <f>W382+AA382+Tabelle2126820102526[[#This Row],[w]]/2+Tabelle2126820102526[[#This Row],[poweradd]]</f>
        <v>255.96686200000002</v>
      </c>
      <c r="W382" s="150">
        <f t="shared" si="392"/>
        <v>252.17864900000001</v>
      </c>
      <c r="X382" s="35">
        <f t="shared" si="357"/>
        <v>6</v>
      </c>
      <c r="Y382" s="52">
        <f t="shared" si="380"/>
        <v>78.821350999999794</v>
      </c>
      <c r="Z382" s="52">
        <f t="shared" si="404"/>
        <v>78.033137999999795</v>
      </c>
      <c r="AA382" s="52">
        <f t="shared" si="358"/>
        <v>0.78821300000000005</v>
      </c>
      <c r="AB382" s="94"/>
      <c r="AC382" s="94"/>
      <c r="AD382" s="94"/>
      <c r="AF382" s="35">
        <f>AG382+AK382+Tabelle212682010252630[[#This Row],[w]]/2+Tabelle212682010252630[[#This Row],[poweradd]]</f>
        <v>0.26812300000011646</v>
      </c>
      <c r="AG382" s="150">
        <f t="shared" si="393"/>
        <v>256.54355900000013</v>
      </c>
      <c r="AH382" s="35">
        <f t="shared" si="359"/>
        <v>6</v>
      </c>
      <c r="AI382" s="52">
        <f t="shared" si="381"/>
        <v>72.456440999999813</v>
      </c>
      <c r="AJ382" s="52">
        <f t="shared" si="405"/>
        <v>71.731876999999812</v>
      </c>
      <c r="AK382" s="52">
        <f t="shared" si="360"/>
        <v>0.72456399999999999</v>
      </c>
      <c r="AL382" s="94">
        <v>-260</v>
      </c>
      <c r="AM382" s="94"/>
      <c r="AN382" s="47" t="s">
        <v>45</v>
      </c>
      <c r="AP382" s="35">
        <f>AQ382+AU382+Tabelle212682010252627[[#This Row],[w]]/2+Tabelle212682010252627[[#This Row],[poweradd]]</f>
        <v>11.219581999999868</v>
      </c>
      <c r="AQ382" s="150">
        <f t="shared" si="394"/>
        <v>6.7218009999998669</v>
      </c>
      <c r="AR382" s="35">
        <f t="shared" si="361"/>
        <v>7</v>
      </c>
      <c r="AS382" s="52">
        <f t="shared" si="382"/>
        <v>99.778198999999873</v>
      </c>
      <c r="AT382" s="52">
        <f t="shared" si="406"/>
        <v>98.780417999999869</v>
      </c>
      <c r="AU382" s="52">
        <f t="shared" si="362"/>
        <v>0.99778100000000003</v>
      </c>
      <c r="AV382" s="94"/>
      <c r="AW382" s="94"/>
      <c r="AX382" s="94"/>
      <c r="AZ382" s="35">
        <f>BA382+BE382+Tabelle2126820102526272933[[#This Row],[w]]/2+Tabelle2126820102526272933[[#This Row],[poweradd]]</f>
        <v>15.945645000000033</v>
      </c>
      <c r="BA382" s="150">
        <f t="shared" si="395"/>
        <v>11.515804000000033</v>
      </c>
      <c r="BB382" s="35">
        <f t="shared" si="363"/>
        <v>7</v>
      </c>
      <c r="BC382" s="52">
        <f t="shared" si="383"/>
        <v>92.984195999999883</v>
      </c>
      <c r="BD382" s="52">
        <f t="shared" si="407"/>
        <v>92.054354999999887</v>
      </c>
      <c r="BE382" s="52">
        <f t="shared" si="364"/>
        <v>0.92984100000000003</v>
      </c>
      <c r="BJ382" s="35">
        <f>BK382+BO382+Tabelle21268201025262728[[#This Row],[w]]/2+Tabelle21268201025262728[[#This Row],[poweradd]]</f>
        <v>69.797814000000031</v>
      </c>
      <c r="BK382" s="150">
        <f t="shared" si="396"/>
        <v>0.41193400000003066</v>
      </c>
      <c r="BL382" s="35">
        <f t="shared" si="365"/>
        <v>7</v>
      </c>
      <c r="BM382" s="52">
        <f t="shared" si="384"/>
        <v>88.588065999999799</v>
      </c>
      <c r="BN382" s="52">
        <f t="shared" si="408"/>
        <v>87.702185999999799</v>
      </c>
      <c r="BO382" s="52">
        <f t="shared" si="366"/>
        <v>0.88588</v>
      </c>
      <c r="BP382" s="94">
        <f>260*0.25</f>
        <v>65</v>
      </c>
      <c r="BQ382" s="94"/>
      <c r="BR382" s="94"/>
      <c r="BT382" s="35">
        <f>BU382+BY382+Tabelle21268201025262729[[#This Row],[w]]/2+Tabelle21268201025262729[[#This Row],[poweradd]]</f>
        <v>55.850736000000012</v>
      </c>
      <c r="BU382" s="150">
        <f t="shared" si="397"/>
        <v>71.546198000000018</v>
      </c>
      <c r="BV382" s="35">
        <f t="shared" si="367"/>
        <v>7</v>
      </c>
      <c r="BW382" s="52">
        <f t="shared" si="385"/>
        <v>80.453801999999996</v>
      </c>
      <c r="BX382" s="52">
        <f t="shared" si="409"/>
        <v>79.649264000000002</v>
      </c>
      <c r="BY382" s="52">
        <f t="shared" si="368"/>
        <v>0.80453799999999998</v>
      </c>
      <c r="BZ382">
        <v>-20</v>
      </c>
      <c r="CB382" t="s">
        <v>224</v>
      </c>
      <c r="CD382" s="35">
        <f>CE382+CI382+Tabelle2126820102526272934[[#This Row],[w]]/2+Tabelle2126820102526272934[[#This Row],[poweradd]]</f>
        <v>28.008067000000082</v>
      </c>
      <c r="CE382" s="150">
        <f t="shared" si="398"/>
        <v>44.149563000000079</v>
      </c>
      <c r="CF382" s="35">
        <f t="shared" si="369"/>
        <v>6</v>
      </c>
      <c r="CG382" s="52">
        <f t="shared" si="386"/>
        <v>85.850436999999815</v>
      </c>
      <c r="CH382" s="52">
        <f t="shared" si="410"/>
        <v>84.991932999999818</v>
      </c>
      <c r="CI382" s="52">
        <f t="shared" si="370"/>
        <v>0.85850400000000004</v>
      </c>
      <c r="CJ382">
        <v>-20</v>
      </c>
      <c r="CL382" t="s">
        <v>227</v>
      </c>
      <c r="CN382" s="35">
        <f>CO382+CS382+Tabelle21268201025262729341135[[#This Row],[w]]/2+Tabelle21268201025262729341135[[#This Row],[poweradd]]</f>
        <v>77.010944999999879</v>
      </c>
      <c r="CO382" s="150">
        <f t="shared" si="399"/>
        <v>72.334287999999873</v>
      </c>
      <c r="CP382" s="35">
        <f t="shared" si="371"/>
        <v>6</v>
      </c>
      <c r="CQ382" s="52">
        <f t="shared" si="387"/>
        <v>167.66571200000004</v>
      </c>
      <c r="CR382" s="52">
        <f t="shared" si="411"/>
        <v>165.98905500000004</v>
      </c>
      <c r="CS382" s="52">
        <f t="shared" si="372"/>
        <v>1.6766570000000001</v>
      </c>
      <c r="CX382" s="35">
        <f>CY382+DC382+Tabelle2126820102526272934113536[[#This Row],[w]]/2+Tabelle2126820102526272934113536[[#This Row],[poweradd]]</f>
        <v>71.419547999999978</v>
      </c>
      <c r="CY382" s="150">
        <f t="shared" si="400"/>
        <v>66.406109999999984</v>
      </c>
      <c r="CZ382" s="35">
        <f t="shared" si="373"/>
        <v>6</v>
      </c>
      <c r="DA382" s="52">
        <f t="shared" si="388"/>
        <v>201.34389000000013</v>
      </c>
      <c r="DB382" s="52">
        <f t="shared" si="412"/>
        <v>199.33045200000012</v>
      </c>
      <c r="DC382" s="52">
        <f t="shared" si="374"/>
        <v>2.0134379999999998</v>
      </c>
      <c r="DH382" s="35">
        <f>DI382+DM382+Tabelle21268201025262729341135363731[[#This Row],[w]]/2+Tabelle21268201025262729341135363731[[#This Row],[poweradd]]</f>
        <v>61.144298999999961</v>
      </c>
      <c r="DI382" s="150">
        <f t="shared" si="401"/>
        <v>56.643231999999962</v>
      </c>
      <c r="DJ382" s="35">
        <f t="shared" si="375"/>
        <v>6</v>
      </c>
      <c r="DK382" s="52">
        <f t="shared" si="389"/>
        <v>150.10676799999985</v>
      </c>
      <c r="DL382" s="52">
        <f t="shared" si="413"/>
        <v>148.60570099999984</v>
      </c>
      <c r="DM382" s="52">
        <f t="shared" si="376"/>
        <v>1.5010669999999999</v>
      </c>
      <c r="DR382" s="35">
        <f>DS382+DW382+Tabelle212682010252627293411353637[[#This Row],[w]]/2+Tabelle212682010252627293411353637[[#This Row],[poweradd]]</f>
        <v>82.320564999999974</v>
      </c>
      <c r="DS382" s="150">
        <f t="shared" si="402"/>
        <v>77.851580999999968</v>
      </c>
      <c r="DT382" s="35">
        <f t="shared" si="377"/>
        <v>6</v>
      </c>
      <c r="DU382" s="52">
        <f t="shared" si="390"/>
        <v>146.89841900000005</v>
      </c>
      <c r="DV382" s="52">
        <f t="shared" si="414"/>
        <v>145.42943500000004</v>
      </c>
      <c r="DW382" s="52">
        <f t="shared" si="378"/>
        <v>1.4689840000000001</v>
      </c>
    </row>
    <row r="383" spans="1:130" x14ac:dyDescent="0.25">
      <c r="A383" s="55">
        <v>380</v>
      </c>
      <c r="B383" s="35">
        <f>C383+G383+Tabelle21268201025[[#This Row],[w]]/2+Tabelle21268201025[[#This Row],[poweradd]]</f>
        <v>6.8716130000000479</v>
      </c>
      <c r="C383" s="150">
        <f t="shared" si="415"/>
        <v>2.9864780000000479</v>
      </c>
      <c r="D383" s="35">
        <f t="shared" si="354"/>
        <v>6</v>
      </c>
      <c r="E383" s="52">
        <f t="shared" si="416"/>
        <v>88.51352199999981</v>
      </c>
      <c r="F383" s="52">
        <f t="shared" si="417"/>
        <v>87.628386999999805</v>
      </c>
      <c r="G383" s="52">
        <f t="shared" si="418"/>
        <v>0.88513500000000001</v>
      </c>
      <c r="H383" s="94"/>
      <c r="I383" s="94"/>
      <c r="J383" s="94"/>
      <c r="L383" s="35">
        <f>M383+Q383+Tabelle212682010252632[[#This Row],[w]]/2+Tabelle212682010252632[[#This Row],[poweradd]]</f>
        <v>11.783004999999985</v>
      </c>
      <c r="M383" s="150">
        <f t="shared" si="391"/>
        <v>7.9676819999999857</v>
      </c>
      <c r="N383" s="35">
        <f t="shared" si="355"/>
        <v>6</v>
      </c>
      <c r="O383" s="52">
        <f t="shared" si="379"/>
        <v>81.532317999999933</v>
      </c>
      <c r="P383" s="52">
        <f t="shared" si="403"/>
        <v>80.716994999999926</v>
      </c>
      <c r="Q383" s="52">
        <f t="shared" si="356"/>
        <v>0.81532300000000002</v>
      </c>
      <c r="V383" s="35">
        <f>W383+AA383+Tabelle2126820102526[[#This Row],[w]]/2+Tabelle2126820102526[[#This Row],[poweradd]]</f>
        <v>259.74719300000004</v>
      </c>
      <c r="W383" s="150">
        <f t="shared" si="392"/>
        <v>255.96686200000002</v>
      </c>
      <c r="X383" s="35">
        <f t="shared" si="357"/>
        <v>6</v>
      </c>
      <c r="Y383" s="52">
        <f t="shared" si="380"/>
        <v>78.033137999999795</v>
      </c>
      <c r="Z383" s="52">
        <f t="shared" si="404"/>
        <v>77.252806999999791</v>
      </c>
      <c r="AA383" s="52">
        <f t="shared" si="358"/>
        <v>0.780331</v>
      </c>
      <c r="AB383" s="45"/>
      <c r="AC383" s="45"/>
      <c r="AD383" s="47"/>
      <c r="AF383" s="35">
        <f>AG383+AK383+Tabelle212682010252630[[#This Row],[w]]/2+Tabelle212682010252630[[#This Row],[poweradd]]</f>
        <v>68.985441000000122</v>
      </c>
      <c r="AG383" s="150">
        <f t="shared" si="393"/>
        <v>0.26812300000011646</v>
      </c>
      <c r="AH383" s="35">
        <f t="shared" si="359"/>
        <v>6</v>
      </c>
      <c r="AI383" s="52">
        <f t="shared" si="381"/>
        <v>71.731876999999812</v>
      </c>
      <c r="AJ383" s="52">
        <f t="shared" si="405"/>
        <v>71.014558999999807</v>
      </c>
      <c r="AK383" s="52">
        <f t="shared" si="360"/>
        <v>0.71731800000000001</v>
      </c>
      <c r="AL383" s="94">
        <f>260*0.25</f>
        <v>65</v>
      </c>
      <c r="AM383" s="94"/>
      <c r="AN383" s="94"/>
      <c r="AP383" s="35">
        <f>AQ383+AU383+Tabelle212682010252627[[#This Row],[w]]/2+Tabelle212682010252627[[#This Row],[poweradd]]</f>
        <v>15.707385999999868</v>
      </c>
      <c r="AQ383" s="150">
        <f t="shared" si="394"/>
        <v>11.219581999999868</v>
      </c>
      <c r="AR383" s="35">
        <f t="shared" si="361"/>
        <v>7</v>
      </c>
      <c r="AS383" s="52">
        <f t="shared" si="382"/>
        <v>98.780417999999869</v>
      </c>
      <c r="AT383" s="52">
        <f t="shared" si="406"/>
        <v>97.792613999999872</v>
      </c>
      <c r="AU383" s="52">
        <f t="shared" si="362"/>
        <v>0.98780400000000002</v>
      </c>
      <c r="AZ383" s="35">
        <f>BA383+BE383+Tabelle2126820102526272933[[#This Row],[w]]/2+Tabelle2126820102526272933[[#This Row],[poweradd]]</f>
        <v>0.36618800000003304</v>
      </c>
      <c r="BA383" s="150">
        <f t="shared" si="395"/>
        <v>15.945645000000033</v>
      </c>
      <c r="BB383" s="35">
        <f t="shared" si="363"/>
        <v>7</v>
      </c>
      <c r="BC383" s="52">
        <f t="shared" si="383"/>
        <v>92.054354999999887</v>
      </c>
      <c r="BD383" s="52">
        <f t="shared" si="407"/>
        <v>91.133811999999892</v>
      </c>
      <c r="BE383" s="52">
        <f t="shared" si="364"/>
        <v>0.920543</v>
      </c>
      <c r="BF383">
        <v>-20</v>
      </c>
      <c r="BH383" t="s">
        <v>225</v>
      </c>
      <c r="BJ383" s="35">
        <f>BK383+BO383+Tabelle21268201025262728[[#This Row],[w]]/2+Tabelle21268201025262728[[#This Row],[poweradd]]</f>
        <v>54.17483500000003</v>
      </c>
      <c r="BK383" s="150">
        <f t="shared" si="396"/>
        <v>69.797814000000031</v>
      </c>
      <c r="BL383" s="35">
        <f t="shared" si="365"/>
        <v>7</v>
      </c>
      <c r="BM383" s="52">
        <f t="shared" si="384"/>
        <v>87.702185999999799</v>
      </c>
      <c r="BN383" s="52">
        <f t="shared" si="408"/>
        <v>86.825164999999799</v>
      </c>
      <c r="BO383" s="52">
        <f t="shared" si="366"/>
        <v>0.87702100000000005</v>
      </c>
      <c r="BP383">
        <v>-20</v>
      </c>
      <c r="BR383" t="s">
        <v>224</v>
      </c>
      <c r="BT383" s="35">
        <f>BU383+BY383+Tabelle21268201025262729[[#This Row],[w]]/2+Tabelle21268201025262729[[#This Row],[poweradd]]</f>
        <v>60.147228000000013</v>
      </c>
      <c r="BU383" s="150">
        <f t="shared" si="397"/>
        <v>55.850736000000012</v>
      </c>
      <c r="BV383" s="35">
        <f t="shared" si="367"/>
        <v>7</v>
      </c>
      <c r="BW383" s="52">
        <f t="shared" si="385"/>
        <v>79.649264000000002</v>
      </c>
      <c r="BX383" s="52">
        <f t="shared" si="409"/>
        <v>78.852772000000002</v>
      </c>
      <c r="BY383" s="52">
        <f t="shared" si="368"/>
        <v>0.79649199999999998</v>
      </c>
      <c r="BZ383" s="94"/>
      <c r="CA383" s="94"/>
      <c r="CB383" s="94"/>
      <c r="CD383" s="35">
        <f>CE383+CI383+Tabelle2126820102526272934[[#This Row],[w]]/2+Tabelle2126820102526272934[[#This Row],[poweradd]]</f>
        <v>31.857986000000082</v>
      </c>
      <c r="CE383" s="150">
        <f t="shared" si="398"/>
        <v>28.008067000000082</v>
      </c>
      <c r="CF383" s="35">
        <f t="shared" si="369"/>
        <v>6</v>
      </c>
      <c r="CG383" s="52">
        <f t="shared" si="386"/>
        <v>84.991932999999818</v>
      </c>
      <c r="CH383" s="52">
        <f t="shared" si="410"/>
        <v>84.142013999999818</v>
      </c>
      <c r="CI383" s="52">
        <f t="shared" si="370"/>
        <v>0.84991899999999998</v>
      </c>
      <c r="CJ383" s="94"/>
      <c r="CK383" s="94"/>
      <c r="CL383" s="94"/>
      <c r="CN383" s="35">
        <f>CO383+CS383+Tabelle21268201025262729341135[[#This Row],[w]]/2+Tabelle21268201025262729341135[[#This Row],[poweradd]]</f>
        <v>81.670834999999883</v>
      </c>
      <c r="CO383" s="150">
        <f t="shared" si="399"/>
        <v>77.010944999999879</v>
      </c>
      <c r="CP383" s="35">
        <f t="shared" si="371"/>
        <v>6</v>
      </c>
      <c r="CQ383" s="52">
        <f t="shared" si="387"/>
        <v>165.98905500000004</v>
      </c>
      <c r="CR383" s="52">
        <f t="shared" si="411"/>
        <v>164.32916500000005</v>
      </c>
      <c r="CS383" s="52">
        <f t="shared" si="372"/>
        <v>1.6598900000000001</v>
      </c>
      <c r="CX383" s="35">
        <f>CY383+DC383+Tabelle2126820102526272934113536[[#This Row],[w]]/2+Tabelle2126820102526272934113536[[#This Row],[poweradd]]</f>
        <v>76.412851999999972</v>
      </c>
      <c r="CY383" s="150">
        <f t="shared" si="400"/>
        <v>71.419547999999978</v>
      </c>
      <c r="CZ383" s="35">
        <f t="shared" si="373"/>
        <v>6</v>
      </c>
      <c r="DA383" s="52">
        <f t="shared" si="388"/>
        <v>199.33045200000012</v>
      </c>
      <c r="DB383" s="52">
        <f t="shared" si="412"/>
        <v>197.33714800000013</v>
      </c>
      <c r="DC383" s="52">
        <f t="shared" si="374"/>
        <v>1.993304</v>
      </c>
      <c r="DH383" s="35">
        <f>DI383+DM383+Tabelle21268201025262729341135363731[[#This Row],[w]]/2+Tabelle21268201025262729341135363731[[#This Row],[poweradd]]</f>
        <v>15.630355999999964</v>
      </c>
      <c r="DI383" s="150">
        <f t="shared" si="401"/>
        <v>61.144298999999961</v>
      </c>
      <c r="DJ383" s="35">
        <f t="shared" si="375"/>
        <v>6</v>
      </c>
      <c r="DK383" s="52">
        <f t="shared" si="389"/>
        <v>148.60570099999984</v>
      </c>
      <c r="DL383" s="52">
        <f t="shared" si="413"/>
        <v>147.11964399999985</v>
      </c>
      <c r="DM383" s="52">
        <f t="shared" si="376"/>
        <v>1.486057</v>
      </c>
      <c r="DN383" s="94">
        <v>-50</v>
      </c>
      <c r="DO383" s="94"/>
      <c r="DP383" s="94" t="s">
        <v>256</v>
      </c>
      <c r="DR383" s="35">
        <f>DS383+DW383+Tabelle212682010252627293411353637[[#This Row],[w]]/2+Tabelle212682010252627293411353637[[#This Row],[poweradd]]</f>
        <v>86.774858999999978</v>
      </c>
      <c r="DS383" s="150">
        <f t="shared" si="402"/>
        <v>82.320564999999974</v>
      </c>
      <c r="DT383" s="35">
        <f t="shared" si="377"/>
        <v>6</v>
      </c>
      <c r="DU383" s="52">
        <f t="shared" si="390"/>
        <v>145.42943500000004</v>
      </c>
      <c r="DV383" s="52">
        <f t="shared" si="414"/>
        <v>143.97514100000004</v>
      </c>
      <c r="DW383" s="52">
        <f t="shared" si="378"/>
        <v>1.454294</v>
      </c>
      <c r="DX383" s="94"/>
      <c r="DY383" s="94"/>
      <c r="DZ383" s="94"/>
    </row>
    <row r="384" spans="1:130" x14ac:dyDescent="0.25">
      <c r="A384" s="55">
        <v>381</v>
      </c>
      <c r="B384" s="35">
        <f>C384+G384+Tabelle21268201025[[#This Row],[w]]/2+Tabelle21268201025[[#This Row],[poweradd]]</f>
        <v>10.747896000000047</v>
      </c>
      <c r="C384" s="150">
        <f t="shared" si="415"/>
        <v>6.8716130000000479</v>
      </c>
      <c r="D384" s="35">
        <f t="shared" si="354"/>
        <v>6</v>
      </c>
      <c r="E384" s="52">
        <f t="shared" si="416"/>
        <v>87.628386999999805</v>
      </c>
      <c r="F384" s="52">
        <f t="shared" si="417"/>
        <v>86.752103999999804</v>
      </c>
      <c r="G384" s="52">
        <f t="shared" si="418"/>
        <v>0.87628300000000003</v>
      </c>
      <c r="L384" s="35">
        <f>M384+Q384+Tabelle212682010252632[[#This Row],[w]]/2+Tabelle212682010252632[[#This Row],[poweradd]]</f>
        <v>15.590173999999985</v>
      </c>
      <c r="M384" s="150">
        <f t="shared" si="391"/>
        <v>11.783004999999985</v>
      </c>
      <c r="N384" s="35">
        <f t="shared" si="355"/>
        <v>6</v>
      </c>
      <c r="O384" s="52">
        <f t="shared" si="379"/>
        <v>80.716994999999926</v>
      </c>
      <c r="P384" s="52">
        <f t="shared" si="403"/>
        <v>79.909825999999924</v>
      </c>
      <c r="Q384" s="52">
        <f t="shared" si="356"/>
        <v>0.80716900000000003</v>
      </c>
      <c r="V384" s="35">
        <f>W384+AA384+Tabelle2126820102526[[#This Row],[w]]/2+Tabelle2126820102526[[#This Row],[poweradd]]</f>
        <v>3.5197210000000609</v>
      </c>
      <c r="W384" s="150">
        <f t="shared" si="392"/>
        <v>259.74719300000004</v>
      </c>
      <c r="X384" s="35">
        <f t="shared" si="357"/>
        <v>6</v>
      </c>
      <c r="Y384" s="52">
        <f t="shared" si="380"/>
        <v>77.252806999999791</v>
      </c>
      <c r="Z384" s="52">
        <f t="shared" si="404"/>
        <v>76.480278999999797</v>
      </c>
      <c r="AA384" s="52">
        <f t="shared" si="358"/>
        <v>0.77252799999999999</v>
      </c>
      <c r="AB384" s="94">
        <v>-260</v>
      </c>
      <c r="AC384" s="94"/>
      <c r="AD384" s="47" t="s">
        <v>45</v>
      </c>
      <c r="AF384" s="35">
        <f>AG384+AK384+Tabelle212682010252630[[#This Row],[w]]/2+Tabelle212682010252630[[#This Row],[poweradd]]</f>
        <v>52.695586000000119</v>
      </c>
      <c r="AG384" s="150">
        <f t="shared" si="393"/>
        <v>68.985441000000122</v>
      </c>
      <c r="AH384" s="35">
        <f t="shared" si="359"/>
        <v>6</v>
      </c>
      <c r="AI384" s="52">
        <f t="shared" si="381"/>
        <v>71.014558999999807</v>
      </c>
      <c r="AJ384" s="52">
        <f t="shared" si="405"/>
        <v>70.304413999999809</v>
      </c>
      <c r="AK384" s="52">
        <f t="shared" si="360"/>
        <v>0.71014500000000003</v>
      </c>
      <c r="AL384">
        <v>-20</v>
      </c>
      <c r="AN384" t="s">
        <v>224</v>
      </c>
      <c r="AP384" s="35">
        <f>AQ384+AU384+Tabelle212682010252627[[#This Row],[w]]/2+Tabelle212682010252627[[#This Row],[poweradd]]</f>
        <v>0.18531199999986825</v>
      </c>
      <c r="AQ384" s="150">
        <f t="shared" si="394"/>
        <v>15.707385999999868</v>
      </c>
      <c r="AR384" s="35">
        <f t="shared" si="361"/>
        <v>7</v>
      </c>
      <c r="AS384" s="52">
        <f t="shared" si="382"/>
        <v>97.792613999999872</v>
      </c>
      <c r="AT384" s="52">
        <f t="shared" si="406"/>
        <v>96.814687999999876</v>
      </c>
      <c r="AU384" s="52">
        <f t="shared" si="362"/>
        <v>0.97792599999999996</v>
      </c>
      <c r="AV384">
        <v>-20</v>
      </c>
      <c r="AX384" t="s">
        <v>225</v>
      </c>
      <c r="AZ384" s="35">
        <f>BA384+BE384+Tabelle2126820102526272933[[#This Row],[w]]/2+Tabelle2126820102526272933[[#This Row],[poweradd]]</f>
        <v>4.7775260000000328</v>
      </c>
      <c r="BA384" s="150">
        <f t="shared" si="395"/>
        <v>0.36618800000003304</v>
      </c>
      <c r="BB384" s="35">
        <f t="shared" si="363"/>
        <v>7</v>
      </c>
      <c r="BC384" s="52">
        <f t="shared" si="383"/>
        <v>91.133811999999892</v>
      </c>
      <c r="BD384" s="52">
        <f t="shared" si="407"/>
        <v>90.222473999999892</v>
      </c>
      <c r="BE384" s="52">
        <f t="shared" si="364"/>
        <v>0.91133799999999998</v>
      </c>
      <c r="BJ384" s="35">
        <f>BK384+BO384+Tabelle21268201025262728[[#This Row],[w]]/2+Tabelle21268201025262728[[#This Row],[poweradd]]</f>
        <v>58.543086000000031</v>
      </c>
      <c r="BK384" s="150">
        <f t="shared" si="396"/>
        <v>54.17483500000003</v>
      </c>
      <c r="BL384" s="35">
        <f t="shared" si="365"/>
        <v>7</v>
      </c>
      <c r="BM384" s="52">
        <f t="shared" si="384"/>
        <v>86.825164999999799</v>
      </c>
      <c r="BN384" s="52">
        <f t="shared" si="408"/>
        <v>85.956913999999799</v>
      </c>
      <c r="BO384" s="52">
        <f t="shared" si="366"/>
        <v>0.868251</v>
      </c>
      <c r="BP384" s="94"/>
      <c r="BQ384" s="94"/>
      <c r="BR384" s="94"/>
      <c r="BT384" s="35">
        <f>BU384+BY384+Tabelle21268201025262729[[#This Row],[w]]/2+Tabelle21268201025262729[[#This Row],[poweradd]]</f>
        <v>44.435755000000015</v>
      </c>
      <c r="BU384" s="150">
        <f t="shared" si="397"/>
        <v>60.147228000000013</v>
      </c>
      <c r="BV384" s="35">
        <f t="shared" si="367"/>
        <v>7</v>
      </c>
      <c r="BW384" s="52">
        <f t="shared" si="385"/>
        <v>78.852772000000002</v>
      </c>
      <c r="BX384" s="52">
        <f t="shared" si="409"/>
        <v>78.064245</v>
      </c>
      <c r="BY384" s="52">
        <f t="shared" si="368"/>
        <v>0.78852699999999998</v>
      </c>
      <c r="BZ384">
        <v>-20</v>
      </c>
      <c r="CB384" t="s">
        <v>225</v>
      </c>
      <c r="CD384" s="35">
        <f>CE384+CI384+Tabelle2126820102526272934[[#This Row],[w]]/2+Tabelle2126820102526272934[[#This Row],[poweradd]]</f>
        <v>15.699406000000081</v>
      </c>
      <c r="CE384" s="150">
        <f t="shared" si="398"/>
        <v>31.857986000000082</v>
      </c>
      <c r="CF384" s="35">
        <f t="shared" si="369"/>
        <v>6</v>
      </c>
      <c r="CG384" s="52">
        <f t="shared" si="386"/>
        <v>84.142013999999818</v>
      </c>
      <c r="CH384" s="52">
        <f t="shared" si="410"/>
        <v>83.300593999999819</v>
      </c>
      <c r="CI384" s="52">
        <f t="shared" si="370"/>
        <v>0.84141999999999995</v>
      </c>
      <c r="CJ384">
        <v>-20</v>
      </c>
      <c r="CL384" t="s">
        <v>229</v>
      </c>
      <c r="CN384" s="35">
        <f>CO384+CS384+Tabelle21268201025262729341135[[#This Row],[w]]/2+Tabelle21268201025262729341135[[#This Row],[poweradd]]</f>
        <v>86.314125999999888</v>
      </c>
      <c r="CO384" s="150">
        <f t="shared" si="399"/>
        <v>81.670834999999883</v>
      </c>
      <c r="CP384" s="35">
        <f t="shared" si="371"/>
        <v>6</v>
      </c>
      <c r="CQ384" s="52">
        <f t="shared" si="387"/>
        <v>164.32916500000005</v>
      </c>
      <c r="CR384" s="52">
        <f t="shared" si="411"/>
        <v>162.68587400000004</v>
      </c>
      <c r="CS384" s="52">
        <f t="shared" si="372"/>
        <v>1.6432910000000001</v>
      </c>
      <c r="CX384" s="35">
        <f>CY384+DC384+Tabelle2126820102526272934113536[[#This Row],[w]]/2+Tabelle2126820102526272934113536[[#This Row],[poweradd]]</f>
        <v>81.386222999999973</v>
      </c>
      <c r="CY384" s="150">
        <f t="shared" si="400"/>
        <v>76.412851999999972</v>
      </c>
      <c r="CZ384" s="35">
        <f t="shared" si="373"/>
        <v>6</v>
      </c>
      <c r="DA384" s="52">
        <f t="shared" si="388"/>
        <v>197.33714800000013</v>
      </c>
      <c r="DB384" s="52">
        <f t="shared" si="412"/>
        <v>195.36377700000014</v>
      </c>
      <c r="DC384" s="52">
        <f t="shared" si="374"/>
        <v>1.973371</v>
      </c>
      <c r="DD384" s="161"/>
      <c r="DE384" s="161"/>
      <c r="DF384" s="161"/>
      <c r="DH384" s="35">
        <f>DI384+DM384+Tabelle21268201025262729341135363731[[#This Row],[w]]/2+Tabelle21268201025262729341135363731[[#This Row],[poweradd]]</f>
        <v>20.101551999999963</v>
      </c>
      <c r="DI384" s="150">
        <f t="shared" si="401"/>
        <v>15.630355999999964</v>
      </c>
      <c r="DJ384" s="35">
        <f t="shared" si="375"/>
        <v>6</v>
      </c>
      <c r="DK384" s="52">
        <f t="shared" si="389"/>
        <v>147.11964399999985</v>
      </c>
      <c r="DL384" s="52">
        <f t="shared" si="413"/>
        <v>145.64844799999986</v>
      </c>
      <c r="DM384" s="52">
        <f t="shared" si="376"/>
        <v>1.4711959999999999</v>
      </c>
      <c r="DN384" s="94"/>
      <c r="DO384" s="94"/>
      <c r="DP384" s="94"/>
      <c r="DR384" s="35">
        <f>DS384+DW384+Tabelle212682010252627293411353637[[#This Row],[w]]/2+Tabelle212682010252627293411353637[[#This Row],[poweradd]]</f>
        <v>91.214609999999979</v>
      </c>
      <c r="DS384" s="150">
        <f t="shared" si="402"/>
        <v>86.774858999999978</v>
      </c>
      <c r="DT384" s="35">
        <f t="shared" si="377"/>
        <v>6</v>
      </c>
      <c r="DU384" s="52">
        <f t="shared" si="390"/>
        <v>143.97514100000004</v>
      </c>
      <c r="DV384" s="52">
        <f t="shared" si="414"/>
        <v>142.53539000000004</v>
      </c>
      <c r="DW384" s="52">
        <f t="shared" si="378"/>
        <v>1.439751</v>
      </c>
      <c r="DX384" s="94"/>
      <c r="DY384" s="94"/>
      <c r="DZ384" s="94"/>
    </row>
    <row r="385" spans="1:133" x14ac:dyDescent="0.25">
      <c r="A385" s="55">
        <v>382</v>
      </c>
      <c r="B385" s="35">
        <f>C385+G385+Tabelle21268201025[[#This Row],[w]]/2+Tabelle21268201025[[#This Row],[poweradd]]</f>
        <v>14.615417000000047</v>
      </c>
      <c r="C385" s="52">
        <f t="shared" si="415"/>
        <v>10.747896000000047</v>
      </c>
      <c r="D385" s="35">
        <f t="shared" si="354"/>
        <v>6</v>
      </c>
      <c r="E385" s="52">
        <f t="shared" si="416"/>
        <v>86.752103999999804</v>
      </c>
      <c r="F385" s="52">
        <f t="shared" si="417"/>
        <v>85.884582999999807</v>
      </c>
      <c r="G385" s="52">
        <f t="shared" si="418"/>
        <v>0.86752099999999999</v>
      </c>
      <c r="L385" s="35">
        <f>M385+Q385+Tabelle212682010252632[[#This Row],[w]]/2+Tabelle212682010252632[[#This Row],[poweradd]]</f>
        <v>19.389271999999984</v>
      </c>
      <c r="M385" s="52">
        <f t="shared" si="391"/>
        <v>15.590173999999985</v>
      </c>
      <c r="N385" s="35">
        <f t="shared" si="355"/>
        <v>6</v>
      </c>
      <c r="O385" s="52">
        <f t="shared" si="379"/>
        <v>79.909825999999924</v>
      </c>
      <c r="P385" s="52">
        <f t="shared" si="403"/>
        <v>79.110727999999924</v>
      </c>
      <c r="Q385" s="52">
        <f t="shared" si="356"/>
        <v>0.79909799999999997</v>
      </c>
      <c r="V385" s="35">
        <f>W385+AA385+Tabelle2126820102526[[#This Row],[w]]/2+Tabelle2126820102526[[#This Row],[poweradd]]</f>
        <v>72.284523000000064</v>
      </c>
      <c r="W385" s="52">
        <f t="shared" si="392"/>
        <v>3.5197210000000609</v>
      </c>
      <c r="X385" s="35">
        <f t="shared" si="357"/>
        <v>6</v>
      </c>
      <c r="Y385" s="52">
        <f t="shared" si="380"/>
        <v>76.480278999999797</v>
      </c>
      <c r="Z385" s="52">
        <f t="shared" si="404"/>
        <v>75.715476999999794</v>
      </c>
      <c r="AA385" s="52">
        <f t="shared" si="358"/>
        <v>0.76480199999999998</v>
      </c>
      <c r="AB385" s="94">
        <f>260*0.25</f>
        <v>65</v>
      </c>
      <c r="AC385" s="94"/>
      <c r="AD385" s="94"/>
      <c r="AF385" s="35">
        <f>AG385+AK385+Tabelle212682010252630[[#This Row],[w]]/2+Tabelle212682010252630[[#This Row],[poweradd]]</f>
        <v>56.398630000000118</v>
      </c>
      <c r="AG385" s="52">
        <f t="shared" si="393"/>
        <v>52.695586000000119</v>
      </c>
      <c r="AH385" s="35">
        <f t="shared" si="359"/>
        <v>6</v>
      </c>
      <c r="AI385" s="52">
        <f t="shared" si="381"/>
        <v>70.304413999999809</v>
      </c>
      <c r="AJ385" s="52">
        <f t="shared" si="405"/>
        <v>69.601369999999804</v>
      </c>
      <c r="AK385" s="52">
        <f t="shared" si="360"/>
        <v>0.703044</v>
      </c>
      <c r="AL385" s="94"/>
      <c r="AM385" s="94"/>
      <c r="AN385" s="94"/>
      <c r="AP385" s="35">
        <f>AQ385+AU385+Tabelle212682010252627[[#This Row],[w]]/2+Tabelle212682010252627[[#This Row],[poweradd]]</f>
        <v>4.6534579999998682</v>
      </c>
      <c r="AQ385" s="52">
        <f t="shared" si="394"/>
        <v>0.18531199999986825</v>
      </c>
      <c r="AR385" s="35">
        <f t="shared" si="361"/>
        <v>7</v>
      </c>
      <c r="AS385" s="52">
        <f t="shared" si="382"/>
        <v>96.814687999999876</v>
      </c>
      <c r="AT385" s="52">
        <f t="shared" si="406"/>
        <v>95.846541999999872</v>
      </c>
      <c r="AU385" s="52">
        <f t="shared" si="362"/>
        <v>0.96814599999999995</v>
      </c>
      <c r="AZ385" s="35">
        <f>BA385+BE385+Tabelle2126820102526272933[[#This Row],[w]]/2+Tabelle2126820102526272933[[#This Row],[poweradd]]</f>
        <v>9.179750000000034</v>
      </c>
      <c r="BA385" s="52">
        <f t="shared" si="395"/>
        <v>4.7775260000000328</v>
      </c>
      <c r="BB385" s="35">
        <f t="shared" si="363"/>
        <v>7</v>
      </c>
      <c r="BC385" s="52">
        <f t="shared" si="383"/>
        <v>90.222473999999892</v>
      </c>
      <c r="BD385" s="52">
        <f t="shared" si="407"/>
        <v>89.320249999999888</v>
      </c>
      <c r="BE385" s="52">
        <f t="shared" si="364"/>
        <v>0.90222400000000003</v>
      </c>
      <c r="BF385" s="45"/>
      <c r="BG385" s="45"/>
      <c r="BH385" s="47"/>
      <c r="BJ385" s="35">
        <f>BK385+BO385+Tabelle21268201025262728[[#This Row],[w]]/2+Tabelle21268201025262728[[#This Row],[poweradd]]</f>
        <v>42.902655000000031</v>
      </c>
      <c r="BK385" s="52">
        <f t="shared" si="396"/>
        <v>58.543086000000031</v>
      </c>
      <c r="BL385" s="35">
        <f t="shared" si="365"/>
        <v>7</v>
      </c>
      <c r="BM385" s="52">
        <f t="shared" si="384"/>
        <v>85.956913999999799</v>
      </c>
      <c r="BN385" s="52">
        <f t="shared" si="408"/>
        <v>85.097344999999805</v>
      </c>
      <c r="BO385" s="52">
        <f t="shared" si="366"/>
        <v>0.85956900000000003</v>
      </c>
      <c r="BP385">
        <v>-20</v>
      </c>
      <c r="BR385" t="s">
        <v>225</v>
      </c>
      <c r="BT385" s="35">
        <f>BU385+BY385+Tabelle21268201025262729[[#This Row],[w]]/2+Tabelle21268201025262729[[#This Row],[poweradd]]</f>
        <v>48.716397000000015</v>
      </c>
      <c r="BU385" s="52">
        <f t="shared" si="397"/>
        <v>44.435755000000015</v>
      </c>
      <c r="BV385" s="35">
        <f t="shared" si="367"/>
        <v>7</v>
      </c>
      <c r="BW385" s="52">
        <f t="shared" si="385"/>
        <v>78.064245</v>
      </c>
      <c r="BX385" s="52">
        <f t="shared" si="409"/>
        <v>77.283602999999999</v>
      </c>
      <c r="BY385" s="52">
        <f t="shared" si="368"/>
        <v>0.78064199999999995</v>
      </c>
      <c r="BZ385" s="34"/>
      <c r="CA385" s="34"/>
      <c r="CB385" s="38"/>
      <c r="CD385" s="35">
        <f>CE385+CI385+Tabelle2126820102526272934[[#This Row],[w]]/2+Tabelle2126820102526272934[[#This Row],[poweradd]]</f>
        <v>19.532411000000081</v>
      </c>
      <c r="CE385" s="52">
        <f t="shared" si="398"/>
        <v>15.699406000000081</v>
      </c>
      <c r="CF385" s="35">
        <f t="shared" si="369"/>
        <v>6</v>
      </c>
      <c r="CG385" s="52">
        <f t="shared" si="386"/>
        <v>83.300593999999819</v>
      </c>
      <c r="CH385" s="52">
        <f t="shared" si="410"/>
        <v>82.467588999999819</v>
      </c>
      <c r="CI385" s="52">
        <f t="shared" si="370"/>
        <v>0.833005</v>
      </c>
      <c r="CN385" s="35">
        <f>CO385+CS385+Tabelle21268201025262729341135[[#This Row],[w]]/2+Tabelle21268201025262729341135[[#This Row],[poweradd]]</f>
        <v>90.940983999999887</v>
      </c>
      <c r="CO385" s="52">
        <f t="shared" si="399"/>
        <v>86.314125999999888</v>
      </c>
      <c r="CP385" s="35">
        <f t="shared" si="371"/>
        <v>6</v>
      </c>
      <c r="CQ385" s="52">
        <f t="shared" si="387"/>
        <v>162.68587400000004</v>
      </c>
      <c r="CR385" s="52">
        <f t="shared" si="411"/>
        <v>161.05901600000004</v>
      </c>
      <c r="CS385" s="52">
        <f t="shared" si="372"/>
        <v>1.6268579999999999</v>
      </c>
      <c r="CX385" s="35">
        <f>CY385+DC385+Tabelle2126820102526272934113536[[#This Row],[w]]/2+Tabelle2126820102526272934113536[[#This Row],[poweradd]]</f>
        <v>86.339859999999973</v>
      </c>
      <c r="CY385" s="52">
        <f t="shared" si="400"/>
        <v>81.386222999999973</v>
      </c>
      <c r="CZ385" s="35">
        <f t="shared" si="373"/>
        <v>6</v>
      </c>
      <c r="DA385" s="52">
        <f t="shared" si="388"/>
        <v>195.36377700000014</v>
      </c>
      <c r="DB385" s="52">
        <f t="shared" si="412"/>
        <v>193.41014000000015</v>
      </c>
      <c r="DC385" s="52">
        <f t="shared" si="374"/>
        <v>1.9536370000000001</v>
      </c>
      <c r="DH385" s="35">
        <f>DI385+DM385+Tabelle21268201025262729341135363731[[#This Row],[w]]/2+Tabelle21268201025262729341135363731[[#This Row],[poweradd]]</f>
        <v>24.558035999999962</v>
      </c>
      <c r="DI385" s="52">
        <f t="shared" si="401"/>
        <v>20.101551999999963</v>
      </c>
      <c r="DJ385" s="35">
        <f t="shared" si="375"/>
        <v>6</v>
      </c>
      <c r="DK385" s="52">
        <f t="shared" si="389"/>
        <v>145.64844799999986</v>
      </c>
      <c r="DL385" s="52">
        <f t="shared" si="413"/>
        <v>144.19196399999987</v>
      </c>
      <c r="DM385" s="52">
        <f t="shared" si="376"/>
        <v>1.4564839999999999</v>
      </c>
      <c r="DN385" s="94"/>
      <c r="DO385" s="94"/>
      <c r="DP385" s="94"/>
      <c r="DR385" s="35">
        <f>DS385+DW385+Tabelle212682010252627293411353637[[#This Row],[w]]/2+Tabelle212682010252627293411353637[[#This Row],[poweradd]]</f>
        <v>95.63996299999998</v>
      </c>
      <c r="DS385" s="52">
        <f t="shared" si="402"/>
        <v>91.214609999999979</v>
      </c>
      <c r="DT385" s="35">
        <f t="shared" si="377"/>
        <v>6</v>
      </c>
      <c r="DU385" s="52">
        <f t="shared" si="390"/>
        <v>142.53539000000004</v>
      </c>
      <c r="DV385" s="52">
        <f t="shared" si="414"/>
        <v>141.11003700000003</v>
      </c>
      <c r="DW385" s="52">
        <f t="shared" si="378"/>
        <v>1.4253530000000001</v>
      </c>
      <c r="DX385" s="161"/>
      <c r="DY385" s="161"/>
      <c r="DZ385" s="161"/>
    </row>
    <row r="386" spans="1:133" x14ac:dyDescent="0.25">
      <c r="A386" s="55">
        <v>383</v>
      </c>
      <c r="B386" s="35">
        <f>C386+G386+Tabelle21268201025[[#This Row],[w]]/2+Tabelle21268201025[[#This Row],[poweradd]]</f>
        <v>18.474262000000046</v>
      </c>
      <c r="C386" s="52">
        <f t="shared" si="415"/>
        <v>14.615417000000047</v>
      </c>
      <c r="D386" s="35">
        <f t="shared" si="354"/>
        <v>6</v>
      </c>
      <c r="E386" s="52">
        <f t="shared" si="416"/>
        <v>85.884582999999807</v>
      </c>
      <c r="F386" s="52">
        <f t="shared" si="417"/>
        <v>85.025737999999805</v>
      </c>
      <c r="G386" s="52">
        <f t="shared" si="418"/>
        <v>0.85884499999999997</v>
      </c>
      <c r="L386" s="35">
        <f>M386+Q386+Tabelle212682010252632[[#This Row],[w]]/2+Tabelle212682010252632[[#This Row],[poweradd]]</f>
        <v>3.1803789999999843</v>
      </c>
      <c r="M386" s="52">
        <f t="shared" si="391"/>
        <v>19.389271999999984</v>
      </c>
      <c r="N386" s="35">
        <f t="shared" si="355"/>
        <v>6</v>
      </c>
      <c r="O386" s="52">
        <f t="shared" si="379"/>
        <v>79.110727999999924</v>
      </c>
      <c r="P386" s="52">
        <f t="shared" si="403"/>
        <v>78.319620999999927</v>
      </c>
      <c r="Q386" s="52">
        <f t="shared" si="356"/>
        <v>0.791107</v>
      </c>
      <c r="R386">
        <v>-20</v>
      </c>
      <c r="T386" t="s">
        <v>225</v>
      </c>
      <c r="V386" s="35">
        <f>W386+AA386+Tabelle2126820102526[[#This Row],[w]]/2+Tabelle2126820102526[[#This Row],[poweradd]]</f>
        <v>56.041677000000064</v>
      </c>
      <c r="W386" s="52">
        <f t="shared" si="392"/>
        <v>72.284523000000064</v>
      </c>
      <c r="X386" s="35">
        <f t="shared" si="357"/>
        <v>6</v>
      </c>
      <c r="Y386" s="52">
        <f t="shared" si="380"/>
        <v>75.715476999999794</v>
      </c>
      <c r="Z386" s="52">
        <f t="shared" si="404"/>
        <v>74.958322999999794</v>
      </c>
      <c r="AA386" s="52">
        <f t="shared" si="358"/>
        <v>0.75715399999999999</v>
      </c>
      <c r="AB386">
        <v>-20</v>
      </c>
      <c r="AD386" t="s">
        <v>224</v>
      </c>
      <c r="AF386" s="35">
        <f>AG386+AK386+Tabelle212682010252630[[#This Row],[w]]/2+Tabelle212682010252630[[#This Row],[poweradd]]</f>
        <v>40.094643000000119</v>
      </c>
      <c r="AG386" s="52">
        <f t="shared" si="393"/>
        <v>56.398630000000118</v>
      </c>
      <c r="AH386" s="35">
        <f t="shared" si="359"/>
        <v>6</v>
      </c>
      <c r="AI386" s="52">
        <f t="shared" si="381"/>
        <v>69.601369999999804</v>
      </c>
      <c r="AJ386" s="52">
        <f t="shared" si="405"/>
        <v>68.90535699999981</v>
      </c>
      <c r="AK386" s="52">
        <f t="shared" si="360"/>
        <v>0.69601299999999999</v>
      </c>
      <c r="AL386">
        <v>-20</v>
      </c>
      <c r="AN386" t="s">
        <v>225</v>
      </c>
      <c r="AP386" s="35">
        <f>AQ386+AU386+Tabelle212682010252627[[#This Row],[w]]/2+Tabelle212682010252627[[#This Row],[poweradd]]</f>
        <v>9.1119229999998694</v>
      </c>
      <c r="AQ386" s="52">
        <f t="shared" si="394"/>
        <v>4.6534579999998682</v>
      </c>
      <c r="AR386" s="35">
        <f t="shared" si="361"/>
        <v>7</v>
      </c>
      <c r="AS386" s="52">
        <f t="shared" si="382"/>
        <v>95.846541999999872</v>
      </c>
      <c r="AT386" s="52">
        <f t="shared" si="406"/>
        <v>94.888076999999868</v>
      </c>
      <c r="AU386" s="52">
        <f t="shared" si="362"/>
        <v>0.95846500000000001</v>
      </c>
      <c r="AZ386" s="35">
        <f>BA386+BE386+Tabelle2126820102526272933[[#This Row],[w]]/2+Tabelle2126820102526272933[[#This Row],[poweradd]]</f>
        <v>13.572952000000035</v>
      </c>
      <c r="BA386" s="52">
        <f t="shared" si="395"/>
        <v>9.179750000000034</v>
      </c>
      <c r="BB386" s="35">
        <f t="shared" si="363"/>
        <v>7</v>
      </c>
      <c r="BC386" s="52">
        <f t="shared" si="383"/>
        <v>89.320249999999888</v>
      </c>
      <c r="BD386" s="52">
        <f t="shared" si="407"/>
        <v>88.427047999999886</v>
      </c>
      <c r="BE386" s="52">
        <f t="shared" si="364"/>
        <v>0.89320200000000005</v>
      </c>
      <c r="BJ386" s="35">
        <f>BK386+BO386+Tabelle21268201025262728[[#This Row],[w]]/2+Tabelle21268201025262728[[#This Row],[poweradd]]</f>
        <v>47.253628000000035</v>
      </c>
      <c r="BK386" s="52">
        <f t="shared" si="396"/>
        <v>42.902655000000031</v>
      </c>
      <c r="BL386" s="35">
        <f t="shared" si="365"/>
        <v>7</v>
      </c>
      <c r="BM386" s="52">
        <f t="shared" si="384"/>
        <v>85.097344999999805</v>
      </c>
      <c r="BN386" s="52">
        <f t="shared" si="408"/>
        <v>84.246371999999809</v>
      </c>
      <c r="BO386" s="52">
        <f t="shared" si="366"/>
        <v>0.85097299999999998</v>
      </c>
      <c r="BP386" s="34"/>
      <c r="BQ386" s="34"/>
      <c r="BR386" s="38"/>
      <c r="BT386" s="35">
        <f>BU386+BY386+Tabelle21268201025262729[[#This Row],[w]]/2+Tabelle21268201025262729[[#This Row],[poweradd]]</f>
        <v>32.989233000000013</v>
      </c>
      <c r="BU386" s="52">
        <f t="shared" si="397"/>
        <v>48.716397000000015</v>
      </c>
      <c r="BV386" s="35">
        <f t="shared" si="367"/>
        <v>7</v>
      </c>
      <c r="BW386" s="52">
        <f t="shared" si="385"/>
        <v>77.283602999999999</v>
      </c>
      <c r="BX386" s="52">
        <f t="shared" si="409"/>
        <v>76.510767000000001</v>
      </c>
      <c r="BY386" s="52">
        <f t="shared" si="368"/>
        <v>0.77283599999999997</v>
      </c>
      <c r="BZ386">
        <v>-20</v>
      </c>
      <c r="CB386" t="s">
        <v>226</v>
      </c>
      <c r="CD386" s="35">
        <f>CE386+CI386+Tabelle2126820102526272934[[#This Row],[w]]/2+Tabelle2126820102526272934[[#This Row],[poweradd]]</f>
        <v>3.3570860000000806</v>
      </c>
      <c r="CE386" s="52">
        <f t="shared" si="398"/>
        <v>19.532411000000081</v>
      </c>
      <c r="CF386" s="35">
        <f t="shared" si="369"/>
        <v>6</v>
      </c>
      <c r="CG386" s="52">
        <f t="shared" si="386"/>
        <v>82.467588999999819</v>
      </c>
      <c r="CH386" s="52">
        <f t="shared" si="410"/>
        <v>81.64291399999982</v>
      </c>
      <c r="CI386" s="52">
        <f t="shared" si="370"/>
        <v>0.82467500000000005</v>
      </c>
      <c r="CJ386">
        <v>-20</v>
      </c>
      <c r="CL386" t="s">
        <v>252</v>
      </c>
      <c r="CN386" s="35">
        <f>CO386+CS386+Tabelle21268201025262729341135[[#This Row],[w]]/2+Tabelle21268201025262729341135[[#This Row],[poweradd]]</f>
        <v>95.551573999999889</v>
      </c>
      <c r="CO386" s="52">
        <f t="shared" si="399"/>
        <v>90.940983999999887</v>
      </c>
      <c r="CP386" s="35">
        <f t="shared" si="371"/>
        <v>6</v>
      </c>
      <c r="CQ386" s="52">
        <f t="shared" si="387"/>
        <v>161.05901600000004</v>
      </c>
      <c r="CR386" s="52">
        <f t="shared" si="411"/>
        <v>159.44842600000004</v>
      </c>
      <c r="CS386" s="52">
        <f t="shared" si="372"/>
        <v>1.61059</v>
      </c>
      <c r="CX386" s="35">
        <f>CY386+DC386+Tabelle2126820102526272934113536[[#This Row],[w]]/2+Tabelle2126820102526272934113536[[#This Row],[poweradd]]</f>
        <v>91.273960999999971</v>
      </c>
      <c r="CY386" s="52">
        <f t="shared" si="400"/>
        <v>86.339859999999973</v>
      </c>
      <c r="CZ386" s="35">
        <f t="shared" si="373"/>
        <v>6</v>
      </c>
      <c r="DA386" s="52">
        <f t="shared" si="388"/>
        <v>193.41014000000015</v>
      </c>
      <c r="DB386" s="52">
        <f t="shared" si="412"/>
        <v>191.47603900000016</v>
      </c>
      <c r="DC386" s="52">
        <f t="shared" si="374"/>
        <v>1.9341010000000001</v>
      </c>
      <c r="DD386" s="94"/>
      <c r="DE386" s="94"/>
      <c r="DF386" s="94"/>
      <c r="DH386" s="35">
        <f>DI386+DM386+Tabelle21268201025262729341135363731[[#This Row],[w]]/2+Tabelle21268201025262729341135363731[[#This Row],[poweradd]]</f>
        <v>28.999954999999961</v>
      </c>
      <c r="DI386" s="52">
        <f t="shared" si="401"/>
        <v>24.558035999999962</v>
      </c>
      <c r="DJ386" s="35">
        <f t="shared" si="375"/>
        <v>6</v>
      </c>
      <c r="DK386" s="52">
        <f t="shared" si="389"/>
        <v>144.19196399999987</v>
      </c>
      <c r="DL386" s="52">
        <f t="shared" si="413"/>
        <v>142.75004499999986</v>
      </c>
      <c r="DM386" s="52">
        <f t="shared" si="376"/>
        <v>1.441919</v>
      </c>
      <c r="DN386" s="94"/>
      <c r="DO386" s="94"/>
      <c r="DP386" s="94"/>
      <c r="DR386" s="35">
        <f>DS386+DW386+Tabelle212682010252627293411353637[[#This Row],[w]]/2+Tabelle212682010252627293411353637[[#This Row],[poweradd]]</f>
        <v>50.051062999999985</v>
      </c>
      <c r="DS386" s="52">
        <f t="shared" si="402"/>
        <v>95.63996299999998</v>
      </c>
      <c r="DT386" s="35">
        <f t="shared" si="377"/>
        <v>6</v>
      </c>
      <c r="DU386" s="52">
        <f t="shared" si="390"/>
        <v>141.11003700000003</v>
      </c>
      <c r="DV386" s="52">
        <f t="shared" si="414"/>
        <v>139.69893700000003</v>
      </c>
      <c r="DW386" s="52">
        <f t="shared" si="378"/>
        <v>1.4111</v>
      </c>
      <c r="DX386" s="94">
        <v>-50</v>
      </c>
      <c r="DY386" s="94">
        <f>-Tabelle212682010252627293411353637[[#This Row],[poweradd]]*0.9</f>
        <v>45</v>
      </c>
      <c r="DZ386" s="94" t="s">
        <v>256</v>
      </c>
    </row>
    <row r="387" spans="1:133" x14ac:dyDescent="0.25">
      <c r="A387" s="55">
        <v>384</v>
      </c>
      <c r="B387" s="35">
        <f>C387+G387+Tabelle21268201025[[#This Row],[w]]/2+Tabelle21268201025[[#This Row],[poweradd]]</f>
        <v>2.3245190000000449</v>
      </c>
      <c r="C387" s="150">
        <f t="shared" si="415"/>
        <v>18.474262000000046</v>
      </c>
      <c r="D387" s="35">
        <f t="shared" si="354"/>
        <v>6</v>
      </c>
      <c r="E387" s="52">
        <f t="shared" si="416"/>
        <v>85.025737999999805</v>
      </c>
      <c r="F387" s="52">
        <f t="shared" si="417"/>
        <v>84.175480999999806</v>
      </c>
      <c r="G387" s="52">
        <f t="shared" si="418"/>
        <v>0.85025700000000004</v>
      </c>
      <c r="H387">
        <v>-20</v>
      </c>
      <c r="J387" t="s">
        <v>225</v>
      </c>
      <c r="L387" s="35">
        <f>M387+Q387+Tabelle212682010252632[[#This Row],[w]]/2+Tabelle212682010252632[[#This Row],[poweradd]]</f>
        <v>6.9635749999999845</v>
      </c>
      <c r="M387" s="150">
        <f t="shared" si="391"/>
        <v>3.1803789999999843</v>
      </c>
      <c r="N387" s="35">
        <f t="shared" si="355"/>
        <v>6</v>
      </c>
      <c r="O387" s="52">
        <f t="shared" si="379"/>
        <v>78.319620999999927</v>
      </c>
      <c r="P387" s="52">
        <f t="shared" si="403"/>
        <v>77.536424999999923</v>
      </c>
      <c r="Q387" s="52">
        <f t="shared" si="356"/>
        <v>0.783196</v>
      </c>
      <c r="V387" s="35">
        <f>W387+AA387+Tabelle2126820102526[[#This Row],[w]]/2+Tabelle2126820102526[[#This Row],[poweradd]]</f>
        <v>59.791260000000065</v>
      </c>
      <c r="W387" s="150">
        <f t="shared" si="392"/>
        <v>56.041677000000064</v>
      </c>
      <c r="X387" s="35">
        <f t="shared" si="357"/>
        <v>6</v>
      </c>
      <c r="Y387" s="52">
        <f t="shared" si="380"/>
        <v>74.958322999999794</v>
      </c>
      <c r="Z387" s="52">
        <f t="shared" si="404"/>
        <v>74.208739999999793</v>
      </c>
      <c r="AA387" s="52">
        <f t="shared" si="358"/>
        <v>0.749583</v>
      </c>
      <c r="AB387" s="94"/>
      <c r="AC387" s="94"/>
      <c r="AD387" s="94"/>
      <c r="AF387" s="35">
        <f>AG387+AK387+Tabelle212682010252630[[#This Row],[w]]/2+Tabelle212682010252630[[#This Row],[poweradd]]</f>
        <v>43.78369600000012</v>
      </c>
      <c r="AG387" s="150">
        <f t="shared" si="393"/>
        <v>40.094643000000119</v>
      </c>
      <c r="AH387" s="35">
        <f t="shared" si="359"/>
        <v>6</v>
      </c>
      <c r="AI387" s="52">
        <f t="shared" si="381"/>
        <v>68.90535699999981</v>
      </c>
      <c r="AJ387" s="52">
        <f t="shared" si="405"/>
        <v>68.216303999999809</v>
      </c>
      <c r="AK387" s="52">
        <f t="shared" si="360"/>
        <v>0.68905300000000003</v>
      </c>
      <c r="AL387" s="34"/>
      <c r="AM387" s="34"/>
      <c r="AN387" s="38"/>
      <c r="AP387" s="35">
        <f>AQ387+AU387+Tabelle212682010252627[[#This Row],[w]]/2+Tabelle212682010252627[[#This Row],[poweradd]]</f>
        <v>13.560802999999868</v>
      </c>
      <c r="AQ387" s="150">
        <f t="shared" si="394"/>
        <v>9.1119229999998694</v>
      </c>
      <c r="AR387" s="35">
        <f t="shared" si="361"/>
        <v>7</v>
      </c>
      <c r="AS387" s="52">
        <f t="shared" si="382"/>
        <v>94.888076999999868</v>
      </c>
      <c r="AT387" s="52">
        <f t="shared" si="406"/>
        <v>93.939196999999865</v>
      </c>
      <c r="AU387" s="52">
        <f t="shared" si="362"/>
        <v>0.94887999999999995</v>
      </c>
      <c r="AZ387" s="35">
        <f>BA387+BE387+Tabelle2126820102526272933[[#This Row],[w]]/2+Tabelle2126820102526272933[[#This Row],[poweradd]]</f>
        <v>17.957222000000037</v>
      </c>
      <c r="BA387" s="150">
        <f t="shared" si="395"/>
        <v>13.572952000000035</v>
      </c>
      <c r="BB387" s="35">
        <f t="shared" si="363"/>
        <v>7</v>
      </c>
      <c r="BC387" s="52">
        <f t="shared" si="383"/>
        <v>88.427047999999886</v>
      </c>
      <c r="BD387" s="52">
        <f t="shared" si="407"/>
        <v>87.542777999999885</v>
      </c>
      <c r="BE387" s="52">
        <f t="shared" si="364"/>
        <v>0.88427</v>
      </c>
      <c r="BJ387" s="35">
        <f>BK387+BO387+Tabelle21268201025262728[[#This Row],[w]]/2+Tabelle21268201025262728[[#This Row],[poweradd]]</f>
        <v>31.596091000000037</v>
      </c>
      <c r="BK387" s="150">
        <f t="shared" si="396"/>
        <v>47.253628000000035</v>
      </c>
      <c r="BL387" s="35">
        <f t="shared" si="365"/>
        <v>7</v>
      </c>
      <c r="BM387" s="52">
        <f t="shared" si="384"/>
        <v>84.246371999999809</v>
      </c>
      <c r="BN387" s="52">
        <f t="shared" si="408"/>
        <v>83.403908999999814</v>
      </c>
      <c r="BO387" s="52">
        <f t="shared" si="366"/>
        <v>0.84246299999999996</v>
      </c>
      <c r="BP387">
        <v>-20</v>
      </c>
      <c r="BR387" t="s">
        <v>226</v>
      </c>
      <c r="BT387" s="35">
        <f>BU387+BY387+Tabelle21268201025262729[[#This Row],[w]]/2+Tabelle21268201025262729[[#This Row],[poweradd]]</f>
        <v>37.254340000000013</v>
      </c>
      <c r="BU387" s="150">
        <f t="shared" si="397"/>
        <v>32.989233000000013</v>
      </c>
      <c r="BV387" s="35">
        <f t="shared" si="367"/>
        <v>7</v>
      </c>
      <c r="BW387" s="52">
        <f t="shared" si="385"/>
        <v>76.510767000000001</v>
      </c>
      <c r="BX387" s="52">
        <f t="shared" si="409"/>
        <v>75.745660000000001</v>
      </c>
      <c r="BY387" s="52">
        <f t="shared" si="368"/>
        <v>0.76510699999999998</v>
      </c>
      <c r="BZ387" s="94"/>
      <c r="CA387" s="94"/>
      <c r="CB387" s="94"/>
      <c r="CD387" s="35">
        <f>CE387+CI387+Tabelle2126820102526272934[[#This Row],[w]]/2+Tabelle2126820102526272934[[#This Row],[poweradd]]</f>
        <v>7.1735150000000809</v>
      </c>
      <c r="CE387" s="150">
        <f t="shared" si="398"/>
        <v>3.3570860000000806</v>
      </c>
      <c r="CF387" s="35">
        <f t="shared" si="369"/>
        <v>6</v>
      </c>
      <c r="CG387" s="52">
        <f t="shared" si="386"/>
        <v>81.64291399999982</v>
      </c>
      <c r="CH387" s="52">
        <f t="shared" si="410"/>
        <v>80.826484999999821</v>
      </c>
      <c r="CI387" s="52">
        <f t="shared" si="370"/>
        <v>0.81642899999999996</v>
      </c>
      <c r="CJ387" s="94"/>
      <c r="CK387" s="94"/>
      <c r="CL387" s="94"/>
      <c r="CN387" s="35">
        <f>CO387+CS387+Tabelle21268201025262729341135[[#This Row],[w]]/2+Tabelle21268201025262729341135[[#This Row],[poweradd]]</f>
        <v>100.14605799999988</v>
      </c>
      <c r="CO387" s="150">
        <f t="shared" si="399"/>
        <v>95.551573999999889</v>
      </c>
      <c r="CP387" s="35">
        <f t="shared" si="371"/>
        <v>6</v>
      </c>
      <c r="CQ387" s="52">
        <f t="shared" si="387"/>
        <v>159.44842600000004</v>
      </c>
      <c r="CR387" s="52">
        <f t="shared" si="411"/>
        <v>157.85394200000005</v>
      </c>
      <c r="CS387" s="52">
        <f t="shared" si="372"/>
        <v>1.594484</v>
      </c>
      <c r="CT387" s="94"/>
      <c r="CU387" s="94"/>
      <c r="CV387" s="94"/>
      <c r="CX387" s="35">
        <f>CY387+DC387+Tabelle2126820102526272934113536[[#This Row],[w]]/2+Tabelle2126820102526272934113536[[#This Row],[poweradd]]</f>
        <v>46.188720999999973</v>
      </c>
      <c r="CY387" s="150">
        <f t="shared" si="400"/>
        <v>91.273960999999971</v>
      </c>
      <c r="CZ387" s="35">
        <f t="shared" si="373"/>
        <v>6</v>
      </c>
      <c r="DA387" s="52">
        <f t="shared" si="388"/>
        <v>191.47603900000016</v>
      </c>
      <c r="DB387" s="52">
        <f t="shared" si="412"/>
        <v>189.56127900000016</v>
      </c>
      <c r="DC387" s="52">
        <f t="shared" si="374"/>
        <v>1.91476</v>
      </c>
      <c r="DD387" s="94">
        <v>-50</v>
      </c>
      <c r="DE387" s="94"/>
      <c r="DF387" s="94" t="s">
        <v>256</v>
      </c>
      <c r="DH387" s="35">
        <f>DI387+DM387+Tabelle21268201025262729341135363731[[#This Row],[w]]/2+Tabelle21268201025262729341135363731[[#This Row],[poweradd]]</f>
        <v>33.427454999999959</v>
      </c>
      <c r="DI387" s="150">
        <f t="shared" si="401"/>
        <v>28.999954999999961</v>
      </c>
      <c r="DJ387" s="35">
        <f t="shared" si="375"/>
        <v>6</v>
      </c>
      <c r="DK387" s="52">
        <f t="shared" si="389"/>
        <v>142.75004499999986</v>
      </c>
      <c r="DL387" s="52">
        <f t="shared" si="413"/>
        <v>141.32254499999985</v>
      </c>
      <c r="DM387" s="52">
        <f t="shared" si="376"/>
        <v>1.4275</v>
      </c>
      <c r="DR387" s="35">
        <f>DS387+DW387+Tabelle212682010252627293411353637[[#This Row],[w]]/2+Tabelle212682010252627293411353637[[#This Row],[poweradd]]</f>
        <v>4.8980519999999856</v>
      </c>
      <c r="DS387" s="150">
        <f t="shared" si="402"/>
        <v>50.051062999999985</v>
      </c>
      <c r="DT387" s="35">
        <f t="shared" si="377"/>
        <v>6</v>
      </c>
      <c r="DU387" s="52">
        <f t="shared" si="390"/>
        <v>184.69893700000003</v>
      </c>
      <c r="DV387" s="52">
        <f t="shared" si="414"/>
        <v>182.85194800000002</v>
      </c>
      <c r="DW387" s="52">
        <f t="shared" si="378"/>
        <v>1.846989</v>
      </c>
      <c r="DX387">
        <v>-50</v>
      </c>
      <c r="DY387" s="94">
        <f>-Tabelle212682010252627293411353637[[#This Row],[poweradd]]*0.9</f>
        <v>45</v>
      </c>
      <c r="DZ387" t="s">
        <v>255</v>
      </c>
    </row>
    <row r="388" spans="1:133" x14ac:dyDescent="0.25">
      <c r="A388" s="55">
        <v>385</v>
      </c>
      <c r="B388" s="35">
        <f>C388+G388+Tabelle21268201025[[#This Row],[w]]/2+Tabelle21268201025[[#This Row],[poweradd]]</f>
        <v>6.1662730000000447</v>
      </c>
      <c r="C388" s="150">
        <f t="shared" si="415"/>
        <v>2.3245190000000449</v>
      </c>
      <c r="D388" s="35">
        <f t="shared" si="354"/>
        <v>6</v>
      </c>
      <c r="E388" s="52">
        <f t="shared" si="416"/>
        <v>84.175480999999806</v>
      </c>
      <c r="F388" s="52">
        <f t="shared" si="417"/>
        <v>83.333726999999811</v>
      </c>
      <c r="G388" s="52">
        <f t="shared" si="418"/>
        <v>0.841754</v>
      </c>
      <c r="L388" s="35">
        <f>M388+Q388+Tabelle212682010252632[[#This Row],[w]]/2+Tabelle212682010252632[[#This Row],[poweradd]]</f>
        <v>10.738938999999984</v>
      </c>
      <c r="M388" s="150">
        <f t="shared" si="391"/>
        <v>6.9635749999999845</v>
      </c>
      <c r="N388" s="35">
        <f t="shared" si="355"/>
        <v>6</v>
      </c>
      <c r="O388" s="52">
        <f t="shared" si="379"/>
        <v>77.536424999999923</v>
      </c>
      <c r="P388" s="52">
        <f t="shared" si="403"/>
        <v>76.761060999999927</v>
      </c>
      <c r="Q388" s="52">
        <f t="shared" si="356"/>
        <v>0.77536400000000005</v>
      </c>
      <c r="V388" s="35">
        <f>W388+AA388+Tabelle2126820102526[[#This Row],[w]]/2+Tabelle2126820102526[[#This Row],[poweradd]]</f>
        <v>43.533347000000063</v>
      </c>
      <c r="W388" s="150">
        <f t="shared" si="392"/>
        <v>59.791260000000065</v>
      </c>
      <c r="X388" s="35">
        <f t="shared" si="357"/>
        <v>6</v>
      </c>
      <c r="Y388" s="52">
        <f t="shared" si="380"/>
        <v>74.208739999999793</v>
      </c>
      <c r="Z388" s="52">
        <f t="shared" si="404"/>
        <v>73.466652999999795</v>
      </c>
      <c r="AA388" s="52">
        <f t="shared" si="358"/>
        <v>0.74208700000000005</v>
      </c>
      <c r="AB388">
        <v>-20</v>
      </c>
      <c r="AD388" t="s">
        <v>225</v>
      </c>
      <c r="AF388" s="35">
        <f>AG388+AK388+Tabelle212682010252630[[#This Row],[w]]/2+Tabelle212682010252630[[#This Row],[poweradd]]</f>
        <v>27.465859000000123</v>
      </c>
      <c r="AG388" s="150">
        <f t="shared" si="393"/>
        <v>43.78369600000012</v>
      </c>
      <c r="AH388" s="35">
        <f t="shared" si="359"/>
        <v>6</v>
      </c>
      <c r="AI388" s="52">
        <f t="shared" si="381"/>
        <v>68.216303999999809</v>
      </c>
      <c r="AJ388" s="52">
        <f t="shared" si="405"/>
        <v>67.534140999999806</v>
      </c>
      <c r="AK388" s="52">
        <f t="shared" si="360"/>
        <v>0.68216299999999996</v>
      </c>
      <c r="AL388">
        <v>-20</v>
      </c>
      <c r="AN388" t="s">
        <v>226</v>
      </c>
      <c r="AP388" s="35">
        <f>AQ388+AU388+Tabelle212682010252627[[#This Row],[w]]/2+Tabelle212682010252627[[#This Row],[poweradd]]</f>
        <v>18.000193999999869</v>
      </c>
      <c r="AQ388" s="150">
        <f t="shared" si="394"/>
        <v>13.560802999999868</v>
      </c>
      <c r="AR388" s="35">
        <f t="shared" si="361"/>
        <v>7</v>
      </c>
      <c r="AS388" s="52">
        <f t="shared" si="382"/>
        <v>93.939196999999865</v>
      </c>
      <c r="AT388" s="52">
        <f t="shared" si="406"/>
        <v>92.999805999999865</v>
      </c>
      <c r="AU388" s="52">
        <f t="shared" si="362"/>
        <v>0.93939099999999998</v>
      </c>
      <c r="AZ388" s="35">
        <f>BA388+BE388+Tabelle2126820102526272933[[#This Row],[w]]/2+Tabelle2126820102526272933[[#This Row],[poweradd]]</f>
        <v>2.3326490000000355</v>
      </c>
      <c r="BA388" s="150">
        <f t="shared" si="395"/>
        <v>17.957222000000037</v>
      </c>
      <c r="BB388" s="35">
        <f t="shared" si="363"/>
        <v>7</v>
      </c>
      <c r="BC388" s="52">
        <f t="shared" si="383"/>
        <v>87.542777999999885</v>
      </c>
      <c r="BD388" s="52">
        <f t="shared" si="407"/>
        <v>86.667350999999883</v>
      </c>
      <c r="BE388" s="52">
        <f t="shared" si="364"/>
        <v>0.87542699999999996</v>
      </c>
      <c r="BF388">
        <v>-20</v>
      </c>
      <c r="BH388" t="s">
        <v>226</v>
      </c>
      <c r="BJ388" s="35">
        <f>BK388+BO388+Tabelle21268201025262728[[#This Row],[w]]/2+Tabelle21268201025262728[[#This Row],[poweradd]]</f>
        <v>35.930130000000034</v>
      </c>
      <c r="BK388" s="150">
        <f t="shared" si="396"/>
        <v>31.596091000000037</v>
      </c>
      <c r="BL388" s="35">
        <f t="shared" si="365"/>
        <v>7</v>
      </c>
      <c r="BM388" s="52">
        <f t="shared" si="384"/>
        <v>83.403908999999814</v>
      </c>
      <c r="BN388" s="52">
        <f t="shared" si="408"/>
        <v>82.56986999999981</v>
      </c>
      <c r="BO388" s="52">
        <f t="shared" si="366"/>
        <v>0.83403899999999997</v>
      </c>
      <c r="BP388" s="94"/>
      <c r="BQ388" s="94"/>
      <c r="BR388" s="94"/>
      <c r="BT388" s="35">
        <f>BU388+BY388+Tabelle21268201025262729[[#This Row],[w]]/2+Tabelle21268201025262729[[#This Row],[poweradd]]</f>
        <v>21.511796000000011</v>
      </c>
      <c r="BU388" s="150">
        <f t="shared" si="397"/>
        <v>37.254340000000013</v>
      </c>
      <c r="BV388" s="35">
        <f t="shared" si="367"/>
        <v>7</v>
      </c>
      <c r="BW388" s="52">
        <f t="shared" si="385"/>
        <v>75.745660000000001</v>
      </c>
      <c r="BX388" s="52">
        <f t="shared" si="409"/>
        <v>74.988203999999996</v>
      </c>
      <c r="BY388" s="52">
        <f t="shared" si="368"/>
        <v>0.75745600000000002</v>
      </c>
      <c r="BZ388">
        <v>-20</v>
      </c>
      <c r="CB388" t="s">
        <v>228</v>
      </c>
      <c r="CD388" s="35">
        <f>CE388+CI388+Tabelle2126820102526272934[[#This Row],[w]]/2+Tabelle2126820102526272934[[#This Row],[poweradd]]</f>
        <v>10.981779000000081</v>
      </c>
      <c r="CE388" s="150">
        <f t="shared" si="398"/>
        <v>7.1735150000000809</v>
      </c>
      <c r="CF388" s="35">
        <f t="shared" si="369"/>
        <v>6</v>
      </c>
      <c r="CG388" s="52">
        <f t="shared" si="386"/>
        <v>80.826484999999821</v>
      </c>
      <c r="CH388" s="52">
        <f t="shared" si="410"/>
        <v>80.018220999999826</v>
      </c>
      <c r="CI388" s="52">
        <f t="shared" si="370"/>
        <v>0.80826399999999998</v>
      </c>
      <c r="CN388" s="35">
        <f>CO388+CS388+Tabelle21268201025262729341135[[#This Row],[w]]/2+Tabelle21268201025262729341135[[#This Row],[poweradd]]</f>
        <v>104.72459699999989</v>
      </c>
      <c r="CO388" s="150">
        <f t="shared" si="399"/>
        <v>100.14605799999988</v>
      </c>
      <c r="CP388" s="35">
        <f t="shared" si="371"/>
        <v>6</v>
      </c>
      <c r="CQ388" s="52">
        <f t="shared" si="387"/>
        <v>157.85394200000005</v>
      </c>
      <c r="CR388" s="52">
        <f t="shared" si="411"/>
        <v>156.27540300000004</v>
      </c>
      <c r="CS388" s="52">
        <f t="shared" si="372"/>
        <v>1.5785389999999999</v>
      </c>
      <c r="CT388" s="94"/>
      <c r="CU388" s="94"/>
      <c r="CV388" s="94"/>
      <c r="CX388" s="35">
        <f>CY388+DC388+Tabelle2126820102526272934113536[[#This Row],[w]]/2+Tabelle2126820102526272934113536[[#This Row],[poweradd]]</f>
        <v>1.0843329999999725</v>
      </c>
      <c r="CY388" s="150">
        <f t="shared" si="400"/>
        <v>46.188720999999973</v>
      </c>
      <c r="CZ388" s="35">
        <f t="shared" si="373"/>
        <v>6</v>
      </c>
      <c r="DA388" s="52">
        <f t="shared" si="388"/>
        <v>189.56127900000016</v>
      </c>
      <c r="DB388" s="52">
        <f t="shared" si="412"/>
        <v>187.66566700000016</v>
      </c>
      <c r="DC388" s="52">
        <f t="shared" si="374"/>
        <v>1.8956120000000001</v>
      </c>
      <c r="DD388">
        <v>-50</v>
      </c>
      <c r="DF388" t="s">
        <v>255</v>
      </c>
      <c r="DH388" s="35">
        <f>DI388+DM388+Tabelle21268201025262729341135363731[[#This Row],[w]]/2+Tabelle21268201025262729341135363731[[#This Row],[poweradd]]</f>
        <v>37.840679999999956</v>
      </c>
      <c r="DI388" s="150">
        <f t="shared" si="401"/>
        <v>33.427454999999959</v>
      </c>
      <c r="DJ388" s="35">
        <f t="shared" si="375"/>
        <v>6</v>
      </c>
      <c r="DK388" s="52">
        <f t="shared" si="389"/>
        <v>141.32254499999985</v>
      </c>
      <c r="DL388" s="52">
        <f t="shared" si="413"/>
        <v>139.90931999999984</v>
      </c>
      <c r="DM388" s="52">
        <f t="shared" si="376"/>
        <v>1.413225</v>
      </c>
      <c r="DN388" s="94"/>
      <c r="DO388" s="94"/>
      <c r="DP388" s="94"/>
      <c r="DR388" s="35">
        <f>DS388+DW388+Tabelle212682010252627293411353637[[#This Row],[w]]/2+Tabelle212682010252627293411353637[[#This Row],[poweradd]]</f>
        <v>10.176570999999985</v>
      </c>
      <c r="DS388" s="150">
        <f t="shared" si="402"/>
        <v>4.8980519999999856</v>
      </c>
      <c r="DT388" s="35">
        <f t="shared" si="377"/>
        <v>6</v>
      </c>
      <c r="DU388" s="52">
        <f t="shared" si="390"/>
        <v>227.85194800000002</v>
      </c>
      <c r="DV388" s="52">
        <f t="shared" si="414"/>
        <v>225.57342900000003</v>
      </c>
      <c r="DW388" s="52">
        <f t="shared" si="378"/>
        <v>2.2785190000000002</v>
      </c>
      <c r="DY388" s="94"/>
    </row>
    <row r="389" spans="1:133" x14ac:dyDescent="0.25">
      <c r="A389" s="55">
        <v>386</v>
      </c>
      <c r="B389" s="35">
        <f>C389+G389+Tabelle21268201025[[#This Row],[w]]/2+Tabelle21268201025[[#This Row],[poweradd]]</f>
        <v>9.999610000000045</v>
      </c>
      <c r="C389" s="150">
        <f t="shared" si="415"/>
        <v>6.1662730000000447</v>
      </c>
      <c r="D389" s="35">
        <f t="shared" ref="D389:D408" si="419">D388</f>
        <v>6</v>
      </c>
      <c r="E389" s="52">
        <f t="shared" si="416"/>
        <v>83.333726999999811</v>
      </c>
      <c r="F389" s="52">
        <f t="shared" si="417"/>
        <v>82.500389999999811</v>
      </c>
      <c r="G389" s="52">
        <f t="shared" si="418"/>
        <v>0.83333699999999999</v>
      </c>
      <c r="L389" s="35">
        <f>M389+Q389+Tabelle212682010252632[[#This Row],[w]]/2+Tabelle212682010252632[[#This Row],[poweradd]]</f>
        <v>14.506548999999984</v>
      </c>
      <c r="M389" s="150">
        <f t="shared" si="391"/>
        <v>10.738938999999984</v>
      </c>
      <c r="N389" s="35">
        <f t="shared" ref="N389:N408" si="420">N388</f>
        <v>6</v>
      </c>
      <c r="O389" s="52">
        <f t="shared" si="379"/>
        <v>76.761060999999927</v>
      </c>
      <c r="P389" s="52">
        <f t="shared" si="403"/>
        <v>75.993450999999922</v>
      </c>
      <c r="Q389" s="52">
        <f t="shared" ref="Q389:Q408" si="421">IF(O389/100&gt;10,10,ROUNDDOWN(O389/100,6))</f>
        <v>0.76761000000000001</v>
      </c>
      <c r="R389" s="94"/>
      <c r="S389" s="94"/>
      <c r="T389" s="94"/>
      <c r="V389" s="35">
        <f>W389+AA389+Tabelle2126820102526[[#This Row],[w]]/2+Tabelle2126820102526[[#This Row],[poweradd]]</f>
        <v>47.26801300000006</v>
      </c>
      <c r="W389" s="150">
        <f t="shared" si="392"/>
        <v>43.533347000000063</v>
      </c>
      <c r="X389" s="35">
        <f t="shared" ref="X389:X408" si="422">X388</f>
        <v>6</v>
      </c>
      <c r="Y389" s="52">
        <f t="shared" si="380"/>
        <v>73.466652999999795</v>
      </c>
      <c r="Z389" s="52">
        <f t="shared" si="404"/>
        <v>72.731986999999791</v>
      </c>
      <c r="AA389" s="52">
        <f t="shared" ref="AA389:AA408" si="423">IF(Y389/100&gt;10,10,ROUNDDOWN(Y389/100,6))</f>
        <v>0.73466600000000004</v>
      </c>
      <c r="AB389" s="34"/>
      <c r="AC389" s="34"/>
      <c r="AD389" s="38"/>
      <c r="AF389" s="35">
        <f>AG389+AK389+Tabelle212682010252630[[#This Row],[w]]/2+Tabelle212682010252630[[#This Row],[poweradd]]</f>
        <v>31.141200000000122</v>
      </c>
      <c r="AG389" s="150">
        <f t="shared" si="393"/>
        <v>27.465859000000123</v>
      </c>
      <c r="AH389" s="35">
        <f t="shared" ref="AH389:AH408" si="424">AH388</f>
        <v>6</v>
      </c>
      <c r="AI389" s="52">
        <f t="shared" si="381"/>
        <v>67.534140999999806</v>
      </c>
      <c r="AJ389" s="52">
        <f t="shared" si="405"/>
        <v>66.858799999999803</v>
      </c>
      <c r="AK389" s="52">
        <f t="shared" ref="AK389:AK408" si="425">IF(AI389/100&gt;10,10,ROUNDDOWN(AI389/100,6))</f>
        <v>0.67534099999999997</v>
      </c>
      <c r="AL389" s="94"/>
      <c r="AM389" s="94"/>
      <c r="AN389" s="94"/>
      <c r="AP389" s="35">
        <f>AQ389+AU389+Tabelle212682010252627[[#This Row],[w]]/2+Tabelle212682010252627[[#This Row],[poweradd]]</f>
        <v>2.4301919999998702</v>
      </c>
      <c r="AQ389" s="150">
        <f t="shared" si="394"/>
        <v>18.000193999999869</v>
      </c>
      <c r="AR389" s="35">
        <f t="shared" ref="AR389:AR408" si="426">AR388</f>
        <v>7</v>
      </c>
      <c r="AS389" s="52">
        <f t="shared" si="382"/>
        <v>92.999805999999865</v>
      </c>
      <c r="AT389" s="52">
        <f t="shared" si="406"/>
        <v>92.069807999999867</v>
      </c>
      <c r="AU389" s="52">
        <f t="shared" ref="AU389:AU408" si="427">IF(AS389/100&gt;10,10,ROUNDDOWN(AS389/100,6))</f>
        <v>0.92999799999999999</v>
      </c>
      <c r="AV389">
        <v>-20</v>
      </c>
      <c r="AX389" t="s">
        <v>226</v>
      </c>
      <c r="AZ389" s="35">
        <f>BA389+BE389+Tabelle2126820102526272933[[#This Row],[w]]/2+Tabelle2126820102526272933[[#This Row],[poweradd]]</f>
        <v>6.699322000000036</v>
      </c>
      <c r="BA389" s="150">
        <f t="shared" si="395"/>
        <v>2.3326490000000355</v>
      </c>
      <c r="BB389" s="35">
        <f t="shared" ref="BB389:BB408" si="428">BB388</f>
        <v>7</v>
      </c>
      <c r="BC389" s="52">
        <f t="shared" si="383"/>
        <v>86.667350999999883</v>
      </c>
      <c r="BD389" s="52">
        <f t="shared" si="407"/>
        <v>85.800677999999877</v>
      </c>
      <c r="BE389" s="52">
        <f t="shared" ref="BE389:BE408" si="429">IF(BC389/100&gt;10,10,ROUNDDOWN(BC389/100,6))</f>
        <v>0.86667300000000003</v>
      </c>
      <c r="BJ389" s="35">
        <f>BK389+BO389+Tabelle21268201025262728[[#This Row],[w]]/2+Tabelle21268201025262728[[#This Row],[poweradd]]</f>
        <v>20.255828000000037</v>
      </c>
      <c r="BK389" s="150">
        <f t="shared" si="396"/>
        <v>35.930130000000034</v>
      </c>
      <c r="BL389" s="35">
        <f t="shared" ref="BL389:BL408" si="430">BL388</f>
        <v>7</v>
      </c>
      <c r="BM389" s="52">
        <f t="shared" si="384"/>
        <v>82.56986999999981</v>
      </c>
      <c r="BN389" s="52">
        <f t="shared" si="408"/>
        <v>81.744171999999807</v>
      </c>
      <c r="BO389" s="52">
        <f t="shared" ref="BO389:BO408" si="431">IF(BM389/100&gt;10,10,ROUNDDOWN(BM389/100,6))</f>
        <v>0.82569800000000004</v>
      </c>
      <c r="BP389">
        <v>-20</v>
      </c>
      <c r="BR389" t="s">
        <v>228</v>
      </c>
      <c r="BT389" s="35">
        <f>BU389+BY389+Tabelle21268201025262729[[#This Row],[w]]/2+Tabelle21268201025262729[[#This Row],[poweradd]]</f>
        <v>25.761678000000011</v>
      </c>
      <c r="BU389" s="150">
        <f t="shared" si="397"/>
        <v>21.511796000000011</v>
      </c>
      <c r="BV389" s="35">
        <f t="shared" ref="BV389:BV408" si="432">BV388</f>
        <v>7</v>
      </c>
      <c r="BW389" s="52">
        <f t="shared" si="385"/>
        <v>74.988203999999996</v>
      </c>
      <c r="BX389" s="52">
        <f t="shared" si="409"/>
        <v>74.238321999999997</v>
      </c>
      <c r="BY389" s="52">
        <f t="shared" ref="BY389:BY408" si="433">IF(BW389/100&gt;10,10,ROUNDDOWN(BW389/100,6))</f>
        <v>0.74988200000000005</v>
      </c>
      <c r="BZ389" s="94"/>
      <c r="CA389" s="94"/>
      <c r="CB389" s="94"/>
      <c r="CD389" s="35">
        <f>CE389+CI389+Tabelle2126820102526272934[[#This Row],[w]]/2+Tabelle2126820102526272934[[#This Row],[poweradd]]</f>
        <v>14.781961000000081</v>
      </c>
      <c r="CE389" s="150">
        <f t="shared" si="398"/>
        <v>10.981779000000081</v>
      </c>
      <c r="CF389" s="35">
        <f t="shared" ref="CF389:CF402" si="434">CF388</f>
        <v>6</v>
      </c>
      <c r="CG389" s="52">
        <f t="shared" si="386"/>
        <v>80.018220999999826</v>
      </c>
      <c r="CH389" s="52">
        <f t="shared" si="410"/>
        <v>79.21803899999982</v>
      </c>
      <c r="CI389" s="52">
        <f t="shared" ref="CI389:CI404" si="435">IF(CG389/100&gt;10,10,ROUNDDOWN(CG389/100,6))</f>
        <v>0.80018199999999995</v>
      </c>
      <c r="CJ389" s="94"/>
      <c r="CK389" s="94"/>
      <c r="CL389" s="94"/>
      <c r="CN389" s="35">
        <f>CO389+CS389+Tabelle21268201025262729341135[[#This Row],[w]]/2+Tabelle21268201025262729341135[[#This Row],[poweradd]]</f>
        <v>109.28735099999989</v>
      </c>
      <c r="CO389" s="150">
        <f t="shared" si="399"/>
        <v>104.72459699999989</v>
      </c>
      <c r="CP389" s="35">
        <f t="shared" ref="CP389:CP404" si="436">CP388</f>
        <v>6</v>
      </c>
      <c r="CQ389" s="52">
        <f t="shared" si="387"/>
        <v>156.27540300000004</v>
      </c>
      <c r="CR389" s="52">
        <f t="shared" si="411"/>
        <v>154.71264900000003</v>
      </c>
      <c r="CS389" s="52">
        <f t="shared" ref="CS389:CS404" si="437">IF(CQ389/100&gt;10,10,ROUNDDOWN(CQ389/100,6))</f>
        <v>1.562754</v>
      </c>
      <c r="CX389" s="35">
        <f>CY389+DC389+Tabelle2126820102526272934113536[[#This Row],[w]]/2+Tabelle2126820102526272934113536[[#This Row],[poweradd]]</f>
        <v>5.960988999999973</v>
      </c>
      <c r="CY389" s="150">
        <f t="shared" si="400"/>
        <v>1.0843329999999725</v>
      </c>
      <c r="CZ389" s="35">
        <f t="shared" ref="CZ389:CZ404" si="438">CZ388</f>
        <v>6</v>
      </c>
      <c r="DA389" s="52">
        <f t="shared" si="388"/>
        <v>187.66566700000016</v>
      </c>
      <c r="DB389" s="52">
        <f t="shared" si="412"/>
        <v>185.78901100000016</v>
      </c>
      <c r="DC389" s="52">
        <f t="shared" ref="DC389:DC404" si="439">IF(DA389/100&gt;10,10,ROUNDDOWN(DA389/100,6))</f>
        <v>1.8766560000000001</v>
      </c>
      <c r="DD389" s="94"/>
      <c r="DE389" s="94"/>
      <c r="DF389" s="94"/>
      <c r="DH389" s="35">
        <f>DI389+DM389+Tabelle21268201025262729341135363731[[#This Row],[w]]/2+Tabelle21268201025262729341135363731[[#This Row],[poweradd]]</f>
        <v>42.239772999999957</v>
      </c>
      <c r="DI389" s="150">
        <f t="shared" si="401"/>
        <v>37.840679999999956</v>
      </c>
      <c r="DJ389" s="35">
        <f t="shared" ref="DJ389:DJ404" si="440">DJ388</f>
        <v>6</v>
      </c>
      <c r="DK389" s="52">
        <f t="shared" si="389"/>
        <v>139.90931999999984</v>
      </c>
      <c r="DL389" s="52">
        <f t="shared" si="413"/>
        <v>138.51022699999984</v>
      </c>
      <c r="DM389" s="52">
        <f t="shared" ref="DM389:DM404" si="441">IF(DK389/100&gt;10,10,ROUNDDOWN(DK389/100,6))</f>
        <v>1.3990929999999999</v>
      </c>
      <c r="DR389" s="35">
        <f>DS389+DW389+Tabelle212682010252627293411353637[[#This Row],[w]]/2+Tabelle212682010252627293411353637[[#This Row],[poweradd]]</f>
        <v>15.432304999999985</v>
      </c>
      <c r="DS389" s="150">
        <f t="shared" si="402"/>
        <v>10.176570999999985</v>
      </c>
      <c r="DT389" s="35">
        <f t="shared" ref="DT389:DT404" si="442">DT388</f>
        <v>6</v>
      </c>
      <c r="DU389" s="52">
        <f t="shared" si="390"/>
        <v>225.57342900000003</v>
      </c>
      <c r="DV389" s="52">
        <f t="shared" si="414"/>
        <v>223.31769500000004</v>
      </c>
      <c r="DW389" s="52">
        <f t="shared" ref="DW389:DW404" si="443">IF(DU389/100&gt;10,10,ROUNDDOWN(DU389/100,6))</f>
        <v>2.2557339999999999</v>
      </c>
    </row>
    <row r="390" spans="1:133" x14ac:dyDescent="0.25">
      <c r="A390" s="55">
        <v>387</v>
      </c>
      <c r="B390" s="35">
        <f>C390+G390+Tabelle21268201025[[#This Row],[w]]/2+Tabelle21268201025[[#This Row],[poweradd]]</f>
        <v>13.824613000000046</v>
      </c>
      <c r="C390" s="150">
        <f t="shared" si="415"/>
        <v>9.999610000000045</v>
      </c>
      <c r="D390" s="35">
        <f t="shared" si="419"/>
        <v>6</v>
      </c>
      <c r="E390" s="52">
        <f t="shared" si="416"/>
        <v>82.500389999999811</v>
      </c>
      <c r="F390" s="52">
        <f t="shared" si="417"/>
        <v>81.675386999999816</v>
      </c>
      <c r="G390" s="52">
        <f t="shared" si="418"/>
        <v>0.82500300000000004</v>
      </c>
      <c r="H390" s="94"/>
      <c r="I390" s="94"/>
      <c r="J390" s="94"/>
      <c r="L390" s="35">
        <f>M390+Q390+Tabelle212682010252632[[#This Row],[w]]/2+Tabelle212682010252632[[#This Row],[poweradd]]</f>
        <v>18.266482999999983</v>
      </c>
      <c r="M390" s="150">
        <f t="shared" si="391"/>
        <v>14.506548999999984</v>
      </c>
      <c r="N390" s="35">
        <f t="shared" si="420"/>
        <v>6</v>
      </c>
      <c r="O390" s="52">
        <f t="shared" ref="O390:O404" si="444">IF(P389+S389&lt;0,0,P389+S389)</f>
        <v>75.993450999999922</v>
      </c>
      <c r="P390" s="52">
        <f t="shared" si="403"/>
        <v>75.233516999999921</v>
      </c>
      <c r="Q390" s="52">
        <f t="shared" si="421"/>
        <v>0.759934</v>
      </c>
      <c r="V390" s="35">
        <f>W390+AA390+Tabelle2126820102526[[#This Row],[w]]/2+Tabelle2126820102526[[#This Row],[poweradd]]</f>
        <v>30.995332000000062</v>
      </c>
      <c r="W390" s="150">
        <f t="shared" si="392"/>
        <v>47.26801300000006</v>
      </c>
      <c r="X390" s="35">
        <f t="shared" si="422"/>
        <v>6</v>
      </c>
      <c r="Y390" s="52">
        <f t="shared" ref="Y390:Y404" si="445">IF(Z389+AC389&lt;0,0,Z389+AC389)</f>
        <v>72.731986999999791</v>
      </c>
      <c r="Z390" s="52">
        <f t="shared" si="404"/>
        <v>72.004667999999796</v>
      </c>
      <c r="AA390" s="52">
        <f t="shared" si="423"/>
        <v>0.72731900000000005</v>
      </c>
      <c r="AB390">
        <v>-20</v>
      </c>
      <c r="AD390" t="s">
        <v>226</v>
      </c>
      <c r="AF390" s="35">
        <f>AG390+AK390+Tabelle212682010252630[[#This Row],[w]]/2+Tabelle212682010252630[[#This Row],[poweradd]]</f>
        <v>14.809787000000121</v>
      </c>
      <c r="AG390" s="150">
        <f t="shared" si="393"/>
        <v>31.141200000000122</v>
      </c>
      <c r="AH390" s="35">
        <f t="shared" si="424"/>
        <v>6</v>
      </c>
      <c r="AI390" s="52">
        <f t="shared" ref="AI390:AI404" si="446">IF(AJ389+AM389&lt;0,0,AJ389+AM389)</f>
        <v>66.858799999999803</v>
      </c>
      <c r="AJ390" s="52">
        <f t="shared" si="405"/>
        <v>66.190212999999801</v>
      </c>
      <c r="AK390" s="52">
        <f t="shared" si="425"/>
        <v>0.66858700000000004</v>
      </c>
      <c r="AL390">
        <v>-20</v>
      </c>
      <c r="AN390" t="s">
        <v>228</v>
      </c>
      <c r="AP390" s="35">
        <f>AQ390+AU390+Tabelle212682010252627[[#This Row],[w]]/2+Tabelle212682010252627[[#This Row],[poweradd]]</f>
        <v>6.85088999999987</v>
      </c>
      <c r="AQ390" s="150">
        <f t="shared" si="394"/>
        <v>2.4301919999998702</v>
      </c>
      <c r="AR390" s="35">
        <f t="shared" si="426"/>
        <v>7</v>
      </c>
      <c r="AS390" s="52">
        <f t="shared" ref="AS390:AS404" si="447">IF(AT389+AW389&lt;0,0,AT389+AW389)</f>
        <v>92.069807999999867</v>
      </c>
      <c r="AT390" s="52">
        <f t="shared" si="406"/>
        <v>91.149109999999865</v>
      </c>
      <c r="AU390" s="52">
        <f t="shared" si="427"/>
        <v>0.92069800000000002</v>
      </c>
      <c r="AV390" s="94"/>
      <c r="AW390" s="94"/>
      <c r="AX390" s="94"/>
      <c r="AZ390" s="35">
        <f>BA390+BE390+Tabelle2126820102526272933[[#This Row],[w]]/2+Tabelle2126820102526272933[[#This Row],[poweradd]]</f>
        <v>11.057328000000036</v>
      </c>
      <c r="BA390" s="150">
        <f t="shared" si="395"/>
        <v>6.699322000000036</v>
      </c>
      <c r="BB390" s="35">
        <f t="shared" si="428"/>
        <v>7</v>
      </c>
      <c r="BC390" s="52">
        <f t="shared" ref="BC390:BC404" si="448">IF(BD389+BG389&lt;0,0,BD389+BG389)</f>
        <v>85.800677999999877</v>
      </c>
      <c r="BD390" s="52">
        <f t="shared" si="407"/>
        <v>84.942671999999874</v>
      </c>
      <c r="BE390" s="52">
        <f t="shared" si="429"/>
        <v>0.85800600000000005</v>
      </c>
      <c r="BJ390" s="35">
        <f>BK390+BO390+Tabelle21268201025262728[[#This Row],[w]]/2+Tabelle21268201025262728[[#This Row],[poweradd]]</f>
        <v>24.573269000000035</v>
      </c>
      <c r="BK390" s="150">
        <f t="shared" si="396"/>
        <v>20.255828000000037</v>
      </c>
      <c r="BL390" s="35">
        <f t="shared" si="430"/>
        <v>7</v>
      </c>
      <c r="BM390" s="52">
        <f t="shared" ref="BM390:BM404" si="449">IF(BN389+BQ389&lt;0,0,BN389+BQ389)</f>
        <v>81.744171999999807</v>
      </c>
      <c r="BN390" s="52">
        <f t="shared" si="408"/>
        <v>80.926730999999805</v>
      </c>
      <c r="BO390" s="52">
        <f t="shared" si="431"/>
        <v>0.81744099999999997</v>
      </c>
      <c r="BP390" s="94"/>
      <c r="BQ390" s="94"/>
      <c r="BR390" s="94"/>
      <c r="BT390" s="35">
        <f>BU390+BY390+Tabelle21268201025262729[[#This Row],[w]]/2+Tabelle21268201025262729[[#This Row],[poweradd]]</f>
        <v>10.004061000000011</v>
      </c>
      <c r="BU390" s="150">
        <f t="shared" si="397"/>
        <v>25.761678000000011</v>
      </c>
      <c r="BV390" s="35">
        <f t="shared" si="432"/>
        <v>7</v>
      </c>
      <c r="BW390" s="52">
        <f t="shared" ref="BW390:BW404" si="450">IF(BX389+CA389&lt;0,0,BX389+CA389)</f>
        <v>74.238321999999997</v>
      </c>
      <c r="BX390" s="52">
        <f t="shared" si="409"/>
        <v>73.495938999999993</v>
      </c>
      <c r="BY390" s="52">
        <f t="shared" si="433"/>
        <v>0.74238300000000002</v>
      </c>
      <c r="BZ390">
        <v>-20</v>
      </c>
      <c r="CB390" t="s">
        <v>227</v>
      </c>
      <c r="CD390" s="35">
        <f>CE390+CI390+Tabelle2126820102526272934[[#This Row],[w]]/2+Tabelle2126820102526272934[[#This Row],[poweradd]]</f>
        <v>18.574141000000083</v>
      </c>
      <c r="CE390" s="150">
        <f t="shared" si="398"/>
        <v>14.781961000000081</v>
      </c>
      <c r="CF390" s="35">
        <f t="shared" si="434"/>
        <v>6</v>
      </c>
      <c r="CG390" s="52">
        <f t="shared" ref="CG390:CG404" si="451">IF(CH389+CK389&lt;0,0,CH389+CK389)</f>
        <v>79.21803899999982</v>
      </c>
      <c r="CH390" s="52">
        <f t="shared" si="410"/>
        <v>78.425858999999818</v>
      </c>
      <c r="CI390" s="52">
        <f t="shared" si="435"/>
        <v>0.79218</v>
      </c>
      <c r="CN390" s="35">
        <f>CO390+CS390+Tabelle21268201025262729341135[[#This Row],[w]]/2+Tabelle21268201025262729341135[[#This Row],[poweradd]]</f>
        <v>113.83447699999989</v>
      </c>
      <c r="CO390" s="150">
        <f t="shared" si="399"/>
        <v>109.28735099999989</v>
      </c>
      <c r="CP390" s="35">
        <f t="shared" si="436"/>
        <v>6</v>
      </c>
      <c r="CQ390" s="52">
        <f t="shared" ref="CQ390:CQ404" si="452">IF(CR389+CU389&lt;0,0,CR389+CU389)</f>
        <v>154.71264900000003</v>
      </c>
      <c r="CR390" s="52">
        <f t="shared" si="411"/>
        <v>153.16552300000004</v>
      </c>
      <c r="CS390" s="52">
        <f t="shared" si="437"/>
        <v>1.547126</v>
      </c>
      <c r="CX390" s="35">
        <f>CY390+DC390+Tabelle2126820102526272934113536[[#This Row],[w]]/2+Tabelle2126820102526272934113536[[#This Row],[poweradd]]</f>
        <v>10.818878999999974</v>
      </c>
      <c r="CY390" s="150">
        <f t="shared" si="400"/>
        <v>5.960988999999973</v>
      </c>
      <c r="CZ390" s="35">
        <f t="shared" si="438"/>
        <v>6</v>
      </c>
      <c r="DA390" s="52">
        <f t="shared" ref="DA390:DA404" si="453">IF(DB389+DE389&lt;0,0,DB389+DE389)</f>
        <v>185.78901100000016</v>
      </c>
      <c r="DB390" s="52">
        <f t="shared" si="412"/>
        <v>183.93112100000016</v>
      </c>
      <c r="DC390" s="52">
        <f t="shared" si="439"/>
        <v>1.85789</v>
      </c>
      <c r="DH390" s="35">
        <f>DI390+DM390+Tabelle21268201025262729341135363731[[#This Row],[w]]/2+Tabelle21268201025262729341135363731[[#This Row],[poweradd]]</f>
        <v>46.62487499999996</v>
      </c>
      <c r="DI390" s="150">
        <f t="shared" si="401"/>
        <v>42.239772999999957</v>
      </c>
      <c r="DJ390" s="35">
        <f t="shared" si="440"/>
        <v>6</v>
      </c>
      <c r="DK390" s="52">
        <f t="shared" ref="DK390:DK404" si="454">IF(DL389+DO389&lt;0,0,DL389+DO389)</f>
        <v>138.51022699999984</v>
      </c>
      <c r="DL390" s="52">
        <f t="shared" si="413"/>
        <v>137.12512499999985</v>
      </c>
      <c r="DM390" s="52">
        <f t="shared" si="441"/>
        <v>1.3851020000000001</v>
      </c>
      <c r="DR390" s="35">
        <f>DS390+DW390+Tabelle212682010252627293411353637[[#This Row],[w]]/2+Tabelle212682010252627293411353637[[#This Row],[poweradd]]</f>
        <v>20.665480999999986</v>
      </c>
      <c r="DS390" s="150">
        <f t="shared" si="402"/>
        <v>15.432304999999985</v>
      </c>
      <c r="DT390" s="35">
        <f t="shared" si="442"/>
        <v>6</v>
      </c>
      <c r="DU390" s="52">
        <f t="shared" ref="DU390:DU404" si="455">IF(DV389+DY389&lt;0,0,DV389+DY389)</f>
        <v>223.31769500000004</v>
      </c>
      <c r="DV390" s="52">
        <f t="shared" si="414"/>
        <v>221.08451900000006</v>
      </c>
      <c r="DW390" s="52">
        <f t="shared" si="443"/>
        <v>2.2331759999999998</v>
      </c>
    </row>
    <row r="391" spans="1:133" x14ac:dyDescent="0.25">
      <c r="A391" s="55">
        <v>388</v>
      </c>
      <c r="B391" s="35">
        <f>C391+G391+Tabelle21268201025[[#This Row],[w]]/2+Tabelle21268201025[[#This Row],[poweradd]]</f>
        <v>17.641366000000048</v>
      </c>
      <c r="C391" s="150">
        <f t="shared" si="415"/>
        <v>13.824613000000046</v>
      </c>
      <c r="D391" s="35">
        <f t="shared" si="419"/>
        <v>6</v>
      </c>
      <c r="E391" s="52">
        <f t="shared" si="416"/>
        <v>81.675386999999816</v>
      </c>
      <c r="F391" s="52">
        <f t="shared" si="417"/>
        <v>80.85863399999981</v>
      </c>
      <c r="G391" s="52">
        <f t="shared" si="418"/>
        <v>0.81675299999999995</v>
      </c>
      <c r="L391" s="35">
        <f>M391+Q391+Tabelle212682010252632[[#This Row],[w]]/2+Tabelle212682010252632[[#This Row],[poweradd]]</f>
        <v>2.0188179999999818</v>
      </c>
      <c r="M391" s="150">
        <f t="shared" ref="M391:M404" si="456">L390</f>
        <v>18.266482999999983</v>
      </c>
      <c r="N391" s="35">
        <f t="shared" si="420"/>
        <v>6</v>
      </c>
      <c r="O391" s="52">
        <f t="shared" si="444"/>
        <v>75.233516999999921</v>
      </c>
      <c r="P391" s="52">
        <f t="shared" si="403"/>
        <v>74.481181999999919</v>
      </c>
      <c r="Q391" s="52">
        <f t="shared" si="421"/>
        <v>0.75233499999999998</v>
      </c>
      <c r="R391">
        <v>-20</v>
      </c>
      <c r="T391" t="s">
        <v>226</v>
      </c>
      <c r="V391" s="35">
        <f>W391+AA391+Tabelle2126820102526[[#This Row],[w]]/2+Tabelle2126820102526[[#This Row],[poweradd]]</f>
        <v>34.715378000000058</v>
      </c>
      <c r="W391" s="150">
        <f t="shared" ref="W391:W404" si="457">V390</f>
        <v>30.995332000000062</v>
      </c>
      <c r="X391" s="35">
        <f t="shared" si="422"/>
        <v>6</v>
      </c>
      <c r="Y391" s="52">
        <f t="shared" si="445"/>
        <v>72.004667999999796</v>
      </c>
      <c r="Z391" s="52">
        <f t="shared" si="404"/>
        <v>71.2846219999998</v>
      </c>
      <c r="AA391" s="52">
        <f t="shared" si="423"/>
        <v>0.72004599999999996</v>
      </c>
      <c r="AB391" s="94"/>
      <c r="AC391" s="94"/>
      <c r="AD391" s="94"/>
      <c r="AF391" s="35">
        <f>AG391+AK391+Tabelle212682010252630[[#This Row],[w]]/2+Tabelle212682010252630[[#This Row],[poweradd]]</f>
        <v>18.471689000000119</v>
      </c>
      <c r="AG391" s="150">
        <f t="shared" ref="AG391:AG404" si="458">AF390</f>
        <v>14.809787000000121</v>
      </c>
      <c r="AH391" s="35">
        <f t="shared" si="424"/>
        <v>6</v>
      </c>
      <c r="AI391" s="52">
        <f t="shared" si="446"/>
        <v>66.190212999999801</v>
      </c>
      <c r="AJ391" s="52">
        <f t="shared" si="405"/>
        <v>65.528310999999803</v>
      </c>
      <c r="AK391" s="52">
        <f t="shared" si="425"/>
        <v>0.66190199999999999</v>
      </c>
      <c r="AL391" s="94"/>
      <c r="AM391" s="94"/>
      <c r="AN391" s="94"/>
      <c r="AP391" s="35">
        <f>AQ391+AU391+Tabelle212682010252627[[#This Row],[w]]/2+Tabelle212682010252627[[#This Row],[poweradd]]</f>
        <v>11.26238099999987</v>
      </c>
      <c r="AQ391" s="150">
        <f t="shared" ref="AQ391:AQ404" si="459">AP390</f>
        <v>6.85088999999987</v>
      </c>
      <c r="AR391" s="35">
        <f t="shared" si="426"/>
        <v>7</v>
      </c>
      <c r="AS391" s="52">
        <f t="shared" si="447"/>
        <v>91.149109999999865</v>
      </c>
      <c r="AT391" s="52">
        <f t="shared" si="406"/>
        <v>90.237618999999867</v>
      </c>
      <c r="AU391" s="52">
        <f t="shared" si="427"/>
        <v>0.91149100000000005</v>
      </c>
      <c r="AZ391" s="35">
        <f>BA391+BE391+Tabelle2126820102526272933[[#This Row],[w]]/2+Tabelle2126820102526272933[[#This Row],[poweradd]]</f>
        <v>15.406754000000035</v>
      </c>
      <c r="BA391" s="150">
        <f t="shared" ref="BA391:BA404" si="460">AZ390</f>
        <v>11.057328000000036</v>
      </c>
      <c r="BB391" s="35">
        <f t="shared" si="428"/>
        <v>7</v>
      </c>
      <c r="BC391" s="52">
        <f t="shared" si="448"/>
        <v>84.942671999999874</v>
      </c>
      <c r="BD391" s="52">
        <f t="shared" si="407"/>
        <v>84.09324599999988</v>
      </c>
      <c r="BE391" s="52">
        <f t="shared" si="429"/>
        <v>0.84942600000000001</v>
      </c>
      <c r="BF391" s="94"/>
      <c r="BG391" s="94"/>
      <c r="BH391" s="94"/>
      <c r="BJ391" s="35">
        <f>BK391+BO391+Tabelle21268201025262728[[#This Row],[w]]/2+Tabelle21268201025262728[[#This Row],[poweradd]]</f>
        <v>8.8825360000000337</v>
      </c>
      <c r="BK391" s="150">
        <f t="shared" ref="BK391:BK404" si="461">BJ390</f>
        <v>24.573269000000035</v>
      </c>
      <c r="BL391" s="35">
        <f t="shared" si="430"/>
        <v>7</v>
      </c>
      <c r="BM391" s="52">
        <f t="shared" si="449"/>
        <v>80.926730999999805</v>
      </c>
      <c r="BN391" s="52">
        <f t="shared" si="408"/>
        <v>80.117463999999799</v>
      </c>
      <c r="BO391" s="52">
        <f t="shared" si="431"/>
        <v>0.80926699999999996</v>
      </c>
      <c r="BP391">
        <v>-20</v>
      </c>
      <c r="BR391" t="s">
        <v>227</v>
      </c>
      <c r="BT391" s="35">
        <f>BU391+BY391+Tabelle21268201025262729[[#This Row],[w]]/2+Tabelle21268201025262729[[#This Row],[poweradd]]</f>
        <v>14.239020000000011</v>
      </c>
      <c r="BU391" s="150">
        <f t="shared" ref="BU391:BU404" si="462">BT390</f>
        <v>10.004061000000011</v>
      </c>
      <c r="BV391" s="35">
        <f t="shared" si="432"/>
        <v>7</v>
      </c>
      <c r="BW391" s="52">
        <f t="shared" si="450"/>
        <v>73.495938999999993</v>
      </c>
      <c r="BX391" s="52">
        <f t="shared" si="409"/>
        <v>72.760979999999989</v>
      </c>
      <c r="BY391" s="52">
        <f t="shared" si="433"/>
        <v>0.73495900000000003</v>
      </c>
      <c r="BZ391" s="94"/>
      <c r="CA391" s="94"/>
      <c r="CB391" s="94"/>
      <c r="CD391" s="35">
        <f>CE391+CI391+Tabelle2126820102526272934[[#This Row],[w]]/2+Tabelle2126820102526272934[[#This Row],[poweradd]]</f>
        <v>22.358399000000084</v>
      </c>
      <c r="CE391" s="150">
        <f t="shared" ref="CE391:CE404" si="463">CD390</f>
        <v>18.574141000000083</v>
      </c>
      <c r="CF391" s="35">
        <f t="shared" si="434"/>
        <v>6</v>
      </c>
      <c r="CG391" s="52">
        <f t="shared" si="451"/>
        <v>78.425858999999818</v>
      </c>
      <c r="CH391" s="52">
        <f t="shared" si="410"/>
        <v>77.641600999999824</v>
      </c>
      <c r="CI391" s="52">
        <f t="shared" si="435"/>
        <v>0.78425800000000001</v>
      </c>
      <c r="CJ391" s="94"/>
      <c r="CK391" s="94"/>
      <c r="CL391" s="94"/>
      <c r="CN391" s="35">
        <f>CO391+CS391+Tabelle21268201025262729341135[[#This Row],[w]]/2+Tabelle21268201025262729341135[[#This Row],[poweradd]]</f>
        <v>118.36613199999989</v>
      </c>
      <c r="CO391" s="150">
        <f t="shared" ref="CO391:CO404" si="464">CN390</f>
        <v>113.83447699999989</v>
      </c>
      <c r="CP391" s="35">
        <f t="shared" si="436"/>
        <v>6</v>
      </c>
      <c r="CQ391" s="52">
        <f t="shared" si="452"/>
        <v>153.16552300000004</v>
      </c>
      <c r="CR391" s="52">
        <f t="shared" si="411"/>
        <v>151.63386800000004</v>
      </c>
      <c r="CS391" s="52">
        <f t="shared" si="437"/>
        <v>1.531655</v>
      </c>
      <c r="CT391" s="94"/>
      <c r="CU391" s="94"/>
      <c r="CV391" s="94"/>
      <c r="CX391" s="35">
        <f>CY391+DC391+Tabelle2126820102526272934113536[[#This Row],[w]]/2+Tabelle2126820102526272934113536[[#This Row],[poweradd]]</f>
        <v>15.658189999999975</v>
      </c>
      <c r="CY391" s="150">
        <f t="shared" ref="CY391:CY404" si="465">CX390</f>
        <v>10.818878999999974</v>
      </c>
      <c r="CZ391" s="35">
        <f t="shared" si="438"/>
        <v>6</v>
      </c>
      <c r="DA391" s="52">
        <f t="shared" si="453"/>
        <v>183.93112100000016</v>
      </c>
      <c r="DB391" s="52">
        <f t="shared" si="412"/>
        <v>182.09181000000015</v>
      </c>
      <c r="DC391" s="52">
        <f t="shared" si="439"/>
        <v>1.8393109999999999</v>
      </c>
      <c r="DD391" s="94"/>
      <c r="DE391" s="94"/>
      <c r="DF391" s="94"/>
      <c r="DH391" s="35">
        <f>DI391+DM391+Tabelle21268201025262729341135363731[[#This Row],[w]]/2+Tabelle21268201025262729341135363731[[#This Row],[poweradd]]</f>
        <v>50.996125999999961</v>
      </c>
      <c r="DI391" s="150">
        <f t="shared" ref="DI391:DI404" si="466">DH390</f>
        <v>46.62487499999996</v>
      </c>
      <c r="DJ391" s="35">
        <f t="shared" si="440"/>
        <v>6</v>
      </c>
      <c r="DK391" s="52">
        <f t="shared" si="454"/>
        <v>137.12512499999985</v>
      </c>
      <c r="DL391" s="52">
        <f t="shared" si="413"/>
        <v>135.75387399999985</v>
      </c>
      <c r="DM391" s="52">
        <f t="shared" si="441"/>
        <v>1.371251</v>
      </c>
      <c r="DN391" s="94"/>
      <c r="DO391" s="94"/>
      <c r="DP391" s="94"/>
      <c r="DR391" s="35">
        <f>DS391+DW391+Tabelle212682010252627293411353637[[#This Row],[w]]/2+Tabelle212682010252627293411353637[[#This Row],[poweradd]]</f>
        <v>25.876325999999985</v>
      </c>
      <c r="DS391" s="150">
        <f t="shared" ref="DS391:DS404" si="467">DR390</f>
        <v>20.665480999999986</v>
      </c>
      <c r="DT391" s="35">
        <f t="shared" si="442"/>
        <v>6</v>
      </c>
      <c r="DU391" s="52">
        <f t="shared" si="455"/>
        <v>221.08451900000006</v>
      </c>
      <c r="DV391" s="52">
        <f t="shared" si="414"/>
        <v>218.87367400000005</v>
      </c>
      <c r="DW391" s="52">
        <f t="shared" si="443"/>
        <v>2.2108449999999999</v>
      </c>
      <c r="DX391" s="94"/>
      <c r="DY391" s="94"/>
      <c r="DZ391" s="94"/>
    </row>
    <row r="392" spans="1:133" x14ac:dyDescent="0.25">
      <c r="A392" s="55">
        <v>389</v>
      </c>
      <c r="B392" s="35">
        <f>C392+G392+Tabelle21268201025[[#This Row],[w]]/2+Tabelle21268201025[[#This Row],[poweradd]]</f>
        <v>1.4499520000000459</v>
      </c>
      <c r="C392" s="52">
        <f t="shared" si="415"/>
        <v>17.641366000000048</v>
      </c>
      <c r="D392" s="35">
        <f t="shared" si="419"/>
        <v>6</v>
      </c>
      <c r="E392" s="52">
        <f t="shared" si="416"/>
        <v>80.85863399999981</v>
      </c>
      <c r="F392" s="52">
        <f t="shared" si="417"/>
        <v>80.050047999999805</v>
      </c>
      <c r="G392" s="52">
        <f t="shared" si="418"/>
        <v>0.80858600000000003</v>
      </c>
      <c r="H392">
        <v>-20</v>
      </c>
      <c r="J392" t="s">
        <v>226</v>
      </c>
      <c r="L392" s="35">
        <f>M392+Q392+Tabelle212682010252632[[#This Row],[w]]/2+Tabelle212682010252632[[#This Row],[poweradd]]</f>
        <v>5.7636289999999821</v>
      </c>
      <c r="M392" s="52">
        <f t="shared" si="456"/>
        <v>2.0188179999999818</v>
      </c>
      <c r="N392" s="35">
        <f t="shared" si="420"/>
        <v>6</v>
      </c>
      <c r="O392" s="52">
        <f t="shared" si="444"/>
        <v>74.481181999999919</v>
      </c>
      <c r="P392" s="52">
        <f t="shared" si="403"/>
        <v>73.73637099999992</v>
      </c>
      <c r="Q392" s="52">
        <f t="shared" si="421"/>
        <v>0.744811</v>
      </c>
      <c r="V392" s="35">
        <f>W392+AA392+Tabelle2126820102526[[#This Row],[w]]/2+Tabelle2126820102526[[#This Row],[poweradd]]</f>
        <v>18.428224000000057</v>
      </c>
      <c r="W392" s="52">
        <f t="shared" si="457"/>
        <v>34.715378000000058</v>
      </c>
      <c r="X392" s="35">
        <f t="shared" si="422"/>
        <v>6</v>
      </c>
      <c r="Y392" s="52">
        <f t="shared" si="445"/>
        <v>71.2846219999998</v>
      </c>
      <c r="Z392" s="52">
        <f t="shared" si="404"/>
        <v>70.571775999999801</v>
      </c>
      <c r="AA392" s="52">
        <f t="shared" si="423"/>
        <v>0.71284599999999998</v>
      </c>
      <c r="AB392">
        <v>-20</v>
      </c>
      <c r="AD392" t="s">
        <v>228</v>
      </c>
      <c r="AF392" s="35">
        <f>AG392+AK392+Tabelle212682010252630[[#This Row],[w]]/2+Tabelle212682010252630[[#This Row],[poweradd]]</f>
        <v>2.1269720000001193</v>
      </c>
      <c r="AG392" s="52">
        <f t="shared" si="458"/>
        <v>18.471689000000119</v>
      </c>
      <c r="AH392" s="35">
        <f t="shared" si="424"/>
        <v>6</v>
      </c>
      <c r="AI392" s="52">
        <f t="shared" si="446"/>
        <v>65.528310999999803</v>
      </c>
      <c r="AJ392" s="52">
        <f t="shared" si="405"/>
        <v>64.873027999999806</v>
      </c>
      <c r="AK392" s="52">
        <f t="shared" si="425"/>
        <v>0.65528299999999995</v>
      </c>
      <c r="AL392">
        <v>-20</v>
      </c>
      <c r="AN392" t="s">
        <v>227</v>
      </c>
      <c r="AP392" s="35">
        <f>AQ392+AU392+Tabelle212682010252627[[#This Row],[w]]/2+Tabelle212682010252627[[#This Row],[poweradd]]</f>
        <v>15.66475699999987</v>
      </c>
      <c r="AQ392" s="52">
        <f t="shared" si="459"/>
        <v>11.26238099999987</v>
      </c>
      <c r="AR392" s="35">
        <f t="shared" si="426"/>
        <v>7</v>
      </c>
      <c r="AS392" s="52">
        <f t="shared" si="447"/>
        <v>90.237618999999867</v>
      </c>
      <c r="AT392" s="52">
        <f t="shared" si="406"/>
        <v>89.335242999999863</v>
      </c>
      <c r="AU392" s="52">
        <f t="shared" si="427"/>
        <v>0.90237599999999996</v>
      </c>
      <c r="AZ392" s="35">
        <f>BA392+BE392+Tabelle2126820102526272933[[#This Row],[w]]/2+Tabelle2126820102526272933[[#This Row],[poweradd]]</f>
        <v>19.747686000000034</v>
      </c>
      <c r="BA392" s="52">
        <f t="shared" si="460"/>
        <v>15.406754000000035</v>
      </c>
      <c r="BB392" s="35">
        <f t="shared" si="428"/>
        <v>7</v>
      </c>
      <c r="BC392" s="52">
        <f t="shared" si="448"/>
        <v>84.09324599999988</v>
      </c>
      <c r="BD392" s="52">
        <f t="shared" si="407"/>
        <v>83.252313999999885</v>
      </c>
      <c r="BE392" s="52">
        <f t="shared" si="429"/>
        <v>0.84093200000000001</v>
      </c>
      <c r="BJ392" s="35">
        <f>BK392+BO392+Tabelle21268201025262728[[#This Row],[w]]/2+Tabelle21268201025262728[[#This Row],[poweradd]]</f>
        <v>13.183710000000033</v>
      </c>
      <c r="BK392" s="52">
        <f t="shared" si="461"/>
        <v>8.8825360000000337</v>
      </c>
      <c r="BL392" s="35">
        <f t="shared" si="430"/>
        <v>7</v>
      </c>
      <c r="BM392" s="52">
        <f t="shared" si="449"/>
        <v>80.117463999999799</v>
      </c>
      <c r="BN392" s="52">
        <f t="shared" si="408"/>
        <v>79.316289999999796</v>
      </c>
      <c r="BO392" s="52">
        <f t="shared" si="431"/>
        <v>0.80117400000000005</v>
      </c>
      <c r="BP392" s="94"/>
      <c r="BQ392" s="94"/>
      <c r="BR392" s="94"/>
      <c r="BT392" s="35">
        <f>BU392+BY392+Tabelle21268201025262729[[#This Row],[w]]/2+Tabelle21268201025262729[[#This Row],[poweradd]]</f>
        <v>18.466629000000012</v>
      </c>
      <c r="BU392" s="52">
        <f t="shared" si="462"/>
        <v>14.239020000000011</v>
      </c>
      <c r="BV392" s="35">
        <f t="shared" si="432"/>
        <v>7</v>
      </c>
      <c r="BW392" s="52">
        <f t="shared" si="450"/>
        <v>72.760979999999989</v>
      </c>
      <c r="BX392" s="52">
        <f t="shared" si="409"/>
        <v>72.033370999999988</v>
      </c>
      <c r="BY392" s="52">
        <f t="shared" si="433"/>
        <v>0.72760899999999995</v>
      </c>
      <c r="BZ392" s="94"/>
      <c r="CA392" s="94"/>
      <c r="CB392" s="94"/>
      <c r="CD392" s="35">
        <f>CE392+CI392+Tabelle2126820102526272934[[#This Row],[w]]/2+Tabelle2126820102526272934[[#This Row],[poweradd]]</f>
        <v>26.134815000000085</v>
      </c>
      <c r="CE392" s="52">
        <f t="shared" si="463"/>
        <v>22.358399000000084</v>
      </c>
      <c r="CF392" s="35">
        <f t="shared" si="434"/>
        <v>6</v>
      </c>
      <c r="CG392" s="52">
        <f t="shared" si="451"/>
        <v>77.641600999999824</v>
      </c>
      <c r="CH392" s="52">
        <f t="shared" si="410"/>
        <v>76.865184999999826</v>
      </c>
      <c r="CI392" s="52">
        <f t="shared" si="435"/>
        <v>0.776416</v>
      </c>
      <c r="CJ392" s="94"/>
      <c r="CK392" s="94"/>
      <c r="CL392" s="94"/>
      <c r="CN392" s="35">
        <f>CO392+CS392+Tabelle21268201025262729341135[[#This Row],[w]]/2+Tabelle21268201025262729341135[[#This Row],[poweradd]]</f>
        <v>122.8824699999999</v>
      </c>
      <c r="CO392" s="52">
        <f t="shared" si="464"/>
        <v>118.36613199999989</v>
      </c>
      <c r="CP392" s="35">
        <f t="shared" si="436"/>
        <v>6</v>
      </c>
      <c r="CQ392" s="52">
        <f t="shared" si="452"/>
        <v>151.63386800000004</v>
      </c>
      <c r="CR392" s="52">
        <f t="shared" si="411"/>
        <v>150.11753000000004</v>
      </c>
      <c r="CS392" s="52">
        <f t="shared" si="437"/>
        <v>1.516338</v>
      </c>
      <c r="CT392" s="94"/>
      <c r="CU392" s="94"/>
      <c r="CV392" s="94"/>
      <c r="CX392" s="35">
        <f>CY392+DC392+Tabelle2126820102526272934113536[[#This Row],[w]]/2+Tabelle2126820102526272934113536[[#This Row],[poweradd]]</f>
        <v>20.479107999999975</v>
      </c>
      <c r="CY392" s="52">
        <f t="shared" si="465"/>
        <v>15.658189999999975</v>
      </c>
      <c r="CZ392" s="35">
        <f t="shared" si="438"/>
        <v>6</v>
      </c>
      <c r="DA392" s="52">
        <f t="shared" si="453"/>
        <v>182.09181000000015</v>
      </c>
      <c r="DB392" s="52">
        <f t="shared" si="412"/>
        <v>180.27089200000015</v>
      </c>
      <c r="DC392" s="52">
        <f t="shared" si="439"/>
        <v>1.820918</v>
      </c>
      <c r="DD392" s="94"/>
      <c r="DE392" s="94"/>
      <c r="DF392" s="94"/>
      <c r="DH392" s="35">
        <f>DI392+DM392+Tabelle21268201025262729341135363731[[#This Row],[w]]/2+Tabelle21268201025262729341135363731[[#This Row],[poweradd]]</f>
        <v>55.353663999999959</v>
      </c>
      <c r="DI392" s="52">
        <f t="shared" si="466"/>
        <v>50.996125999999961</v>
      </c>
      <c r="DJ392" s="35">
        <f t="shared" si="440"/>
        <v>6</v>
      </c>
      <c r="DK392" s="52">
        <f t="shared" si="454"/>
        <v>135.75387399999985</v>
      </c>
      <c r="DL392" s="52">
        <f t="shared" si="413"/>
        <v>134.39633599999985</v>
      </c>
      <c r="DM392" s="52">
        <f t="shared" si="441"/>
        <v>1.3575379999999999</v>
      </c>
      <c r="DN392" s="94"/>
      <c r="DO392" s="94"/>
      <c r="DP392" s="94"/>
      <c r="DR392" s="35">
        <f>DS392+DW392+Tabelle212682010252627293411353637[[#This Row],[w]]/2+Tabelle212682010252627293411353637[[#This Row],[poweradd]]</f>
        <v>31.065061999999983</v>
      </c>
      <c r="DS392" s="52">
        <f t="shared" si="467"/>
        <v>25.876325999999985</v>
      </c>
      <c r="DT392" s="35">
        <f t="shared" si="442"/>
        <v>6</v>
      </c>
      <c r="DU392" s="52">
        <f t="shared" si="455"/>
        <v>218.87367400000005</v>
      </c>
      <c r="DV392" s="52">
        <f t="shared" si="414"/>
        <v>216.68493800000005</v>
      </c>
      <c r="DW392" s="52">
        <f t="shared" si="443"/>
        <v>2.188736</v>
      </c>
      <c r="DX392" s="94"/>
      <c r="DY392" s="94"/>
      <c r="DZ392" s="94"/>
    </row>
    <row r="393" spans="1:133" x14ac:dyDescent="0.25">
      <c r="A393" s="192">
        <v>390</v>
      </c>
      <c r="B393" s="35">
        <f>C393+G393+Tabelle21268201025[[#This Row],[w]]/2+Tabelle21268201025[[#This Row],[poweradd]]</f>
        <v>5.2504520000000454</v>
      </c>
      <c r="C393" s="52">
        <f t="shared" si="415"/>
        <v>1.4499520000000459</v>
      </c>
      <c r="D393" s="35">
        <f t="shared" si="419"/>
        <v>6</v>
      </c>
      <c r="E393" s="52">
        <f t="shared" si="416"/>
        <v>80.050047999999805</v>
      </c>
      <c r="F393" s="52">
        <f t="shared" si="417"/>
        <v>79.249547999999805</v>
      </c>
      <c r="G393" s="52">
        <f t="shared" si="418"/>
        <v>0.80049999999999999</v>
      </c>
      <c r="L393" s="35">
        <f>M393+Q393+Tabelle212682010252632[[#This Row],[w]]/2+Tabelle212682010252632[[#This Row],[poweradd]]</f>
        <v>9.5009919999999823</v>
      </c>
      <c r="M393" s="52">
        <f t="shared" si="456"/>
        <v>5.7636289999999821</v>
      </c>
      <c r="N393" s="35">
        <f t="shared" si="420"/>
        <v>6</v>
      </c>
      <c r="O393" s="52">
        <f t="shared" si="444"/>
        <v>73.73637099999992</v>
      </c>
      <c r="P393" s="52">
        <f t="shared" si="403"/>
        <v>72.999007999999918</v>
      </c>
      <c r="Q393" s="52">
        <f t="shared" si="421"/>
        <v>0.73736299999999999</v>
      </c>
      <c r="V393" s="35">
        <f>W393+AA393+Tabelle2126820102526[[#This Row],[w]]/2+Tabelle2126820102526[[#This Row],[poweradd]]</f>
        <v>22.133941000000057</v>
      </c>
      <c r="W393" s="52">
        <f t="shared" si="457"/>
        <v>18.428224000000057</v>
      </c>
      <c r="X393" s="35">
        <f t="shared" si="422"/>
        <v>6</v>
      </c>
      <c r="Y393" s="52">
        <f t="shared" si="445"/>
        <v>70.571775999999801</v>
      </c>
      <c r="Z393" s="52">
        <f t="shared" si="404"/>
        <v>69.866058999999794</v>
      </c>
      <c r="AA393" s="52">
        <f t="shared" si="423"/>
        <v>0.70571700000000004</v>
      </c>
      <c r="AB393" s="94"/>
      <c r="AC393" s="94"/>
      <c r="AD393" s="94"/>
      <c r="AF393" s="35">
        <f>AG393+AK393+Tabelle212682010252630[[#This Row],[w]]/2+Tabelle212682010252630[[#This Row],[poweradd]]</f>
        <v>5.7757020000001198</v>
      </c>
      <c r="AG393" s="52">
        <f t="shared" si="458"/>
        <v>2.1269720000001193</v>
      </c>
      <c r="AH393" s="35">
        <f t="shared" si="424"/>
        <v>6</v>
      </c>
      <c r="AI393" s="52">
        <f t="shared" si="446"/>
        <v>64.873027999999806</v>
      </c>
      <c r="AJ393" s="52">
        <f t="shared" si="405"/>
        <v>64.224297999999806</v>
      </c>
      <c r="AK393" s="52">
        <f t="shared" si="425"/>
        <v>0.64873000000000003</v>
      </c>
      <c r="AL393" s="94"/>
      <c r="AM393" s="94"/>
      <c r="AN393" s="94"/>
      <c r="AP393" s="35">
        <f>AQ393+AU393+Tabelle212682010252627[[#This Row],[w]]/2+Tabelle212682010252627[[#This Row],[poweradd]]</f>
        <v>5.8108999999870292E-2</v>
      </c>
      <c r="AQ393" s="52">
        <f t="shared" si="459"/>
        <v>15.66475699999987</v>
      </c>
      <c r="AR393" s="35">
        <f t="shared" si="426"/>
        <v>7</v>
      </c>
      <c r="AS393" s="52">
        <f t="shared" si="447"/>
        <v>89.335242999999863</v>
      </c>
      <c r="AT393" s="52">
        <f t="shared" si="406"/>
        <v>88.44189099999987</v>
      </c>
      <c r="AU393" s="52">
        <f t="shared" si="427"/>
        <v>0.89335200000000003</v>
      </c>
      <c r="AV393">
        <v>-20</v>
      </c>
      <c r="AX393" t="s">
        <v>228</v>
      </c>
      <c r="AZ393" s="35">
        <f>BA393+BE393+Tabelle2126820102526272933[[#This Row],[w]]/2+Tabelle2126820102526272933[[#This Row],[poweradd]]</f>
        <v>4.0802090000000319</v>
      </c>
      <c r="BA393" s="52">
        <f t="shared" si="460"/>
        <v>19.747686000000034</v>
      </c>
      <c r="BB393" s="35">
        <f t="shared" si="428"/>
        <v>7</v>
      </c>
      <c r="BC393" s="52">
        <f t="shared" si="448"/>
        <v>83.252313999999885</v>
      </c>
      <c r="BD393" s="52">
        <f t="shared" si="407"/>
        <v>82.41979099999989</v>
      </c>
      <c r="BE393" s="52">
        <f t="shared" si="429"/>
        <v>0.83252300000000001</v>
      </c>
      <c r="BF393">
        <v>-20</v>
      </c>
      <c r="BH393" t="s">
        <v>228</v>
      </c>
      <c r="BJ393" s="35">
        <f>BK393+BO393+Tabelle21268201025262728[[#This Row],[w]]/2+Tabelle21268201025262728[[#This Row],[poweradd]]</f>
        <v>17.476872000000036</v>
      </c>
      <c r="BK393" s="52">
        <f t="shared" si="461"/>
        <v>13.183710000000033</v>
      </c>
      <c r="BL393" s="35">
        <f t="shared" si="430"/>
        <v>7</v>
      </c>
      <c r="BM393" s="52">
        <f t="shared" si="449"/>
        <v>79.316289999999796</v>
      </c>
      <c r="BN393" s="52">
        <f t="shared" si="408"/>
        <v>78.523127999999801</v>
      </c>
      <c r="BO393" s="52">
        <f t="shared" si="431"/>
        <v>0.79316200000000003</v>
      </c>
      <c r="BP393" s="94"/>
      <c r="BQ393" s="94"/>
      <c r="BR393" s="94"/>
      <c r="BT393" s="35">
        <f>BU393+BY393+Tabelle21268201025262729[[#This Row],[w]]/2+Tabelle21268201025262729[[#This Row],[poweradd]]</f>
        <v>2.6869620000000118</v>
      </c>
      <c r="BU393" s="52">
        <f t="shared" si="462"/>
        <v>18.466629000000012</v>
      </c>
      <c r="BV393" s="35">
        <f t="shared" si="432"/>
        <v>7</v>
      </c>
      <c r="BW393" s="52">
        <f t="shared" si="450"/>
        <v>72.033370999999988</v>
      </c>
      <c r="BX393" s="52">
        <f t="shared" si="409"/>
        <v>71.313037999999992</v>
      </c>
      <c r="BY393" s="52">
        <f t="shared" si="433"/>
        <v>0.720333</v>
      </c>
      <c r="BZ393">
        <v>-20</v>
      </c>
      <c r="CB393" t="s">
        <v>229</v>
      </c>
      <c r="CD393" s="35">
        <f>CE393+CI393+Tabelle2126820102526272934[[#This Row],[w]]/2+Tabelle2126820102526272934[[#This Row],[poweradd]]</f>
        <v>29.903466000000083</v>
      </c>
      <c r="CE393" s="52">
        <f t="shared" si="463"/>
        <v>26.134815000000085</v>
      </c>
      <c r="CF393" s="35">
        <f t="shared" si="434"/>
        <v>6</v>
      </c>
      <c r="CG393" s="52">
        <f t="shared" si="451"/>
        <v>76.865184999999826</v>
      </c>
      <c r="CH393" s="52">
        <f t="shared" si="410"/>
        <v>76.096533999999821</v>
      </c>
      <c r="CI393" s="52">
        <f t="shared" si="435"/>
        <v>0.76865099999999997</v>
      </c>
      <c r="CN393" s="35">
        <f>CO393+CS393+Tabelle21268201025262729341135[[#This Row],[w]]/2+Tabelle21268201025262729341135[[#This Row],[poweradd]]</f>
        <v>77.383644999999902</v>
      </c>
      <c r="CO393" s="52">
        <f t="shared" si="464"/>
        <v>122.8824699999999</v>
      </c>
      <c r="CP393" s="35">
        <f t="shared" si="436"/>
        <v>6</v>
      </c>
      <c r="CQ393" s="52">
        <f t="shared" si="452"/>
        <v>150.11753000000004</v>
      </c>
      <c r="CR393" s="52">
        <f t="shared" si="411"/>
        <v>148.61635500000006</v>
      </c>
      <c r="CS393" s="52">
        <f t="shared" si="437"/>
        <v>1.5011749999999999</v>
      </c>
      <c r="CT393" s="94">
        <v>-50</v>
      </c>
      <c r="CU393" s="94"/>
      <c r="CV393" s="94" t="s">
        <v>256</v>
      </c>
      <c r="CX393" s="35">
        <f>CY393+DC393+Tabelle2126820102526272934113536[[#This Row],[w]]/2+Tabelle2126820102526272934113536[[#This Row],[poweradd]]</f>
        <v>25.281815999999974</v>
      </c>
      <c r="CY393" s="52">
        <f t="shared" si="465"/>
        <v>20.479107999999975</v>
      </c>
      <c r="CZ393" s="35">
        <f t="shared" si="438"/>
        <v>6</v>
      </c>
      <c r="DA393" s="52">
        <f t="shared" si="453"/>
        <v>180.27089200000015</v>
      </c>
      <c r="DB393" s="52">
        <f t="shared" si="412"/>
        <v>178.46818400000015</v>
      </c>
      <c r="DC393" s="52">
        <f t="shared" si="439"/>
        <v>1.802708</v>
      </c>
      <c r="DH393" s="35">
        <f>DI393+DM393+Tabelle21268201025262729341135363731[[#This Row],[w]]/2+Tabelle21268201025262729341135363731[[#This Row],[poweradd]]</f>
        <v>59.697626999999962</v>
      </c>
      <c r="DI393" s="52">
        <f t="shared" si="466"/>
        <v>55.353663999999959</v>
      </c>
      <c r="DJ393" s="35">
        <f t="shared" si="440"/>
        <v>6</v>
      </c>
      <c r="DK393" s="52">
        <f t="shared" si="454"/>
        <v>134.39633599999985</v>
      </c>
      <c r="DL393" s="52">
        <f t="shared" si="413"/>
        <v>133.05237299999985</v>
      </c>
      <c r="DM393" s="52">
        <f t="shared" si="441"/>
        <v>1.343963</v>
      </c>
      <c r="DR393" s="35">
        <f>DS393+DW393+Tabelle212682010252627293411353637[[#This Row],[w]]/2+Tabelle212682010252627293411353637[[#This Row],[poweradd]]</f>
        <v>36.231910999999982</v>
      </c>
      <c r="DS393" s="52">
        <f t="shared" si="467"/>
        <v>31.065061999999983</v>
      </c>
      <c r="DT393" s="35">
        <f t="shared" si="442"/>
        <v>6</v>
      </c>
      <c r="DU393" s="52">
        <f t="shared" si="455"/>
        <v>216.68493800000005</v>
      </c>
      <c r="DV393" s="52">
        <f t="shared" si="414"/>
        <v>214.51808900000003</v>
      </c>
      <c r="DW393" s="52">
        <f t="shared" si="443"/>
        <v>2.166849</v>
      </c>
    </row>
    <row r="394" spans="1:133" x14ac:dyDescent="0.25">
      <c r="A394" s="192">
        <v>391</v>
      </c>
      <c r="B394" s="35">
        <f>C394+G394+Tabelle21268201025[[#This Row],[w]]/2+Tabelle21268201025[[#This Row],[poweradd]]</f>
        <v>9.0429470000000443</v>
      </c>
      <c r="C394" s="150">
        <f t="shared" si="415"/>
        <v>5.2504520000000454</v>
      </c>
      <c r="D394" s="35">
        <f t="shared" si="419"/>
        <v>6</v>
      </c>
      <c r="E394" s="52">
        <f t="shared" si="416"/>
        <v>79.249547999999805</v>
      </c>
      <c r="F394" s="52">
        <f t="shared" si="417"/>
        <v>78.457052999999803</v>
      </c>
      <c r="G394" s="52">
        <f t="shared" si="418"/>
        <v>0.79249499999999995</v>
      </c>
      <c r="L394" s="35">
        <f>M394+Q394+Tabelle212682010252632[[#This Row],[w]]/2+Tabelle212682010252632[[#This Row],[poweradd]]</f>
        <v>13.230981999999983</v>
      </c>
      <c r="M394" s="150">
        <f t="shared" si="456"/>
        <v>9.5009919999999823</v>
      </c>
      <c r="N394" s="35">
        <f t="shared" si="420"/>
        <v>6</v>
      </c>
      <c r="O394" s="52">
        <f t="shared" si="444"/>
        <v>72.999007999999918</v>
      </c>
      <c r="P394" s="52">
        <f t="shared" si="403"/>
        <v>72.269017999999917</v>
      </c>
      <c r="Q394" s="52">
        <f t="shared" si="421"/>
        <v>0.72999000000000003</v>
      </c>
      <c r="V394" s="35">
        <f>W394+AA394+Tabelle2126820102526[[#This Row],[w]]/2+Tabelle2126820102526[[#This Row],[poweradd]]</f>
        <v>5.8326010000000572</v>
      </c>
      <c r="W394" s="150">
        <f t="shared" si="457"/>
        <v>22.133941000000057</v>
      </c>
      <c r="X394" s="35">
        <f t="shared" si="422"/>
        <v>6</v>
      </c>
      <c r="Y394" s="52">
        <f t="shared" si="445"/>
        <v>69.866058999999794</v>
      </c>
      <c r="Z394" s="52">
        <f t="shared" si="404"/>
        <v>69.16739899999979</v>
      </c>
      <c r="AA394" s="52">
        <f t="shared" si="423"/>
        <v>0.69865999999999995</v>
      </c>
      <c r="AB394">
        <v>-20</v>
      </c>
      <c r="AD394" t="s">
        <v>227</v>
      </c>
      <c r="AF394" s="35">
        <f>AG394+AK394+Tabelle212682010252630[[#This Row],[w]]/2+Tabelle212682010252630[[#This Row],[poweradd]]</f>
        <v>9.4179440000001193</v>
      </c>
      <c r="AG394" s="150">
        <f t="shared" si="458"/>
        <v>5.7757020000001198</v>
      </c>
      <c r="AH394" s="35">
        <f t="shared" si="424"/>
        <v>6</v>
      </c>
      <c r="AI394" s="52">
        <f t="shared" si="446"/>
        <v>64.224297999999806</v>
      </c>
      <c r="AJ394" s="52">
        <f t="shared" si="405"/>
        <v>63.582055999999803</v>
      </c>
      <c r="AK394" s="52">
        <f t="shared" si="425"/>
        <v>0.64224199999999998</v>
      </c>
      <c r="AL394" s="94"/>
      <c r="AM394" s="94"/>
      <c r="AN394" s="94"/>
      <c r="AP394" s="35">
        <f>AQ394+AU394+Tabelle212682010252627[[#This Row],[w]]/2+Tabelle212682010252627[[#This Row],[poweradd]]</f>
        <v>4.4425269999998704</v>
      </c>
      <c r="AQ394" s="150">
        <f t="shared" si="459"/>
        <v>5.8108999999870292E-2</v>
      </c>
      <c r="AR394" s="35">
        <f t="shared" si="426"/>
        <v>7</v>
      </c>
      <c r="AS394" s="52">
        <f t="shared" si="447"/>
        <v>88.44189099999987</v>
      </c>
      <c r="AT394" s="52">
        <f t="shared" si="406"/>
        <v>87.557472999999874</v>
      </c>
      <c r="AU394" s="52">
        <f t="shared" si="427"/>
        <v>0.88441800000000004</v>
      </c>
      <c r="AZ394" s="35">
        <f>BA394+BE394+Tabelle2126820102526272933[[#This Row],[w]]/2+Tabelle2126820102526272933[[#This Row],[poweradd]]</f>
        <v>8.4044060000000318</v>
      </c>
      <c r="BA394" s="150">
        <f t="shared" si="460"/>
        <v>4.0802090000000319</v>
      </c>
      <c r="BB394" s="35">
        <f t="shared" si="428"/>
        <v>7</v>
      </c>
      <c r="BC394" s="52">
        <f t="shared" si="448"/>
        <v>82.41979099999989</v>
      </c>
      <c r="BD394" s="52">
        <f t="shared" si="407"/>
        <v>81.595593999999892</v>
      </c>
      <c r="BE394" s="52">
        <f t="shared" si="429"/>
        <v>0.82419699999999996</v>
      </c>
      <c r="BF394" s="161"/>
      <c r="BG394" s="161"/>
      <c r="BH394" s="161"/>
      <c r="BJ394" s="35">
        <f>BK394+BO394+Tabelle21268201025262728[[#This Row],[w]]/2+Tabelle21268201025262728[[#This Row],[poweradd]]</f>
        <v>1.7621030000000353</v>
      </c>
      <c r="BK394" s="150">
        <f t="shared" si="461"/>
        <v>17.476872000000036</v>
      </c>
      <c r="BL394" s="35">
        <f t="shared" si="430"/>
        <v>7</v>
      </c>
      <c r="BM394" s="52">
        <f t="shared" si="449"/>
        <v>78.523127999999801</v>
      </c>
      <c r="BN394" s="52">
        <f t="shared" si="408"/>
        <v>77.737896999999805</v>
      </c>
      <c r="BO394" s="52">
        <f t="shared" si="431"/>
        <v>0.78523100000000001</v>
      </c>
      <c r="BP394">
        <v>-20</v>
      </c>
      <c r="BR394" t="s">
        <v>229</v>
      </c>
      <c r="BT394" s="35">
        <f>BU394+BY394+Tabelle21268201025262729[[#This Row],[w]]/2+Tabelle21268201025262729[[#This Row],[poweradd]]</f>
        <v>6.9000920000000114</v>
      </c>
      <c r="BU394" s="150">
        <f t="shared" si="462"/>
        <v>2.6869620000000118</v>
      </c>
      <c r="BV394" s="35">
        <f t="shared" si="432"/>
        <v>7</v>
      </c>
      <c r="BW394" s="52">
        <f t="shared" si="450"/>
        <v>71.313037999999992</v>
      </c>
      <c r="BX394" s="52">
        <f t="shared" si="409"/>
        <v>70.599907999999985</v>
      </c>
      <c r="BY394" s="52">
        <f t="shared" si="433"/>
        <v>0.71313000000000004</v>
      </c>
      <c r="CD394" s="35">
        <f>CE394+CI394+Tabelle2126820102526272934[[#This Row],[w]]/2+Tabelle2126820102526272934[[#This Row],[poweradd]]</f>
        <v>33.664431000000079</v>
      </c>
      <c r="CE394" s="150">
        <f t="shared" si="463"/>
        <v>29.903466000000083</v>
      </c>
      <c r="CF394" s="35">
        <f t="shared" si="434"/>
        <v>6</v>
      </c>
      <c r="CG394" s="52">
        <f t="shared" si="451"/>
        <v>76.096533999999821</v>
      </c>
      <c r="CH394" s="52">
        <f t="shared" si="410"/>
        <v>75.335568999999822</v>
      </c>
      <c r="CI394" s="52">
        <f t="shared" si="435"/>
        <v>0.760965</v>
      </c>
      <c r="CN394" s="35">
        <f>CO394+CS394+Tabelle21268201025262729341135[[#This Row],[w]]/2+Tabelle21268201025262729341135[[#This Row],[poweradd]]</f>
        <v>31.869807999999907</v>
      </c>
      <c r="CO394" s="150">
        <f t="shared" si="464"/>
        <v>77.383644999999902</v>
      </c>
      <c r="CP394" s="35">
        <f t="shared" si="436"/>
        <v>6</v>
      </c>
      <c r="CQ394" s="52">
        <f t="shared" si="452"/>
        <v>148.61635500000006</v>
      </c>
      <c r="CR394" s="52">
        <f t="shared" si="411"/>
        <v>147.13019200000005</v>
      </c>
      <c r="CS394" s="52">
        <f t="shared" si="437"/>
        <v>1.4861629999999999</v>
      </c>
      <c r="CT394">
        <v>-50</v>
      </c>
      <c r="CV394" t="s">
        <v>255</v>
      </c>
      <c r="CX394" s="35">
        <f>CY394+DC394+Tabelle2126820102526272934113536[[#This Row],[w]]/2+Tabelle2126820102526272934113536[[#This Row],[poweradd]]</f>
        <v>30.066496999999973</v>
      </c>
      <c r="CY394" s="150">
        <f t="shared" si="465"/>
        <v>25.281815999999974</v>
      </c>
      <c r="CZ394" s="35">
        <f t="shared" si="438"/>
        <v>6</v>
      </c>
      <c r="DA394" s="52">
        <f t="shared" si="453"/>
        <v>178.46818400000015</v>
      </c>
      <c r="DB394" s="52">
        <f t="shared" si="412"/>
        <v>176.68350300000014</v>
      </c>
      <c r="DC394" s="52">
        <f t="shared" si="439"/>
        <v>1.784681</v>
      </c>
      <c r="DH394" s="35">
        <f>DI394+DM394+Tabelle21268201025262729341135363731[[#This Row],[w]]/2+Tabelle21268201025262729341135363731[[#This Row],[poweradd]]</f>
        <v>64.028149999999954</v>
      </c>
      <c r="DI394" s="150">
        <f t="shared" si="466"/>
        <v>59.697626999999962</v>
      </c>
      <c r="DJ394" s="35">
        <f t="shared" si="440"/>
        <v>6</v>
      </c>
      <c r="DK394" s="52">
        <f t="shared" si="454"/>
        <v>133.05237299999985</v>
      </c>
      <c r="DL394" s="52">
        <f t="shared" si="413"/>
        <v>131.72184999999985</v>
      </c>
      <c r="DM394" s="52">
        <f t="shared" si="441"/>
        <v>1.3305229999999999</v>
      </c>
      <c r="DR394" s="35">
        <f>DS394+DW394+Tabelle212682010252627293411353637[[#This Row],[w]]/2+Tabelle212682010252627293411353637[[#This Row],[poweradd]]</f>
        <v>41.377090999999979</v>
      </c>
      <c r="DS394" s="150">
        <f t="shared" si="467"/>
        <v>36.231910999999982</v>
      </c>
      <c r="DT394" s="35">
        <f t="shared" si="442"/>
        <v>6</v>
      </c>
      <c r="DU394" s="52">
        <f t="shared" si="455"/>
        <v>214.51808900000003</v>
      </c>
      <c r="DV394" s="52">
        <f t="shared" si="414"/>
        <v>212.37290900000002</v>
      </c>
      <c r="DW394" s="52">
        <f t="shared" si="443"/>
        <v>2.1451799999999999</v>
      </c>
    </row>
    <row r="395" spans="1:133" x14ac:dyDescent="0.25">
      <c r="A395" s="192">
        <v>392</v>
      </c>
      <c r="B395" s="35">
        <f>C395+G395+Tabelle21268201025[[#This Row],[w]]/2+Tabelle21268201025[[#This Row],[poweradd]]</f>
        <v>12.827517000000045</v>
      </c>
      <c r="C395" s="150">
        <f t="shared" si="415"/>
        <v>9.0429470000000443</v>
      </c>
      <c r="D395" s="35">
        <f t="shared" si="419"/>
        <v>6</v>
      </c>
      <c r="E395" s="52">
        <f t="shared" si="416"/>
        <v>78.457052999999803</v>
      </c>
      <c r="F395" s="52">
        <f t="shared" si="417"/>
        <v>77.672482999999801</v>
      </c>
      <c r="G395" s="52">
        <f t="shared" si="418"/>
        <v>0.78456999999999999</v>
      </c>
      <c r="L395" s="35">
        <f>M395+Q395+Tabelle212682010252632[[#This Row],[w]]/2+Tabelle212682010252632[[#This Row],[poweradd]]</f>
        <v>16.953671999999983</v>
      </c>
      <c r="M395" s="150">
        <f t="shared" si="456"/>
        <v>13.230981999999983</v>
      </c>
      <c r="N395" s="35">
        <f t="shared" si="420"/>
        <v>6</v>
      </c>
      <c r="O395" s="52">
        <f t="shared" si="444"/>
        <v>72.269017999999917</v>
      </c>
      <c r="P395" s="52">
        <f t="shared" si="403"/>
        <v>71.546327999999917</v>
      </c>
      <c r="Q395" s="52">
        <f t="shared" si="421"/>
        <v>0.72269000000000005</v>
      </c>
      <c r="R395" s="161"/>
      <c r="S395" s="161"/>
      <c r="T395" s="161"/>
      <c r="V395" s="35">
        <f>W395+AA395+Tabelle2126820102526[[#This Row],[w]]/2+Tabelle2126820102526[[#This Row],[poweradd]]</f>
        <v>9.524274000000057</v>
      </c>
      <c r="W395" s="150">
        <f t="shared" si="457"/>
        <v>5.8326010000000572</v>
      </c>
      <c r="X395" s="35">
        <f t="shared" si="422"/>
        <v>6</v>
      </c>
      <c r="Y395" s="52">
        <f t="shared" si="445"/>
        <v>69.16739899999979</v>
      </c>
      <c r="Z395" s="52">
        <f t="shared" si="404"/>
        <v>68.475725999999796</v>
      </c>
      <c r="AA395" s="52">
        <f t="shared" si="423"/>
        <v>0.69167299999999998</v>
      </c>
      <c r="AB395" s="94"/>
      <c r="AC395" s="94"/>
      <c r="AD395" s="94"/>
      <c r="AF395" s="35">
        <f>AG395+AK395+Tabelle212682010252630[[#This Row],[w]]/2+Tabelle212682010252630[[#This Row],[poweradd]]</f>
        <v>13.05376400000012</v>
      </c>
      <c r="AG395" s="150">
        <f t="shared" si="458"/>
        <v>9.4179440000001193</v>
      </c>
      <c r="AH395" s="35">
        <f t="shared" si="424"/>
        <v>6</v>
      </c>
      <c r="AI395" s="52">
        <f t="shared" si="446"/>
        <v>63.582055999999803</v>
      </c>
      <c r="AJ395" s="52">
        <f t="shared" si="405"/>
        <v>62.9462359999998</v>
      </c>
      <c r="AK395" s="52">
        <f t="shared" si="425"/>
        <v>0.63582000000000005</v>
      </c>
      <c r="AL395" s="94"/>
      <c r="AM395" s="94"/>
      <c r="AN395" s="94"/>
      <c r="AP395" s="35">
        <f>AQ395+AU395+Tabelle212682010252627[[#This Row],[w]]/2+Tabelle212682010252627[[#This Row],[poweradd]]</f>
        <v>8.8181009999998707</v>
      </c>
      <c r="AQ395" s="150">
        <f t="shared" si="459"/>
        <v>4.4425269999998704</v>
      </c>
      <c r="AR395" s="35">
        <f t="shared" si="426"/>
        <v>7</v>
      </c>
      <c r="AS395" s="52">
        <f t="shared" si="447"/>
        <v>87.557472999999874</v>
      </c>
      <c r="AT395" s="52">
        <f t="shared" si="406"/>
        <v>86.681898999999873</v>
      </c>
      <c r="AU395" s="52">
        <f t="shared" si="427"/>
        <v>0.87557399999999996</v>
      </c>
      <c r="AZ395" s="35">
        <f>BA395+BE395+Tabelle2126820102526272933[[#This Row],[w]]/2+Tabelle2126820102526272933[[#This Row],[poweradd]]</f>
        <v>12.720361000000032</v>
      </c>
      <c r="BA395" s="150">
        <f t="shared" si="460"/>
        <v>8.4044060000000318</v>
      </c>
      <c r="BB395" s="35">
        <f t="shared" si="428"/>
        <v>7</v>
      </c>
      <c r="BC395" s="52">
        <f t="shared" si="448"/>
        <v>81.595593999999892</v>
      </c>
      <c r="BD395" s="52">
        <f t="shared" si="407"/>
        <v>80.779638999999889</v>
      </c>
      <c r="BE395" s="52">
        <f t="shared" si="429"/>
        <v>0.81595499999999999</v>
      </c>
      <c r="BF395" s="94"/>
      <c r="BG395" s="94"/>
      <c r="BH395" s="94"/>
      <c r="BJ395" s="35">
        <f>BK395+BO395+Tabelle21268201025262728[[#This Row],[w]]/2+Tabelle21268201025262728[[#This Row],[poweradd]]</f>
        <v>6.0394810000000358</v>
      </c>
      <c r="BK395" s="150">
        <f t="shared" si="461"/>
        <v>1.7621030000000353</v>
      </c>
      <c r="BL395" s="35">
        <f t="shared" si="430"/>
        <v>7</v>
      </c>
      <c r="BM395" s="52">
        <f t="shared" si="449"/>
        <v>77.737896999999805</v>
      </c>
      <c r="BN395" s="52">
        <f t="shared" si="408"/>
        <v>76.960518999999806</v>
      </c>
      <c r="BO395" s="52">
        <f t="shared" si="431"/>
        <v>0.77737800000000001</v>
      </c>
      <c r="BT395" s="35">
        <f>BU395+BY395+Tabelle21268201025262729[[#This Row],[w]]/2+Tabelle21268201025262729[[#This Row],[poweradd]]</f>
        <v>11.106091000000012</v>
      </c>
      <c r="BU395" s="150">
        <f t="shared" si="462"/>
        <v>6.9000920000000114</v>
      </c>
      <c r="BV395" s="35">
        <f t="shared" si="432"/>
        <v>7</v>
      </c>
      <c r="BW395" s="52">
        <f t="shared" si="450"/>
        <v>70.599907999999985</v>
      </c>
      <c r="BX395" s="52">
        <f t="shared" si="409"/>
        <v>69.893908999999979</v>
      </c>
      <c r="BY395" s="52">
        <f t="shared" si="433"/>
        <v>0.70599900000000004</v>
      </c>
      <c r="BZ395" s="161"/>
      <c r="CA395" s="161"/>
      <c r="CB395" s="161"/>
      <c r="CD395" s="35">
        <f>CE395+CI395+Tabelle2126820102526272934[[#This Row],[w]]/2+Tabelle2126820102526272934[[#This Row],[poweradd]]</f>
        <v>37.417786000000078</v>
      </c>
      <c r="CE395" s="150">
        <f t="shared" si="463"/>
        <v>33.664431000000079</v>
      </c>
      <c r="CF395" s="35">
        <f t="shared" si="434"/>
        <v>6</v>
      </c>
      <c r="CG395" s="52">
        <f t="shared" si="451"/>
        <v>75.335568999999822</v>
      </c>
      <c r="CH395" s="52">
        <f t="shared" si="410"/>
        <v>74.582213999999823</v>
      </c>
      <c r="CI395" s="52">
        <f t="shared" si="435"/>
        <v>0.753355</v>
      </c>
      <c r="CJ395" s="94"/>
      <c r="CK395" s="94"/>
      <c r="CL395" s="94"/>
      <c r="CN395" s="35">
        <f>CO395+CS395+Tabelle21268201025262729341135[[#This Row],[w]]/2+Tabelle21268201025262729341135[[#This Row],[poweradd]]</f>
        <v>36.341108999999904</v>
      </c>
      <c r="CO395" s="150">
        <f t="shared" si="464"/>
        <v>31.869807999999907</v>
      </c>
      <c r="CP395" s="35">
        <f t="shared" si="436"/>
        <v>6</v>
      </c>
      <c r="CQ395" s="52">
        <f t="shared" si="452"/>
        <v>147.13019200000005</v>
      </c>
      <c r="CR395" s="52">
        <f t="shared" si="411"/>
        <v>145.65889100000004</v>
      </c>
      <c r="CS395" s="52">
        <f t="shared" si="437"/>
        <v>1.471301</v>
      </c>
      <c r="CT395" s="94"/>
      <c r="CU395" s="94"/>
      <c r="CV395" s="94"/>
      <c r="CX395" s="35">
        <f>CY395+DC395+Tabelle2126820102526272934113536[[#This Row],[w]]/2+Tabelle2126820102526272934113536[[#This Row],[poweradd]]</f>
        <v>34.83333199999997</v>
      </c>
      <c r="CY395" s="150">
        <f t="shared" si="465"/>
        <v>30.066496999999973</v>
      </c>
      <c r="CZ395" s="35">
        <f t="shared" si="438"/>
        <v>6</v>
      </c>
      <c r="DA395" s="52">
        <f t="shared" si="453"/>
        <v>176.68350300000014</v>
      </c>
      <c r="DB395" s="52">
        <f t="shared" si="412"/>
        <v>174.91666800000016</v>
      </c>
      <c r="DC395" s="52">
        <f t="shared" si="439"/>
        <v>1.7668349999999999</v>
      </c>
      <c r="DD395" s="94"/>
      <c r="DE395" s="94"/>
      <c r="DF395" s="94"/>
      <c r="DH395" s="35">
        <f>DI395+DM395+Tabelle21268201025262729341135363731[[#This Row],[w]]/2+Tabelle21268201025262729341135363731[[#This Row],[poweradd]]</f>
        <v>68.345367999999951</v>
      </c>
      <c r="DI395" s="150">
        <f t="shared" si="466"/>
        <v>64.028149999999954</v>
      </c>
      <c r="DJ395" s="35">
        <f t="shared" si="440"/>
        <v>6</v>
      </c>
      <c r="DK395" s="52">
        <f t="shared" si="454"/>
        <v>131.72184999999985</v>
      </c>
      <c r="DL395" s="52">
        <f t="shared" si="413"/>
        <v>130.40463199999985</v>
      </c>
      <c r="DM395" s="52">
        <f t="shared" si="441"/>
        <v>1.317218</v>
      </c>
      <c r="DN395" s="94"/>
      <c r="DO395" s="94"/>
      <c r="DP395" s="94"/>
      <c r="DR395" s="35">
        <f>DS395+DW395+Tabelle212682010252627293411353637[[#This Row],[w]]/2+Tabelle212682010252627293411353637[[#This Row],[poweradd]]</f>
        <v>46.500819999999976</v>
      </c>
      <c r="DS395" s="150">
        <f t="shared" si="467"/>
        <v>41.377090999999979</v>
      </c>
      <c r="DT395" s="35">
        <f t="shared" si="442"/>
        <v>6</v>
      </c>
      <c r="DU395" s="52">
        <f t="shared" si="455"/>
        <v>212.37290900000002</v>
      </c>
      <c r="DV395" s="52">
        <f t="shared" si="414"/>
        <v>210.24918000000002</v>
      </c>
      <c r="DW395" s="52">
        <f t="shared" si="443"/>
        <v>2.123729</v>
      </c>
      <c r="DX395" s="94"/>
      <c r="DY395" s="94"/>
      <c r="DZ395" s="94"/>
    </row>
    <row r="396" spans="1:133" x14ac:dyDescent="0.25">
      <c r="A396" s="192">
        <v>393</v>
      </c>
      <c r="B396" s="35">
        <f>C396+G396+Tabelle21268201025[[#This Row],[w]]/2+Tabelle21268201025[[#This Row],[poweradd]]</f>
        <v>16.604241000000044</v>
      </c>
      <c r="C396" s="150">
        <f t="shared" si="415"/>
        <v>12.827517000000045</v>
      </c>
      <c r="D396" s="35">
        <f t="shared" si="419"/>
        <v>6</v>
      </c>
      <c r="E396" s="52">
        <f t="shared" si="416"/>
        <v>77.672482999999801</v>
      </c>
      <c r="F396" s="52">
        <f t="shared" si="417"/>
        <v>76.895758999999799</v>
      </c>
      <c r="G396" s="52">
        <f t="shared" si="418"/>
        <v>0.77672399999999997</v>
      </c>
      <c r="H396" s="94"/>
      <c r="I396" s="94"/>
      <c r="J396" s="94"/>
      <c r="L396" s="35">
        <f>M396+Q396+Tabelle212682010252632[[#This Row],[w]]/2+Tabelle212682010252632[[#This Row],[poweradd]]</f>
        <v>0.66913499999998294</v>
      </c>
      <c r="M396" s="150">
        <f t="shared" si="456"/>
        <v>16.953671999999983</v>
      </c>
      <c r="N396" s="35">
        <f t="shared" si="420"/>
        <v>6</v>
      </c>
      <c r="O396" s="52">
        <f t="shared" si="444"/>
        <v>71.546327999999917</v>
      </c>
      <c r="P396" s="52">
        <f t="shared" si="403"/>
        <v>70.830864999999918</v>
      </c>
      <c r="Q396" s="52">
        <f t="shared" si="421"/>
        <v>0.71546299999999996</v>
      </c>
      <c r="R396">
        <v>-20</v>
      </c>
      <c r="T396" t="s">
        <v>228</v>
      </c>
      <c r="V396" s="35">
        <f>W396+AA396+Tabelle2126820102526[[#This Row],[w]]/2+Tabelle2126820102526[[#This Row],[poweradd]]</f>
        <v>13.209031000000056</v>
      </c>
      <c r="W396" s="150">
        <f t="shared" si="457"/>
        <v>9.524274000000057</v>
      </c>
      <c r="X396" s="35">
        <f t="shared" si="422"/>
        <v>6</v>
      </c>
      <c r="Y396" s="52">
        <f t="shared" si="445"/>
        <v>68.475725999999796</v>
      </c>
      <c r="Z396" s="52">
        <f t="shared" si="404"/>
        <v>67.790968999999791</v>
      </c>
      <c r="AA396" s="52">
        <f t="shared" si="423"/>
        <v>0.68475699999999995</v>
      </c>
      <c r="AB396" s="94"/>
      <c r="AC396" s="94"/>
      <c r="AD396" s="94"/>
      <c r="AF396" s="35">
        <f>AG396+AK396+Tabelle212682010252630[[#This Row],[w]]/2+Tabelle212682010252630[[#This Row],[poweradd]]</f>
        <v>16.683226000000118</v>
      </c>
      <c r="AG396" s="150">
        <f t="shared" si="458"/>
        <v>13.05376400000012</v>
      </c>
      <c r="AH396" s="35">
        <f t="shared" si="424"/>
        <v>6</v>
      </c>
      <c r="AI396" s="52">
        <f t="shared" si="446"/>
        <v>62.9462359999998</v>
      </c>
      <c r="AJ396" s="52">
        <f t="shared" si="405"/>
        <v>62.316773999999803</v>
      </c>
      <c r="AK396" s="52">
        <f t="shared" si="425"/>
        <v>0.62946199999999997</v>
      </c>
      <c r="AP396" s="35">
        <f>AQ396+AU396+Tabelle212682010252627[[#This Row],[w]]/2+Tabelle212682010252627[[#This Row],[poweradd]]</f>
        <v>13.184918999999871</v>
      </c>
      <c r="AQ396" s="150">
        <f t="shared" si="459"/>
        <v>8.8181009999998707</v>
      </c>
      <c r="AR396" s="35">
        <f t="shared" si="426"/>
        <v>7</v>
      </c>
      <c r="AS396" s="52">
        <f t="shared" si="447"/>
        <v>86.681898999999873</v>
      </c>
      <c r="AT396" s="52">
        <f t="shared" si="406"/>
        <v>85.815080999999878</v>
      </c>
      <c r="AU396" s="52">
        <f t="shared" si="427"/>
        <v>0.86681799999999998</v>
      </c>
      <c r="AV396" s="161"/>
      <c r="AW396" s="161"/>
      <c r="AX396" s="161"/>
      <c r="AZ396" s="35">
        <f>BA396+BE396+Tabelle2126820102526272933[[#This Row],[w]]/2+Tabelle2126820102526272933[[#This Row],[poweradd]]</f>
        <v>17.028157000000032</v>
      </c>
      <c r="BA396" s="150">
        <f t="shared" si="460"/>
        <v>12.720361000000032</v>
      </c>
      <c r="BB396" s="35">
        <f t="shared" si="428"/>
        <v>7</v>
      </c>
      <c r="BC396" s="52">
        <f t="shared" si="448"/>
        <v>80.779638999999889</v>
      </c>
      <c r="BD396" s="52">
        <f t="shared" si="407"/>
        <v>79.971842999999893</v>
      </c>
      <c r="BE396" s="52">
        <f t="shared" si="429"/>
        <v>0.80779599999999996</v>
      </c>
      <c r="BJ396" s="35">
        <f>BK396+BO396+Tabelle21268201025262728[[#This Row],[w]]/2+Tabelle21268201025262728[[#This Row],[poweradd]]</f>
        <v>10.309086000000036</v>
      </c>
      <c r="BK396" s="150">
        <f t="shared" si="461"/>
        <v>6.0394810000000358</v>
      </c>
      <c r="BL396" s="35">
        <f t="shared" si="430"/>
        <v>7</v>
      </c>
      <c r="BM396" s="52">
        <f t="shared" si="449"/>
        <v>76.960518999999806</v>
      </c>
      <c r="BN396" s="52">
        <f t="shared" si="408"/>
        <v>76.190913999999808</v>
      </c>
      <c r="BO396" s="52">
        <f t="shared" si="431"/>
        <v>0.76960499999999998</v>
      </c>
      <c r="BP396" s="161"/>
      <c r="BQ396" s="161"/>
      <c r="BR396" s="161"/>
      <c r="BT396" s="35">
        <f>BU396+BY396+Tabelle21268201025262729[[#This Row],[w]]/2+Tabelle21268201025262729[[#This Row],[poweradd]]</f>
        <v>15.305030000000011</v>
      </c>
      <c r="BU396" s="150">
        <f t="shared" si="462"/>
        <v>11.106091000000012</v>
      </c>
      <c r="BV396" s="35">
        <f t="shared" si="432"/>
        <v>7</v>
      </c>
      <c r="BW396" s="52">
        <f t="shared" si="450"/>
        <v>69.893908999999979</v>
      </c>
      <c r="BX396" s="52">
        <f t="shared" si="409"/>
        <v>69.194969999999984</v>
      </c>
      <c r="BY396" s="52">
        <f t="shared" si="433"/>
        <v>0.69893899999999998</v>
      </c>
      <c r="BZ396" s="94"/>
      <c r="CA396" s="94"/>
      <c r="CB396" s="94"/>
      <c r="CD396" s="35">
        <f>CE396+CI396+Tabelle2126820102526272934[[#This Row],[w]]/2+Tabelle2126820102526272934[[#This Row],[poweradd]]</f>
        <v>41.163608000000075</v>
      </c>
      <c r="CE396" s="150">
        <f t="shared" si="463"/>
        <v>37.417786000000078</v>
      </c>
      <c r="CF396" s="35">
        <f t="shared" si="434"/>
        <v>6</v>
      </c>
      <c r="CG396" s="52">
        <f t="shared" si="451"/>
        <v>74.582213999999823</v>
      </c>
      <c r="CH396" s="52">
        <f t="shared" si="410"/>
        <v>73.836391999999819</v>
      </c>
      <c r="CI396" s="52">
        <f t="shared" si="435"/>
        <v>0.74582199999999998</v>
      </c>
      <c r="CJ396" s="94"/>
      <c r="CK396" s="94"/>
      <c r="CL396" s="94"/>
      <c r="CN396" s="35">
        <f>CO396+CS396+Tabelle21268201025262729341135[[#This Row],[w]]/2+Tabelle21268201025262729341135[[#This Row],[poweradd]]</f>
        <v>40.7976969999999</v>
      </c>
      <c r="CO396" s="150">
        <f t="shared" si="464"/>
        <v>36.341108999999904</v>
      </c>
      <c r="CP396" s="35">
        <f t="shared" si="436"/>
        <v>6</v>
      </c>
      <c r="CQ396" s="52">
        <f t="shared" si="452"/>
        <v>145.65889100000004</v>
      </c>
      <c r="CR396" s="52">
        <f t="shared" si="411"/>
        <v>144.20230300000003</v>
      </c>
      <c r="CS396" s="52">
        <f t="shared" si="437"/>
        <v>1.456588</v>
      </c>
      <c r="CT396" s="94"/>
      <c r="CU396" s="94"/>
      <c r="CV396" s="94"/>
      <c r="CX396" s="35">
        <f>CY396+DC396+Tabelle2126820102526272934113536[[#This Row],[w]]/2+Tabelle2126820102526272934113536[[#This Row],[poweradd]]</f>
        <v>39.582497999999973</v>
      </c>
      <c r="CY396" s="150">
        <f t="shared" si="465"/>
        <v>34.83333199999997</v>
      </c>
      <c r="CZ396" s="35">
        <f t="shared" si="438"/>
        <v>6</v>
      </c>
      <c r="DA396" s="52">
        <f t="shared" si="453"/>
        <v>174.91666800000016</v>
      </c>
      <c r="DB396" s="52">
        <f t="shared" si="412"/>
        <v>173.16750200000016</v>
      </c>
      <c r="DC396" s="52">
        <f t="shared" si="439"/>
        <v>1.749166</v>
      </c>
      <c r="DD396" s="94"/>
      <c r="DE396" s="94"/>
      <c r="DF396" s="94"/>
      <c r="DH396" s="35">
        <f>DI396+DM396+Tabelle21268201025262729341135363731[[#This Row],[w]]/2+Tabelle21268201025262729341135363731[[#This Row],[poweradd]]</f>
        <v>72.64941399999995</v>
      </c>
      <c r="DI396" s="150">
        <f t="shared" si="466"/>
        <v>68.345367999999951</v>
      </c>
      <c r="DJ396" s="35">
        <f t="shared" si="440"/>
        <v>6</v>
      </c>
      <c r="DK396" s="52">
        <f t="shared" si="454"/>
        <v>130.40463199999985</v>
      </c>
      <c r="DL396" s="52">
        <f t="shared" si="413"/>
        <v>129.10058599999985</v>
      </c>
      <c r="DM396" s="52">
        <f t="shared" si="441"/>
        <v>1.304046</v>
      </c>
      <c r="DN396" s="94"/>
      <c r="DO396" s="94"/>
      <c r="DP396" s="94"/>
      <c r="DR396" s="35">
        <f>DS396+DW396+Tabelle212682010252627293411353637[[#This Row],[w]]/2+Tabelle212682010252627293411353637[[#This Row],[poweradd]]</f>
        <v>51.603310999999977</v>
      </c>
      <c r="DS396" s="150">
        <f t="shared" si="467"/>
        <v>46.500819999999976</v>
      </c>
      <c r="DT396" s="35">
        <f t="shared" si="442"/>
        <v>6</v>
      </c>
      <c r="DU396" s="52">
        <f t="shared" si="455"/>
        <v>210.24918000000002</v>
      </c>
      <c r="DV396" s="52">
        <f t="shared" si="414"/>
        <v>208.14668900000004</v>
      </c>
      <c r="DW396" s="52">
        <f t="shared" si="443"/>
        <v>2.1024910000000001</v>
      </c>
      <c r="DX396" s="94"/>
      <c r="DY396" s="94"/>
      <c r="DZ396" s="94"/>
    </row>
    <row r="397" spans="1:133" x14ac:dyDescent="0.25">
      <c r="A397" s="192">
        <v>394</v>
      </c>
      <c r="B397" s="35">
        <f>C397+G397+Tabelle21268201025[[#This Row],[w]]/2+Tabelle21268201025[[#This Row],[poweradd]]</f>
        <v>0.37319800000004477</v>
      </c>
      <c r="C397" s="150">
        <f t="shared" si="415"/>
        <v>16.604241000000044</v>
      </c>
      <c r="D397" s="35">
        <f t="shared" si="419"/>
        <v>6</v>
      </c>
      <c r="E397" s="52">
        <f t="shared" si="416"/>
        <v>76.895758999999799</v>
      </c>
      <c r="F397" s="52">
        <f t="shared" si="417"/>
        <v>76.126801999999799</v>
      </c>
      <c r="G397" s="52">
        <f t="shared" si="418"/>
        <v>0.768957</v>
      </c>
      <c r="H397" s="161">
        <v>-20</v>
      </c>
      <c r="I397" s="161"/>
      <c r="J397" s="161" t="s">
        <v>228</v>
      </c>
      <c r="L397" s="35">
        <f>M397+Q397+Tabelle212682010252632[[#This Row],[w]]/2+Tabelle212682010252632[[#This Row],[poweradd]]</f>
        <v>4.3774429999999835</v>
      </c>
      <c r="M397" s="150">
        <f t="shared" si="456"/>
        <v>0.66913499999998294</v>
      </c>
      <c r="N397" s="35">
        <f t="shared" si="420"/>
        <v>6</v>
      </c>
      <c r="O397" s="52">
        <f t="shared" si="444"/>
        <v>70.830864999999918</v>
      </c>
      <c r="P397" s="52">
        <f t="shared" si="403"/>
        <v>70.122556999999915</v>
      </c>
      <c r="Q397" s="52">
        <f t="shared" si="421"/>
        <v>0.70830800000000005</v>
      </c>
      <c r="R397" s="94"/>
      <c r="S397" s="94"/>
      <c r="T397" s="94"/>
      <c r="V397" s="35">
        <f>W397+AA397+Tabelle2126820102526[[#This Row],[w]]/2+Tabelle2126820102526[[#This Row],[poweradd]]</f>
        <v>16.886940000000056</v>
      </c>
      <c r="W397" s="150">
        <f t="shared" si="457"/>
        <v>13.209031000000056</v>
      </c>
      <c r="X397" s="35">
        <f t="shared" si="422"/>
        <v>6</v>
      </c>
      <c r="Y397" s="52">
        <f t="shared" si="445"/>
        <v>67.790968999999791</v>
      </c>
      <c r="Z397" s="52">
        <f t="shared" si="404"/>
        <v>67.113059999999791</v>
      </c>
      <c r="AA397" s="52">
        <f t="shared" si="423"/>
        <v>0.67790899999999998</v>
      </c>
      <c r="AB397" s="94"/>
      <c r="AC397" s="94"/>
      <c r="AD397" s="94"/>
      <c r="AF397" s="35">
        <f>AG397+AK397+Tabelle212682010252630[[#This Row],[w]]/2+Tabelle212682010252630[[#This Row],[poweradd]]</f>
        <v>0.30639300000011715</v>
      </c>
      <c r="AG397" s="150">
        <f t="shared" si="458"/>
        <v>16.683226000000118</v>
      </c>
      <c r="AH397" s="35">
        <f t="shared" si="424"/>
        <v>6</v>
      </c>
      <c r="AI397" s="52">
        <f t="shared" si="446"/>
        <v>62.316773999999803</v>
      </c>
      <c r="AJ397" s="52">
        <f t="shared" si="405"/>
        <v>61.693606999999801</v>
      </c>
      <c r="AK397" s="52">
        <f t="shared" si="425"/>
        <v>0.62316700000000003</v>
      </c>
      <c r="AL397" s="161">
        <v>-20</v>
      </c>
      <c r="AM397" s="161"/>
      <c r="AN397" s="161" t="s">
        <v>229</v>
      </c>
      <c r="AP397" s="35">
        <f>AQ397+AU397+Tabelle212682010252627[[#This Row],[w]]/2+Tabelle212682010252627[[#This Row],[poweradd]]</f>
        <v>17.543068999999871</v>
      </c>
      <c r="AQ397" s="150">
        <f t="shared" si="459"/>
        <v>13.184918999999871</v>
      </c>
      <c r="AR397" s="35">
        <f t="shared" si="426"/>
        <v>7</v>
      </c>
      <c r="AS397" s="52">
        <f t="shared" si="447"/>
        <v>85.815080999999878</v>
      </c>
      <c r="AT397" s="52">
        <f t="shared" si="406"/>
        <v>84.956930999999884</v>
      </c>
      <c r="AU397" s="52">
        <f t="shared" si="427"/>
        <v>0.85814999999999997</v>
      </c>
      <c r="AZ397" s="35">
        <f>BA397+BE397+Tabelle2126820102526272933[[#This Row],[w]]/2+Tabelle2126820102526272933[[#This Row],[poweradd]]</f>
        <v>21.327875000000031</v>
      </c>
      <c r="BA397" s="150">
        <f t="shared" si="460"/>
        <v>17.028157000000032</v>
      </c>
      <c r="BB397" s="35">
        <f t="shared" si="428"/>
        <v>7</v>
      </c>
      <c r="BC397" s="52">
        <f t="shared" si="448"/>
        <v>79.971842999999893</v>
      </c>
      <c r="BD397" s="52">
        <f t="shared" si="407"/>
        <v>79.172124999999895</v>
      </c>
      <c r="BE397" s="52">
        <f t="shared" si="429"/>
        <v>0.79971800000000004</v>
      </c>
      <c r="BF397" s="94"/>
      <c r="BG397" s="94"/>
      <c r="BH397" s="94"/>
      <c r="BJ397" s="35">
        <f>BK397+BO397+Tabelle21268201025262728[[#This Row],[w]]/2+Tabelle21268201025262728[[#This Row],[poweradd]]</f>
        <v>14.570995000000035</v>
      </c>
      <c r="BK397" s="150">
        <f t="shared" si="461"/>
        <v>10.309086000000036</v>
      </c>
      <c r="BL397" s="35">
        <f t="shared" si="430"/>
        <v>7</v>
      </c>
      <c r="BM397" s="52">
        <f t="shared" si="449"/>
        <v>76.190913999999808</v>
      </c>
      <c r="BN397" s="52">
        <f t="shared" si="408"/>
        <v>75.429004999999805</v>
      </c>
      <c r="BO397" s="52">
        <f t="shared" si="431"/>
        <v>0.76190899999999995</v>
      </c>
      <c r="BP397" s="29"/>
      <c r="BQ397" s="29"/>
      <c r="BR397" s="203"/>
      <c r="BT397" s="35">
        <f>BU397+BY397+Tabelle21268201025262729[[#This Row],[w]]/2+Tabelle21268201025262729[[#This Row],[poweradd]]</f>
        <v>19.49697900000001</v>
      </c>
      <c r="BU397" s="150">
        <f t="shared" si="462"/>
        <v>15.305030000000011</v>
      </c>
      <c r="BV397" s="35">
        <f t="shared" si="432"/>
        <v>7</v>
      </c>
      <c r="BW397" s="52">
        <f t="shared" si="450"/>
        <v>69.194969999999984</v>
      </c>
      <c r="BX397" s="52">
        <f t="shared" si="409"/>
        <v>68.50302099999999</v>
      </c>
      <c r="BY397" s="52">
        <f t="shared" si="433"/>
        <v>0.69194900000000004</v>
      </c>
      <c r="BZ397" s="34"/>
      <c r="CA397" s="34"/>
      <c r="CB397" s="38"/>
      <c r="CD397" s="35">
        <f>CE397+CI397+Tabelle2126820102526272934[[#This Row],[w]]/2+Tabelle2126820102526272934[[#This Row],[poweradd]]</f>
        <v>44.901971000000074</v>
      </c>
      <c r="CE397" s="150">
        <f t="shared" si="463"/>
        <v>41.163608000000075</v>
      </c>
      <c r="CF397" s="35">
        <f t="shared" si="434"/>
        <v>6</v>
      </c>
      <c r="CG397" s="52">
        <f t="shared" si="451"/>
        <v>73.836391999999819</v>
      </c>
      <c r="CH397" s="52">
        <f t="shared" si="410"/>
        <v>73.098028999999812</v>
      </c>
      <c r="CI397" s="52">
        <f t="shared" si="435"/>
        <v>0.73836299999999999</v>
      </c>
      <c r="CJ397" s="34"/>
      <c r="CK397" s="34"/>
      <c r="CL397" s="38"/>
      <c r="CN397" s="35">
        <f>CO397+CS397+Tabelle21268201025262729341135[[#This Row],[w]]/2+Tabelle21268201025262729341135[[#This Row],[poweradd]]</f>
        <v>45.239719999999899</v>
      </c>
      <c r="CO397" s="150">
        <f t="shared" si="464"/>
        <v>40.7976969999999</v>
      </c>
      <c r="CP397" s="35">
        <f t="shared" si="436"/>
        <v>6</v>
      </c>
      <c r="CQ397" s="52">
        <f t="shared" si="452"/>
        <v>144.20230300000003</v>
      </c>
      <c r="CR397" s="52">
        <f t="shared" si="411"/>
        <v>142.76028000000002</v>
      </c>
      <c r="CS397" s="52">
        <f t="shared" si="437"/>
        <v>1.4420230000000001</v>
      </c>
      <c r="CT397" s="34"/>
      <c r="CU397" s="34"/>
      <c r="CV397" s="38"/>
      <c r="CX397" s="35">
        <f>CY397+DC397+Tabelle2126820102526272934113536[[#This Row],[w]]/2+Tabelle2126820102526272934113536[[#This Row],[poweradd]]</f>
        <v>44.314172999999975</v>
      </c>
      <c r="CY397" s="150">
        <f t="shared" si="465"/>
        <v>39.582497999999973</v>
      </c>
      <c r="CZ397" s="35">
        <f t="shared" si="438"/>
        <v>6</v>
      </c>
      <c r="DA397" s="52">
        <f t="shared" si="453"/>
        <v>173.16750200000016</v>
      </c>
      <c r="DB397" s="52">
        <f t="shared" si="412"/>
        <v>171.43582700000016</v>
      </c>
      <c r="DC397" s="52">
        <f t="shared" si="439"/>
        <v>1.7316750000000001</v>
      </c>
      <c r="DD397" s="34"/>
      <c r="DE397" s="34"/>
      <c r="DF397" s="38"/>
      <c r="DH397" s="35">
        <f>DI397+DM397+Tabelle21268201025262729341135363731[[#This Row],[w]]/2+Tabelle21268201025262729341135363731[[#This Row],[poweradd]]</f>
        <v>76.940418999999949</v>
      </c>
      <c r="DI397" s="150">
        <f t="shared" si="466"/>
        <v>72.64941399999995</v>
      </c>
      <c r="DJ397" s="35">
        <f t="shared" si="440"/>
        <v>6</v>
      </c>
      <c r="DK397" s="52">
        <f t="shared" si="454"/>
        <v>129.10058599999985</v>
      </c>
      <c r="DL397" s="52">
        <f t="shared" si="413"/>
        <v>127.80958099999985</v>
      </c>
      <c r="DM397" s="52">
        <f t="shared" si="441"/>
        <v>1.291005</v>
      </c>
      <c r="DN397" s="34"/>
      <c r="DO397" s="34"/>
      <c r="DP397" s="38"/>
      <c r="DR397" s="35">
        <f>DS397+DW397+Tabelle212682010252627293411353637[[#This Row],[w]]/2+Tabelle212682010252627293411353637[[#This Row],[poweradd]]</f>
        <v>56.684776999999976</v>
      </c>
      <c r="DS397" s="150">
        <f t="shared" si="467"/>
        <v>51.603310999999977</v>
      </c>
      <c r="DT397" s="35">
        <f t="shared" si="442"/>
        <v>6</v>
      </c>
      <c r="DU397" s="52">
        <f t="shared" si="455"/>
        <v>208.14668900000004</v>
      </c>
      <c r="DV397" s="52">
        <f t="shared" si="414"/>
        <v>206.06522300000003</v>
      </c>
      <c r="DW397" s="52">
        <f t="shared" si="443"/>
        <v>2.0814659999999998</v>
      </c>
      <c r="DX397" s="34"/>
      <c r="DY397" s="34"/>
      <c r="DZ397" s="38"/>
    </row>
    <row r="398" spans="1:133" s="157" customFormat="1" x14ac:dyDescent="0.25">
      <c r="A398" s="195">
        <v>395</v>
      </c>
      <c r="B398" s="158">
        <f>C398+G398+Tabelle21268201025[[#This Row],[w]]/2+Tabelle21268201025[[#This Row],[poweradd]]</f>
        <v>4.1344660000000442</v>
      </c>
      <c r="C398" s="220">
        <f t="shared" si="415"/>
        <v>0.37319800000004477</v>
      </c>
      <c r="D398" s="158">
        <f t="shared" si="419"/>
        <v>6</v>
      </c>
      <c r="E398" s="159">
        <f t="shared" si="416"/>
        <v>76.126801999999799</v>
      </c>
      <c r="F398" s="159">
        <f t="shared" si="417"/>
        <v>75.365533999999798</v>
      </c>
      <c r="G398" s="159">
        <f t="shared" si="418"/>
        <v>0.76126799999999994</v>
      </c>
      <c r="L398" s="158">
        <f>M398+Q398+Tabelle212682010252632[[#This Row],[w]]/2+Tabelle212682010252632[[#This Row],[poweradd]]</f>
        <v>8.0786679999999826</v>
      </c>
      <c r="M398" s="220">
        <f t="shared" si="456"/>
        <v>4.3774429999999835</v>
      </c>
      <c r="N398" s="158">
        <f t="shared" si="420"/>
        <v>6</v>
      </c>
      <c r="O398" s="159">
        <f t="shared" si="444"/>
        <v>70.122556999999915</v>
      </c>
      <c r="P398" s="159">
        <f t="shared" ref="P398:P408" si="468">O398-Q398</f>
        <v>69.421331999999921</v>
      </c>
      <c r="Q398" s="159">
        <f t="shared" si="421"/>
        <v>0.70122499999999999</v>
      </c>
      <c r="V398" s="158">
        <f>W398+AA398+Tabelle2126820102526[[#This Row],[w]]/2+Tabelle2126820102526[[#This Row],[poweradd]]</f>
        <v>0.55807000000005758</v>
      </c>
      <c r="W398" s="220">
        <f t="shared" si="457"/>
        <v>16.886940000000056</v>
      </c>
      <c r="X398" s="158">
        <f t="shared" si="422"/>
        <v>6</v>
      </c>
      <c r="Y398" s="159">
        <f t="shared" si="445"/>
        <v>67.113059999999791</v>
      </c>
      <c r="Z398" s="159">
        <f t="shared" ref="Z398:Z408" si="469">Y398-AA398</f>
        <v>66.441929999999786</v>
      </c>
      <c r="AA398" s="159">
        <f t="shared" si="423"/>
        <v>0.67113</v>
      </c>
      <c r="AB398" s="157">
        <v>-20</v>
      </c>
      <c r="AD398" s="157" t="s">
        <v>229</v>
      </c>
      <c r="AF398" s="158">
        <f>AG398+AK398+Tabelle212682010252630[[#This Row],[w]]/2+Tabelle212682010252630[[#This Row],[poweradd]]</f>
        <v>3.9233290000001171</v>
      </c>
      <c r="AG398" s="220">
        <f t="shared" si="458"/>
        <v>0.30639300000011715</v>
      </c>
      <c r="AH398" s="158">
        <f t="shared" si="424"/>
        <v>6</v>
      </c>
      <c r="AI398" s="159">
        <f t="shared" si="446"/>
        <v>61.693606999999801</v>
      </c>
      <c r="AJ398" s="159">
        <f t="shared" ref="AJ398:AJ408" si="470">AI398-AK398</f>
        <v>61.076670999999799</v>
      </c>
      <c r="AK398" s="159">
        <f t="shared" si="425"/>
        <v>0.61693600000000004</v>
      </c>
      <c r="AP398" s="158">
        <f>AQ398+AU398+Tabelle212682010252627[[#This Row],[w]]/2+Tabelle212682010252627[[#This Row],[poweradd]]</f>
        <v>21.89263799999987</v>
      </c>
      <c r="AQ398" s="220">
        <f t="shared" si="459"/>
        <v>17.543068999999871</v>
      </c>
      <c r="AR398" s="158">
        <f t="shared" si="426"/>
        <v>7</v>
      </c>
      <c r="AS398" s="159">
        <f t="shared" si="447"/>
        <v>84.956930999999884</v>
      </c>
      <c r="AT398" s="159">
        <f t="shared" ref="AT398:AT408" si="471">AS398-AU398</f>
        <v>84.107361999999881</v>
      </c>
      <c r="AU398" s="159">
        <f t="shared" si="427"/>
        <v>0.84956900000000002</v>
      </c>
      <c r="AZ398" s="158">
        <f>BA398+BE398+Tabelle2126820102526272933[[#This Row],[w]]/2+Tabelle2126820102526272933[[#This Row],[poweradd]]</f>
        <v>25.61959600000003</v>
      </c>
      <c r="BA398" s="220">
        <f t="shared" si="460"/>
        <v>21.327875000000031</v>
      </c>
      <c r="BB398" s="158">
        <f t="shared" si="428"/>
        <v>7</v>
      </c>
      <c r="BC398" s="159">
        <f t="shared" si="448"/>
        <v>79.172124999999895</v>
      </c>
      <c r="BD398" s="159">
        <f t="shared" ref="BD398:BD408" si="472">BC398-BE398</f>
        <v>78.380403999999899</v>
      </c>
      <c r="BE398" s="159">
        <f t="shared" si="429"/>
        <v>0.79172100000000001</v>
      </c>
      <c r="BJ398" s="158">
        <f>BK398+BO398+Tabelle21268201025262728[[#This Row],[w]]/2+Tabelle21268201025262728[[#This Row],[poweradd]]</f>
        <v>18.825285000000036</v>
      </c>
      <c r="BK398" s="220">
        <f t="shared" si="461"/>
        <v>14.570995000000035</v>
      </c>
      <c r="BL398" s="158">
        <f t="shared" si="430"/>
        <v>7</v>
      </c>
      <c r="BM398" s="159">
        <f t="shared" si="449"/>
        <v>75.429004999999805</v>
      </c>
      <c r="BN398" s="159">
        <f t="shared" ref="BN398:BN408" si="473">BM398-BO398</f>
        <v>74.674714999999807</v>
      </c>
      <c r="BO398" s="159">
        <f t="shared" si="431"/>
        <v>0.75429000000000002</v>
      </c>
      <c r="BT398" s="158">
        <f>BU398+BY398+Tabelle21268201025262729[[#This Row],[w]]/2+Tabelle21268201025262729[[#This Row],[poweradd]]</f>
        <v>23.682009000000011</v>
      </c>
      <c r="BU398" s="220">
        <f t="shared" si="462"/>
        <v>19.49697900000001</v>
      </c>
      <c r="BV398" s="158">
        <f t="shared" si="432"/>
        <v>7</v>
      </c>
      <c r="BW398" s="159">
        <f t="shared" si="450"/>
        <v>68.50302099999999</v>
      </c>
      <c r="BX398" s="159">
        <f t="shared" ref="BX398:BX408" si="474">BW398-BY398</f>
        <v>67.817990999999992</v>
      </c>
      <c r="BY398" s="159">
        <f t="shared" si="433"/>
        <v>0.68503000000000003</v>
      </c>
      <c r="CD398" s="158">
        <f>CE398+CI398+Tabelle2126820102526272934[[#This Row],[w]]/2+Tabelle2126820102526272934[[#This Row],[poweradd]]</f>
        <v>48.632951000000077</v>
      </c>
      <c r="CE398" s="220">
        <f t="shared" si="463"/>
        <v>44.901971000000074</v>
      </c>
      <c r="CF398" s="158">
        <f t="shared" si="434"/>
        <v>6</v>
      </c>
      <c r="CG398" s="159">
        <f t="shared" si="451"/>
        <v>73.098028999999812</v>
      </c>
      <c r="CH398" s="159">
        <f t="shared" ref="CH398:CH404" si="475">CG398-CI398</f>
        <v>72.36704899999981</v>
      </c>
      <c r="CI398" s="159">
        <f t="shared" si="435"/>
        <v>0.73097999999999996</v>
      </c>
      <c r="CN398" s="158">
        <f>CO398+CS398+Tabelle21268201025262729341135[[#This Row],[w]]/2+Tabelle21268201025262729341135[[#This Row],[poweradd]]</f>
        <v>49.667321999999899</v>
      </c>
      <c r="CO398" s="220">
        <f t="shared" si="464"/>
        <v>45.239719999999899</v>
      </c>
      <c r="CP398" s="158">
        <f t="shared" si="436"/>
        <v>6</v>
      </c>
      <c r="CQ398" s="159">
        <f t="shared" si="452"/>
        <v>142.76028000000002</v>
      </c>
      <c r="CR398" s="159">
        <f t="shared" ref="CR398:CR404" si="476">CQ398-CS398</f>
        <v>141.33267800000002</v>
      </c>
      <c r="CS398" s="159">
        <f t="shared" si="437"/>
        <v>1.427602</v>
      </c>
      <c r="CX398" s="158">
        <f>CY398+DC398+Tabelle2126820102526272934113536[[#This Row],[w]]/2+Tabelle2126820102526272934113536[[#This Row],[poweradd]]</f>
        <v>49.028530999999973</v>
      </c>
      <c r="CY398" s="220">
        <f t="shared" si="465"/>
        <v>44.314172999999975</v>
      </c>
      <c r="CZ398" s="158">
        <f t="shared" si="438"/>
        <v>6</v>
      </c>
      <c r="DA398" s="159">
        <f t="shared" si="453"/>
        <v>171.43582700000016</v>
      </c>
      <c r="DB398" s="159">
        <f t="shared" ref="DB398:DB404" si="477">DA398-DC398</f>
        <v>169.72146900000016</v>
      </c>
      <c r="DC398" s="159">
        <f t="shared" si="439"/>
        <v>1.714358</v>
      </c>
      <c r="DH398" s="158">
        <f>DI398+DM398+Tabelle21268201025262729341135363731[[#This Row],[w]]/2+Tabelle21268201025262729341135363731[[#This Row],[poweradd]]</f>
        <v>81.218513999999942</v>
      </c>
      <c r="DI398" s="220">
        <f t="shared" si="466"/>
        <v>76.940418999999949</v>
      </c>
      <c r="DJ398" s="158">
        <f t="shared" si="440"/>
        <v>6</v>
      </c>
      <c r="DK398" s="159">
        <f t="shared" si="454"/>
        <v>127.80958099999985</v>
      </c>
      <c r="DL398" s="159">
        <f t="shared" ref="DL398:DL404" si="478">DK398-DM398</f>
        <v>126.53148599999986</v>
      </c>
      <c r="DM398" s="159">
        <f t="shared" si="441"/>
        <v>1.278095</v>
      </c>
      <c r="DR398" s="158">
        <f>DS398+DW398+Tabelle212682010252627293411353637[[#This Row],[w]]/2+Tabelle212682010252627293411353637[[#This Row],[poweradd]]</f>
        <v>61.745428999999973</v>
      </c>
      <c r="DS398" s="220">
        <f t="shared" si="467"/>
        <v>56.684776999999976</v>
      </c>
      <c r="DT398" s="158">
        <f t="shared" si="442"/>
        <v>6</v>
      </c>
      <c r="DU398" s="159">
        <f t="shared" si="455"/>
        <v>206.06522300000003</v>
      </c>
      <c r="DV398" s="159">
        <f t="shared" ref="DV398:DV404" si="479">DU398-DW398</f>
        <v>204.00457100000003</v>
      </c>
      <c r="DW398" s="159">
        <f t="shared" si="443"/>
        <v>2.0606520000000002</v>
      </c>
      <c r="EA398" s="221"/>
      <c r="EB398" s="221"/>
      <c r="EC398" s="221"/>
    </row>
    <row r="399" spans="1:133" x14ac:dyDescent="0.25">
      <c r="A399" s="192">
        <v>396</v>
      </c>
      <c r="B399" s="35">
        <f>C399+G399+Tabelle21268201025[[#This Row],[w]]/2+Tabelle21268201025[[#This Row],[poweradd]]</f>
        <v>7.8881210000000443</v>
      </c>
      <c r="C399" s="52">
        <f t="shared" si="415"/>
        <v>4.1344660000000442</v>
      </c>
      <c r="D399" s="35">
        <f t="shared" si="419"/>
        <v>6</v>
      </c>
      <c r="E399" s="52">
        <f t="shared" si="416"/>
        <v>75.365533999999798</v>
      </c>
      <c r="F399" s="52">
        <f t="shared" si="417"/>
        <v>74.611878999999803</v>
      </c>
      <c r="G399" s="52">
        <f t="shared" si="418"/>
        <v>0.75365499999999996</v>
      </c>
      <c r="L399" s="35">
        <f>M399+Q399+Tabelle212682010252632[[#This Row],[w]]/2+Tabelle212682010252632[[#This Row],[poweradd]]</f>
        <v>11.772880999999982</v>
      </c>
      <c r="M399" s="52">
        <f t="shared" si="456"/>
        <v>8.0786679999999826</v>
      </c>
      <c r="N399" s="35">
        <f t="shared" si="420"/>
        <v>6</v>
      </c>
      <c r="O399" s="52">
        <f t="shared" si="444"/>
        <v>69.421331999999921</v>
      </c>
      <c r="P399" s="52">
        <f t="shared" si="468"/>
        <v>68.727118999999917</v>
      </c>
      <c r="Q399" s="52">
        <f t="shared" si="421"/>
        <v>0.69421299999999997</v>
      </c>
      <c r="V399" s="35">
        <f>W399+AA399+Tabelle2126820102526[[#This Row],[w]]/2+Tabelle2126820102526[[#This Row],[poweradd]]</f>
        <v>4.2224890000000581</v>
      </c>
      <c r="W399" s="52">
        <f t="shared" si="457"/>
        <v>0.55807000000005758</v>
      </c>
      <c r="X399" s="35">
        <f t="shared" si="422"/>
        <v>6</v>
      </c>
      <c r="Y399" s="52">
        <f t="shared" si="445"/>
        <v>66.441929999999786</v>
      </c>
      <c r="Z399" s="52">
        <f t="shared" si="469"/>
        <v>65.777510999999791</v>
      </c>
      <c r="AA399" s="52">
        <f t="shared" si="423"/>
        <v>0.66441899999999998</v>
      </c>
      <c r="AB399" s="161"/>
      <c r="AC399" s="161"/>
      <c r="AD399" s="161"/>
      <c r="AF399" s="35">
        <f>AG399+AK399+Tabelle212682010252630[[#This Row],[w]]/2+Tabelle212682010252630[[#This Row],[poweradd]]</f>
        <v>7.534095000000117</v>
      </c>
      <c r="AG399" s="52">
        <f t="shared" si="458"/>
        <v>3.9233290000001171</v>
      </c>
      <c r="AH399" s="35">
        <f t="shared" si="424"/>
        <v>6</v>
      </c>
      <c r="AI399" s="52">
        <f t="shared" si="446"/>
        <v>61.076670999999799</v>
      </c>
      <c r="AJ399" s="52">
        <f t="shared" si="470"/>
        <v>60.4659049999998</v>
      </c>
      <c r="AK399" s="52">
        <f t="shared" si="425"/>
        <v>0.61076600000000003</v>
      </c>
      <c r="AL399" s="94"/>
      <c r="AM399" s="94"/>
      <c r="AN399" s="94"/>
      <c r="AP399" s="35">
        <f>AQ399+AU399+Tabelle212682010252627[[#This Row],[w]]/2+Tabelle212682010252627[[#This Row],[poweradd]]</f>
        <v>26.233710999999872</v>
      </c>
      <c r="AQ399" s="52">
        <f t="shared" si="459"/>
        <v>21.89263799999987</v>
      </c>
      <c r="AR399" s="35">
        <f t="shared" si="426"/>
        <v>7</v>
      </c>
      <c r="AS399" s="52">
        <f t="shared" si="447"/>
        <v>84.107361999999881</v>
      </c>
      <c r="AT399" s="52">
        <f t="shared" si="471"/>
        <v>83.266288999999887</v>
      </c>
      <c r="AU399" s="52">
        <f t="shared" si="427"/>
        <v>0.84107299999999996</v>
      </c>
      <c r="AZ399" s="35">
        <f>BA399+BE399+Tabelle2126820102526272933[[#This Row],[w]]/2+Tabelle2126820102526272933[[#This Row],[poweradd]]</f>
        <v>29.90340000000003</v>
      </c>
      <c r="BA399" s="52">
        <f t="shared" si="460"/>
        <v>25.61959600000003</v>
      </c>
      <c r="BB399" s="35">
        <f t="shared" si="428"/>
        <v>7</v>
      </c>
      <c r="BC399" s="52">
        <f t="shared" si="448"/>
        <v>78.380403999999899</v>
      </c>
      <c r="BD399" s="52">
        <f t="shared" si="472"/>
        <v>77.596599999999896</v>
      </c>
      <c r="BE399" s="52">
        <f t="shared" si="429"/>
        <v>0.78380399999999995</v>
      </c>
      <c r="BJ399" s="35">
        <f>BK399+BO399+Tabelle21268201025262728[[#This Row],[w]]/2+Tabelle21268201025262728[[#This Row],[poweradd]]</f>
        <v>23.072032000000036</v>
      </c>
      <c r="BK399" s="52">
        <f t="shared" si="461"/>
        <v>18.825285000000036</v>
      </c>
      <c r="BL399" s="35">
        <f t="shared" si="430"/>
        <v>7</v>
      </c>
      <c r="BM399" s="52">
        <f t="shared" si="449"/>
        <v>74.674714999999807</v>
      </c>
      <c r="BN399" s="52">
        <f t="shared" si="473"/>
        <v>73.927967999999808</v>
      </c>
      <c r="BO399" s="52">
        <f t="shared" si="431"/>
        <v>0.74674700000000005</v>
      </c>
      <c r="BT399" s="35">
        <f>BU399+BY399+Tabelle21268201025262729[[#This Row],[w]]/2+Tabelle21268201025262729[[#This Row],[poweradd]]</f>
        <v>27.860188000000011</v>
      </c>
      <c r="BU399" s="52">
        <f t="shared" si="462"/>
        <v>23.682009000000011</v>
      </c>
      <c r="BV399" s="35">
        <f t="shared" si="432"/>
        <v>7</v>
      </c>
      <c r="BW399" s="52">
        <f t="shared" si="450"/>
        <v>67.817990999999992</v>
      </c>
      <c r="BX399" s="52">
        <f t="shared" si="474"/>
        <v>67.139811999999992</v>
      </c>
      <c r="BY399" s="52">
        <f t="shared" si="433"/>
        <v>0.67817899999999998</v>
      </c>
      <c r="BZ399" s="94"/>
      <c r="CA399" s="94"/>
      <c r="CB399" s="94"/>
      <c r="CD399" s="35">
        <f>CE399+CI399+Tabelle2126820102526272934[[#This Row],[w]]/2+Tabelle2126820102526272934[[#This Row],[poweradd]]</f>
        <v>52.356621000000075</v>
      </c>
      <c r="CE399" s="52">
        <f t="shared" si="463"/>
        <v>48.632951000000077</v>
      </c>
      <c r="CF399" s="35">
        <f t="shared" si="434"/>
        <v>6</v>
      </c>
      <c r="CG399" s="52">
        <f t="shared" si="451"/>
        <v>72.36704899999981</v>
      </c>
      <c r="CH399" s="52">
        <f t="shared" si="475"/>
        <v>71.643378999999811</v>
      </c>
      <c r="CI399" s="52">
        <f t="shared" si="435"/>
        <v>0.72367000000000004</v>
      </c>
      <c r="CJ399" s="94"/>
      <c r="CK399" s="94"/>
      <c r="CL399" s="94"/>
      <c r="CN399" s="35">
        <f>CO399+CS399+Tabelle21268201025262729341135[[#This Row],[w]]/2+Tabelle21268201025262729341135[[#This Row],[poweradd]]</f>
        <v>54.080647999999897</v>
      </c>
      <c r="CO399" s="52">
        <f t="shared" si="464"/>
        <v>49.667321999999899</v>
      </c>
      <c r="CP399" s="35">
        <f t="shared" si="436"/>
        <v>6</v>
      </c>
      <c r="CQ399" s="52">
        <f t="shared" si="452"/>
        <v>141.33267800000002</v>
      </c>
      <c r="CR399" s="52">
        <f t="shared" si="476"/>
        <v>139.919352</v>
      </c>
      <c r="CS399" s="52">
        <f t="shared" si="437"/>
        <v>1.4133260000000001</v>
      </c>
      <c r="CT399" s="94"/>
      <c r="CU399" s="94"/>
      <c r="CV399" s="94"/>
      <c r="CX399" s="35">
        <f>CY399+DC399+Tabelle2126820102526272934113536[[#This Row],[w]]/2+Tabelle2126820102526272934113536[[#This Row],[poweradd]]</f>
        <v>53.725744999999975</v>
      </c>
      <c r="CY399" s="52">
        <f t="shared" si="465"/>
        <v>49.028530999999973</v>
      </c>
      <c r="CZ399" s="35">
        <f t="shared" si="438"/>
        <v>6</v>
      </c>
      <c r="DA399" s="52">
        <f t="shared" si="453"/>
        <v>169.72146900000016</v>
      </c>
      <c r="DB399" s="52">
        <f t="shared" si="477"/>
        <v>168.02425500000015</v>
      </c>
      <c r="DC399" s="52">
        <f t="shared" si="439"/>
        <v>1.697214</v>
      </c>
      <c r="DD399" s="94"/>
      <c r="DE399" s="94"/>
      <c r="DF399" s="94"/>
      <c r="DH399" s="35">
        <f>DI399+DM399+Tabelle21268201025262729341135363731[[#This Row],[w]]/2+Tabelle21268201025262729341135363731[[#This Row],[poweradd]]</f>
        <v>85.483827999999946</v>
      </c>
      <c r="DI399" s="52">
        <f t="shared" si="466"/>
        <v>81.218513999999942</v>
      </c>
      <c r="DJ399" s="35">
        <f t="shared" si="440"/>
        <v>6</v>
      </c>
      <c r="DK399" s="52">
        <f t="shared" si="454"/>
        <v>126.53148599999986</v>
      </c>
      <c r="DL399" s="52">
        <f t="shared" si="478"/>
        <v>125.26617199999986</v>
      </c>
      <c r="DM399" s="52">
        <f t="shared" si="441"/>
        <v>1.265314</v>
      </c>
      <c r="DN399" s="94"/>
      <c r="DO399" s="94"/>
      <c r="DP399" s="94"/>
      <c r="DR399" s="35">
        <f>DS399+DW399+Tabelle212682010252627293411353637[[#This Row],[w]]/2+Tabelle212682010252627293411353637[[#This Row],[poweradd]]</f>
        <v>66.785473999999965</v>
      </c>
      <c r="DS399" s="52">
        <f t="shared" si="467"/>
        <v>61.745428999999973</v>
      </c>
      <c r="DT399" s="35">
        <f t="shared" si="442"/>
        <v>6</v>
      </c>
      <c r="DU399" s="52">
        <f t="shared" si="455"/>
        <v>204.00457100000003</v>
      </c>
      <c r="DV399" s="52">
        <f t="shared" si="479"/>
        <v>201.96452600000003</v>
      </c>
      <c r="DW399" s="52">
        <f t="shared" si="443"/>
        <v>2.0400450000000001</v>
      </c>
      <c r="DX399" s="94"/>
      <c r="DY399" s="94"/>
      <c r="DZ399" s="94"/>
    </row>
    <row r="400" spans="1:133" x14ac:dyDescent="0.25">
      <c r="A400" s="192">
        <v>397</v>
      </c>
      <c r="B400" s="35">
        <f>C400+G400+Tabelle21268201025[[#This Row],[w]]/2+Tabelle21268201025[[#This Row],[poweradd]]</f>
        <v>11.634239000000044</v>
      </c>
      <c r="C400" s="52">
        <f t="shared" si="415"/>
        <v>7.8881210000000443</v>
      </c>
      <c r="D400" s="35">
        <f t="shared" si="419"/>
        <v>6</v>
      </c>
      <c r="E400" s="52">
        <f t="shared" si="416"/>
        <v>74.611878999999803</v>
      </c>
      <c r="F400" s="52">
        <f t="shared" si="417"/>
        <v>73.865760999999807</v>
      </c>
      <c r="G400" s="52">
        <f t="shared" si="418"/>
        <v>0.74611799999999995</v>
      </c>
      <c r="L400" s="35">
        <f>M400+Q400+Tabelle212682010252632[[#This Row],[w]]/2+Tabelle212682010252632[[#This Row],[poweradd]]</f>
        <v>15.460151999999983</v>
      </c>
      <c r="M400" s="52">
        <f t="shared" si="456"/>
        <v>11.772880999999982</v>
      </c>
      <c r="N400" s="35">
        <f t="shared" si="420"/>
        <v>6</v>
      </c>
      <c r="O400" s="52">
        <f t="shared" si="444"/>
        <v>68.727118999999917</v>
      </c>
      <c r="P400" s="52">
        <f t="shared" si="468"/>
        <v>68.039847999999921</v>
      </c>
      <c r="Q400" s="52">
        <f t="shared" si="421"/>
        <v>0.68727099999999997</v>
      </c>
      <c r="V400" s="35">
        <f>W400+AA400+Tabelle2126820102526[[#This Row],[w]]/2+Tabelle2126820102526[[#This Row],[poweradd]]</f>
        <v>7.8802640000000581</v>
      </c>
      <c r="W400" s="52">
        <f t="shared" si="457"/>
        <v>4.2224890000000581</v>
      </c>
      <c r="X400" s="35">
        <f t="shared" si="422"/>
        <v>6</v>
      </c>
      <c r="Y400" s="52">
        <f t="shared" si="445"/>
        <v>65.777510999999791</v>
      </c>
      <c r="Z400" s="52">
        <f t="shared" si="469"/>
        <v>65.11973599999979</v>
      </c>
      <c r="AA400" s="52">
        <f t="shared" si="423"/>
        <v>0.657775</v>
      </c>
      <c r="AB400" s="29"/>
      <c r="AC400" s="29"/>
      <c r="AD400" s="203"/>
      <c r="AF400" s="35">
        <f>AG400+AK400+Tabelle212682010252630[[#This Row],[w]]/2+Tabelle212682010252630[[#This Row],[poweradd]]</f>
        <v>11.138754000000118</v>
      </c>
      <c r="AG400" s="52">
        <f t="shared" si="458"/>
        <v>7.534095000000117</v>
      </c>
      <c r="AH400" s="35">
        <f t="shared" si="424"/>
        <v>6</v>
      </c>
      <c r="AI400" s="52">
        <f t="shared" si="446"/>
        <v>60.4659049999998</v>
      </c>
      <c r="AJ400" s="52">
        <f t="shared" si="470"/>
        <v>59.861245999999802</v>
      </c>
      <c r="AK400" s="52">
        <f t="shared" si="425"/>
        <v>0.60465899999999995</v>
      </c>
      <c r="AL400" s="94"/>
      <c r="AM400" s="94"/>
      <c r="AN400" s="94"/>
      <c r="AP400" s="35">
        <f>AQ400+AU400+Tabelle212682010252627[[#This Row],[w]]/2+Tabelle212682010252627[[#This Row],[poweradd]]</f>
        <v>30.566372999999871</v>
      </c>
      <c r="AQ400" s="52">
        <f t="shared" si="459"/>
        <v>26.233710999999872</v>
      </c>
      <c r="AR400" s="35">
        <f t="shared" si="426"/>
        <v>7</v>
      </c>
      <c r="AS400" s="52">
        <f t="shared" si="447"/>
        <v>83.266288999999887</v>
      </c>
      <c r="AT400" s="52">
        <f t="shared" si="471"/>
        <v>82.433626999999888</v>
      </c>
      <c r="AU400" s="52">
        <f t="shared" si="427"/>
        <v>0.83266200000000001</v>
      </c>
      <c r="AV400" s="94"/>
      <c r="AW400" s="94"/>
      <c r="AX400" s="94"/>
      <c r="AZ400" s="35">
        <f>BA400+BE400+Tabelle2126820102526272933[[#This Row],[w]]/2+Tabelle2126820102526272933[[#This Row],[poweradd]]</f>
        <v>34.179365000000033</v>
      </c>
      <c r="BA400" s="52">
        <f t="shared" si="460"/>
        <v>29.90340000000003</v>
      </c>
      <c r="BB400" s="35">
        <f t="shared" si="428"/>
        <v>7</v>
      </c>
      <c r="BC400" s="52">
        <f t="shared" si="448"/>
        <v>77.596599999999896</v>
      </c>
      <c r="BD400" s="52">
        <f t="shared" si="472"/>
        <v>76.820634999999896</v>
      </c>
      <c r="BE400" s="52">
        <f t="shared" si="429"/>
        <v>0.77596500000000002</v>
      </c>
      <c r="BF400" s="94"/>
      <c r="BG400" s="94"/>
      <c r="BH400" s="94"/>
      <c r="BJ400" s="35">
        <f>BK400+BO400+Tabelle21268201025262728[[#This Row],[w]]/2+Tabelle21268201025262728[[#This Row],[poweradd]]</f>
        <v>27.311311000000035</v>
      </c>
      <c r="BK400" s="52">
        <f t="shared" si="461"/>
        <v>23.072032000000036</v>
      </c>
      <c r="BL400" s="35">
        <f t="shared" si="430"/>
        <v>7</v>
      </c>
      <c r="BM400" s="52">
        <f t="shared" si="449"/>
        <v>73.927967999999808</v>
      </c>
      <c r="BN400" s="52">
        <f t="shared" si="473"/>
        <v>73.188688999999812</v>
      </c>
      <c r="BO400" s="52">
        <f t="shared" si="431"/>
        <v>0.73927900000000002</v>
      </c>
      <c r="BP400" s="94"/>
      <c r="BQ400" s="94"/>
      <c r="BR400" s="94"/>
      <c r="BT400" s="35">
        <f>BU400+BY400+Tabelle21268201025262729[[#This Row],[w]]/2+Tabelle21268201025262729[[#This Row],[poweradd]]</f>
        <v>32.031586000000011</v>
      </c>
      <c r="BU400" s="52">
        <f t="shared" si="462"/>
        <v>27.860188000000011</v>
      </c>
      <c r="BV400" s="35">
        <f t="shared" si="432"/>
        <v>7</v>
      </c>
      <c r="BW400" s="52">
        <f t="shared" si="450"/>
        <v>67.139811999999992</v>
      </c>
      <c r="BX400" s="52">
        <f t="shared" si="474"/>
        <v>66.468413999999996</v>
      </c>
      <c r="BY400" s="52">
        <f t="shared" si="433"/>
        <v>0.67139800000000005</v>
      </c>
      <c r="BZ400" s="94"/>
      <c r="CA400" s="94"/>
      <c r="CB400" s="94"/>
      <c r="CD400" s="35">
        <f>CE400+CI400+Tabelle2126820102526272934[[#This Row],[w]]/2+Tabelle2126820102526272934[[#This Row],[poweradd]]</f>
        <v>56.073054000000077</v>
      </c>
      <c r="CE400" s="52">
        <f t="shared" si="463"/>
        <v>52.356621000000075</v>
      </c>
      <c r="CF400" s="35">
        <f t="shared" si="434"/>
        <v>6</v>
      </c>
      <c r="CG400" s="52">
        <f t="shared" si="451"/>
        <v>71.643378999999811</v>
      </c>
      <c r="CH400" s="52">
        <f t="shared" si="475"/>
        <v>70.926945999999816</v>
      </c>
      <c r="CI400" s="52">
        <f t="shared" si="435"/>
        <v>0.71643299999999999</v>
      </c>
      <c r="CJ400" s="94"/>
      <c r="CK400" s="94"/>
      <c r="CL400" s="94"/>
      <c r="CN400" s="35">
        <f>CO400+CS400+Tabelle21268201025262729341135[[#This Row],[w]]/2+Tabelle21268201025262729341135[[#This Row],[poweradd]]</f>
        <v>58.479840999999894</v>
      </c>
      <c r="CO400" s="52">
        <f t="shared" si="464"/>
        <v>54.080647999999897</v>
      </c>
      <c r="CP400" s="35">
        <f t="shared" si="436"/>
        <v>6</v>
      </c>
      <c r="CQ400" s="52">
        <f t="shared" si="452"/>
        <v>139.919352</v>
      </c>
      <c r="CR400" s="52">
        <f t="shared" si="476"/>
        <v>138.52015900000001</v>
      </c>
      <c r="CS400" s="52">
        <f t="shared" si="437"/>
        <v>1.3991929999999999</v>
      </c>
      <c r="CT400" s="94"/>
      <c r="CU400" s="94"/>
      <c r="CV400" s="94"/>
      <c r="CX400" s="35">
        <f>CY400+DC400+Tabelle2126820102526272934113536[[#This Row],[w]]/2+Tabelle2126820102526272934113536[[#This Row],[poweradd]]</f>
        <v>58.405986999999975</v>
      </c>
      <c r="CY400" s="52">
        <f t="shared" si="465"/>
        <v>53.725744999999975</v>
      </c>
      <c r="CZ400" s="35">
        <f t="shared" si="438"/>
        <v>6</v>
      </c>
      <c r="DA400" s="52">
        <f t="shared" si="453"/>
        <v>168.02425500000015</v>
      </c>
      <c r="DB400" s="52">
        <f t="shared" si="477"/>
        <v>166.34401300000016</v>
      </c>
      <c r="DC400" s="52">
        <f t="shared" si="439"/>
        <v>1.680242</v>
      </c>
      <c r="DD400" s="94"/>
      <c r="DE400" s="94"/>
      <c r="DF400" s="94"/>
      <c r="DH400" s="35">
        <f>DI400+DM400+Tabelle21268201025262729341135363731[[#This Row],[w]]/2+Tabelle21268201025262729341135363731[[#This Row],[poweradd]]</f>
        <v>89.736488999999949</v>
      </c>
      <c r="DI400" s="52">
        <f t="shared" si="466"/>
        <v>85.483827999999946</v>
      </c>
      <c r="DJ400" s="35">
        <f t="shared" si="440"/>
        <v>6</v>
      </c>
      <c r="DK400" s="52">
        <f t="shared" si="454"/>
        <v>125.26617199999986</v>
      </c>
      <c r="DL400" s="52">
        <f t="shared" si="478"/>
        <v>124.01351099999985</v>
      </c>
      <c r="DM400" s="52">
        <f t="shared" si="441"/>
        <v>1.252661</v>
      </c>
      <c r="DN400" s="94"/>
      <c r="DO400" s="94"/>
      <c r="DP400" s="94"/>
      <c r="DR400" s="35">
        <f>DS400+DW400+Tabelle212682010252627293411353637[[#This Row],[w]]/2+Tabelle212682010252627293411353637[[#This Row],[poweradd]]</f>
        <v>71.805118999999962</v>
      </c>
      <c r="DS400" s="52">
        <f t="shared" si="467"/>
        <v>66.785473999999965</v>
      </c>
      <c r="DT400" s="35">
        <f t="shared" si="442"/>
        <v>6</v>
      </c>
      <c r="DU400" s="52">
        <f t="shared" si="455"/>
        <v>201.96452600000003</v>
      </c>
      <c r="DV400" s="52">
        <f t="shared" si="479"/>
        <v>199.94488100000004</v>
      </c>
      <c r="DW400" s="52">
        <f t="shared" si="443"/>
        <v>2.0196450000000001</v>
      </c>
      <c r="DX400" s="94"/>
      <c r="DY400" s="94"/>
      <c r="DZ400" s="94"/>
    </row>
    <row r="401" spans="1:133" x14ac:dyDescent="0.25">
      <c r="A401" s="55">
        <v>398</v>
      </c>
      <c r="B401" s="35">
        <f>C401+G401+Tabelle21268201025[[#This Row],[w]]/2+Tabelle21268201025[[#This Row],[poweradd]]</f>
        <v>15.372896000000043</v>
      </c>
      <c r="C401" s="150">
        <f t="shared" ref="C401:C404" si="480">B400</f>
        <v>11.634239000000044</v>
      </c>
      <c r="D401" s="35">
        <f t="shared" si="419"/>
        <v>6</v>
      </c>
      <c r="E401" s="52">
        <f t="shared" ref="E401:E404" si="481">IF(F400+I400&lt;0,0,F400+I400)</f>
        <v>73.865760999999807</v>
      </c>
      <c r="F401" s="52">
        <f t="shared" ref="F401:F404" si="482">E401-G401</f>
        <v>73.127103999999804</v>
      </c>
      <c r="G401" s="52">
        <f t="shared" ref="G401:G404" si="483">IF(E401/100&gt;10,10,ROUNDDOWN(E401/100,6))</f>
        <v>0.73865700000000001</v>
      </c>
      <c r="L401" s="35">
        <f>M401+Q401+Tabelle212682010252632[[#This Row],[w]]/2+Tabelle212682010252632[[#This Row],[poweradd]]</f>
        <v>19.140549999999983</v>
      </c>
      <c r="M401" s="150">
        <f t="shared" si="456"/>
        <v>15.460151999999983</v>
      </c>
      <c r="N401" s="35">
        <f t="shared" si="420"/>
        <v>6</v>
      </c>
      <c r="O401" s="52">
        <f t="shared" si="444"/>
        <v>68.039847999999921</v>
      </c>
      <c r="P401" s="52">
        <f t="shared" si="468"/>
        <v>67.359449999999924</v>
      </c>
      <c r="Q401" s="52">
        <f t="shared" si="421"/>
        <v>0.68039799999999995</v>
      </c>
      <c r="V401" s="35">
        <f>W401+AA401+Tabelle2126820102526[[#This Row],[w]]/2+Tabelle2126820102526[[#This Row],[poweradd]]</f>
        <v>11.531461000000059</v>
      </c>
      <c r="W401" s="150">
        <f t="shared" si="457"/>
        <v>7.8802640000000581</v>
      </c>
      <c r="X401" s="35">
        <f t="shared" si="422"/>
        <v>6</v>
      </c>
      <c r="Y401" s="52">
        <f t="shared" si="445"/>
        <v>65.11973599999979</v>
      </c>
      <c r="Z401" s="52">
        <f t="shared" si="469"/>
        <v>64.468538999999794</v>
      </c>
      <c r="AA401" s="52">
        <f t="shared" si="423"/>
        <v>0.65119700000000003</v>
      </c>
      <c r="AF401" s="35">
        <f>AG401+AK401+Tabelle212682010252630[[#This Row],[w]]/2+Tabelle212682010252630[[#This Row],[poweradd]]</f>
        <v>14.737366000000117</v>
      </c>
      <c r="AG401" s="150">
        <f t="shared" si="458"/>
        <v>11.138754000000118</v>
      </c>
      <c r="AH401" s="35">
        <f t="shared" si="424"/>
        <v>6</v>
      </c>
      <c r="AI401" s="52">
        <f t="shared" si="446"/>
        <v>59.861245999999802</v>
      </c>
      <c r="AJ401" s="52">
        <f t="shared" si="470"/>
        <v>59.2626339999998</v>
      </c>
      <c r="AK401" s="52">
        <f t="shared" si="425"/>
        <v>0.59861200000000003</v>
      </c>
      <c r="AP401" s="35">
        <f>AQ401+AU401+Tabelle212682010252627[[#This Row],[w]]/2+Tabelle212682010252627[[#This Row],[poweradd]]</f>
        <v>34.890708999999873</v>
      </c>
      <c r="AQ401" s="150">
        <f t="shared" si="459"/>
        <v>30.566372999999871</v>
      </c>
      <c r="AR401" s="35">
        <f t="shared" si="426"/>
        <v>7</v>
      </c>
      <c r="AS401" s="52">
        <f t="shared" si="447"/>
        <v>82.433626999999888</v>
      </c>
      <c r="AT401" s="52">
        <f t="shared" si="471"/>
        <v>81.609290999999885</v>
      </c>
      <c r="AU401" s="52">
        <f t="shared" si="427"/>
        <v>0.82433599999999996</v>
      </c>
      <c r="AZ401" s="35">
        <f>BA401+BE401+Tabelle2126820102526272933[[#This Row],[w]]/2+Tabelle2126820102526272933[[#This Row],[poweradd]]</f>
        <v>38.447571000000032</v>
      </c>
      <c r="BA401" s="150">
        <f t="shared" si="460"/>
        <v>34.179365000000033</v>
      </c>
      <c r="BB401" s="35">
        <f t="shared" si="428"/>
        <v>7</v>
      </c>
      <c r="BC401" s="52">
        <f t="shared" si="448"/>
        <v>76.820634999999896</v>
      </c>
      <c r="BD401" s="52">
        <f t="shared" si="472"/>
        <v>76.05242899999989</v>
      </c>
      <c r="BE401" s="52">
        <f t="shared" si="429"/>
        <v>0.76820600000000006</v>
      </c>
      <c r="BJ401" s="35">
        <f>BK401+BO401+Tabelle21268201025262728[[#This Row],[w]]/2+Tabelle21268201025262728[[#This Row],[poweradd]]</f>
        <v>31.543197000000035</v>
      </c>
      <c r="BK401" s="150">
        <f t="shared" si="461"/>
        <v>27.311311000000035</v>
      </c>
      <c r="BL401" s="35">
        <f t="shared" si="430"/>
        <v>7</v>
      </c>
      <c r="BM401" s="52">
        <f t="shared" si="449"/>
        <v>73.188688999999812</v>
      </c>
      <c r="BN401" s="52">
        <f t="shared" si="473"/>
        <v>72.456802999999809</v>
      </c>
      <c r="BO401" s="52">
        <f t="shared" si="431"/>
        <v>0.73188600000000004</v>
      </c>
      <c r="BT401" s="35">
        <f>BU401+BY401+Tabelle21268201025262729[[#This Row],[w]]/2+Tabelle21268201025262729[[#This Row],[poweradd]]</f>
        <v>36.196270000000013</v>
      </c>
      <c r="BU401" s="150">
        <f t="shared" si="462"/>
        <v>32.031586000000011</v>
      </c>
      <c r="BV401" s="35">
        <f t="shared" si="432"/>
        <v>7</v>
      </c>
      <c r="BW401" s="52">
        <f t="shared" si="450"/>
        <v>66.468413999999996</v>
      </c>
      <c r="BX401" s="52">
        <f t="shared" si="474"/>
        <v>65.803730000000002</v>
      </c>
      <c r="BY401" s="52">
        <f t="shared" si="433"/>
        <v>0.66468400000000005</v>
      </c>
      <c r="CD401" s="35">
        <f>CE401+CI401+Tabelle2126820102526272934[[#This Row],[w]]/2+Tabelle2126820102526272934[[#This Row],[poweradd]]</f>
        <v>59.782323000000076</v>
      </c>
      <c r="CE401" s="150">
        <f t="shared" si="463"/>
        <v>56.073054000000077</v>
      </c>
      <c r="CF401" s="35">
        <f t="shared" si="434"/>
        <v>6</v>
      </c>
      <c r="CG401" s="52">
        <f t="shared" si="451"/>
        <v>70.926945999999816</v>
      </c>
      <c r="CH401" s="52">
        <f t="shared" si="475"/>
        <v>70.21767699999981</v>
      </c>
      <c r="CI401" s="52">
        <f t="shared" si="435"/>
        <v>0.70926900000000004</v>
      </c>
      <c r="CN401" s="35">
        <f>CO401+CS401+Tabelle21268201025262729341135[[#This Row],[w]]/2+Tabelle21268201025262729341135[[#This Row],[poweradd]]</f>
        <v>62.865041999999896</v>
      </c>
      <c r="CO401" s="150">
        <f t="shared" si="464"/>
        <v>58.479840999999894</v>
      </c>
      <c r="CP401" s="35">
        <f t="shared" si="436"/>
        <v>6</v>
      </c>
      <c r="CQ401" s="52">
        <f t="shared" si="452"/>
        <v>138.52015900000001</v>
      </c>
      <c r="CR401" s="52">
        <f t="shared" si="476"/>
        <v>137.13495800000001</v>
      </c>
      <c r="CS401" s="52">
        <f t="shared" si="437"/>
        <v>1.3852009999999999</v>
      </c>
      <c r="CX401" s="35">
        <f>CY401+DC401+Tabelle2126820102526272934113536[[#This Row],[w]]/2+Tabelle2126820102526272934113536[[#This Row],[poweradd]]</f>
        <v>63.069426999999976</v>
      </c>
      <c r="CY401" s="150">
        <f t="shared" si="465"/>
        <v>58.405986999999975</v>
      </c>
      <c r="CZ401" s="35">
        <f t="shared" si="438"/>
        <v>6</v>
      </c>
      <c r="DA401" s="52">
        <f t="shared" si="453"/>
        <v>166.34401300000016</v>
      </c>
      <c r="DB401" s="52">
        <f t="shared" si="477"/>
        <v>164.68057300000015</v>
      </c>
      <c r="DC401" s="52">
        <f t="shared" si="439"/>
        <v>1.66344</v>
      </c>
      <c r="DH401" s="35">
        <f>DI401+DM401+Tabelle21268201025262729341135363731[[#This Row],[w]]/2+Tabelle21268201025262729341135363731[[#This Row],[poweradd]]</f>
        <v>93.976623999999944</v>
      </c>
      <c r="DI401" s="150">
        <f t="shared" si="466"/>
        <v>89.736488999999949</v>
      </c>
      <c r="DJ401" s="35">
        <f t="shared" si="440"/>
        <v>6</v>
      </c>
      <c r="DK401" s="52">
        <f t="shared" si="454"/>
        <v>124.01351099999985</v>
      </c>
      <c r="DL401" s="52">
        <f t="shared" si="478"/>
        <v>122.77337599999986</v>
      </c>
      <c r="DM401" s="52">
        <f t="shared" si="441"/>
        <v>1.240135</v>
      </c>
      <c r="DR401" s="35">
        <f>DS401+DW401+Tabelle212682010252627293411353637[[#This Row],[w]]/2+Tabelle212682010252627293411353637[[#This Row],[poweradd]]</f>
        <v>76.804566999999963</v>
      </c>
      <c r="DS401" s="150">
        <f t="shared" si="467"/>
        <v>71.805118999999962</v>
      </c>
      <c r="DT401" s="35">
        <f t="shared" si="442"/>
        <v>6</v>
      </c>
      <c r="DU401" s="52">
        <f t="shared" si="455"/>
        <v>199.94488100000004</v>
      </c>
      <c r="DV401" s="52">
        <f t="shared" si="479"/>
        <v>197.94543300000004</v>
      </c>
      <c r="DW401" s="52">
        <f t="shared" si="443"/>
        <v>1.9994479999999999</v>
      </c>
    </row>
    <row r="402" spans="1:133" x14ac:dyDescent="0.25">
      <c r="A402" s="55">
        <v>399</v>
      </c>
      <c r="B402" s="35">
        <f>C402+G402+Tabelle21268201025[[#This Row],[w]]/2+Tabelle21268201025[[#This Row],[poweradd]]</f>
        <v>19.104167000000043</v>
      </c>
      <c r="C402" s="52">
        <f t="shared" si="480"/>
        <v>15.372896000000043</v>
      </c>
      <c r="D402" s="35">
        <f t="shared" si="419"/>
        <v>6</v>
      </c>
      <c r="E402" s="52">
        <f t="shared" si="481"/>
        <v>73.127103999999804</v>
      </c>
      <c r="F402" s="52">
        <f t="shared" si="482"/>
        <v>72.395832999999797</v>
      </c>
      <c r="G402" s="52">
        <f t="shared" si="483"/>
        <v>0.731271</v>
      </c>
      <c r="L402" s="35">
        <f>M402+Q402+Tabelle212682010252632[[#This Row],[w]]/2+Tabelle212682010252632[[#This Row],[poweradd]]</f>
        <v>22.814143999999985</v>
      </c>
      <c r="M402" s="52">
        <f t="shared" si="456"/>
        <v>19.140549999999983</v>
      </c>
      <c r="N402" s="35">
        <f t="shared" si="420"/>
        <v>6</v>
      </c>
      <c r="O402" s="52">
        <f t="shared" si="444"/>
        <v>67.359449999999924</v>
      </c>
      <c r="P402" s="52">
        <f t="shared" si="468"/>
        <v>66.68585599999993</v>
      </c>
      <c r="Q402" s="52">
        <f t="shared" si="421"/>
        <v>0.67359400000000003</v>
      </c>
      <c r="V402" s="35">
        <f>W402+AA402+Tabelle2126820102526[[#This Row],[w]]/2+Tabelle2126820102526[[#This Row],[poweradd]]</f>
        <v>15.17614600000006</v>
      </c>
      <c r="W402" s="52">
        <f t="shared" si="457"/>
        <v>11.531461000000059</v>
      </c>
      <c r="X402" s="35">
        <f t="shared" si="422"/>
        <v>6</v>
      </c>
      <c r="Y402" s="52">
        <f t="shared" si="445"/>
        <v>64.468538999999794</v>
      </c>
      <c r="Z402" s="52">
        <f t="shared" si="469"/>
        <v>63.823853999999791</v>
      </c>
      <c r="AA402" s="52">
        <f t="shared" si="423"/>
        <v>0.64468499999999995</v>
      </c>
      <c r="AF402" s="35">
        <f>AG402+AK402+Tabelle212682010252630[[#This Row],[w]]/2+Tabelle212682010252630[[#This Row],[poweradd]]</f>
        <v>18.329992000000118</v>
      </c>
      <c r="AG402" s="52">
        <f t="shared" si="458"/>
        <v>14.737366000000117</v>
      </c>
      <c r="AH402" s="35">
        <f t="shared" si="424"/>
        <v>6</v>
      </c>
      <c r="AI402" s="52">
        <f t="shared" si="446"/>
        <v>59.2626339999998</v>
      </c>
      <c r="AJ402" s="52">
        <f t="shared" si="470"/>
        <v>58.670007999999797</v>
      </c>
      <c r="AK402" s="52">
        <f t="shared" si="425"/>
        <v>0.59262599999999999</v>
      </c>
      <c r="AP402" s="35">
        <f>AQ402+AU402+Tabelle212682010252627[[#This Row],[w]]/2+Tabelle212682010252627[[#This Row],[poweradd]]</f>
        <v>39.206800999999871</v>
      </c>
      <c r="AQ402" s="52">
        <f t="shared" si="459"/>
        <v>34.890708999999873</v>
      </c>
      <c r="AR402" s="35">
        <f t="shared" si="426"/>
        <v>7</v>
      </c>
      <c r="AS402" s="52">
        <f t="shared" si="447"/>
        <v>81.609290999999885</v>
      </c>
      <c r="AT402" s="52">
        <f t="shared" si="471"/>
        <v>80.793198999999888</v>
      </c>
      <c r="AU402" s="52">
        <f t="shared" si="427"/>
        <v>0.81609200000000004</v>
      </c>
      <c r="AZ402" s="35">
        <f>BA402+BE402+Tabelle2126820102526272933[[#This Row],[w]]/2+Tabelle2126820102526272933[[#This Row],[poweradd]]</f>
        <v>42.708095000000029</v>
      </c>
      <c r="BA402" s="52">
        <f t="shared" si="460"/>
        <v>38.447571000000032</v>
      </c>
      <c r="BB402" s="35">
        <f t="shared" si="428"/>
        <v>7</v>
      </c>
      <c r="BC402" s="52">
        <f t="shared" si="448"/>
        <v>76.05242899999989</v>
      </c>
      <c r="BD402" s="52">
        <f t="shared" si="472"/>
        <v>75.291904999999886</v>
      </c>
      <c r="BE402" s="52">
        <f t="shared" si="429"/>
        <v>0.76052399999999998</v>
      </c>
      <c r="BJ402" s="35">
        <f>BK402+BO402+Tabelle21268201025262728[[#This Row],[w]]/2+Tabelle21268201025262728[[#This Row],[poweradd]]</f>
        <v>35.767765000000033</v>
      </c>
      <c r="BK402" s="52">
        <f t="shared" si="461"/>
        <v>31.543197000000035</v>
      </c>
      <c r="BL402" s="35">
        <f t="shared" si="430"/>
        <v>7</v>
      </c>
      <c r="BM402" s="52">
        <f t="shared" si="449"/>
        <v>72.456802999999809</v>
      </c>
      <c r="BN402" s="52">
        <f t="shared" si="473"/>
        <v>71.732234999999804</v>
      </c>
      <c r="BO402" s="52">
        <f t="shared" si="431"/>
        <v>0.72456799999999999</v>
      </c>
      <c r="BT402" s="35">
        <f>BU402+BY402+Tabelle21268201025262729[[#This Row],[w]]/2+Tabelle21268201025262729[[#This Row],[poweradd]]</f>
        <v>40.354307000000013</v>
      </c>
      <c r="BU402" s="52">
        <f t="shared" si="462"/>
        <v>36.196270000000013</v>
      </c>
      <c r="BV402" s="35">
        <f t="shared" si="432"/>
        <v>7</v>
      </c>
      <c r="BW402" s="52">
        <f t="shared" si="450"/>
        <v>65.803730000000002</v>
      </c>
      <c r="BX402" s="52">
        <f t="shared" si="474"/>
        <v>65.145693000000009</v>
      </c>
      <c r="BY402" s="52">
        <f t="shared" si="433"/>
        <v>0.65803699999999998</v>
      </c>
      <c r="CD402" s="35">
        <f>CE402+CI402+Tabelle2126820102526272934[[#This Row],[w]]/2+Tabelle2126820102526272934[[#This Row],[poweradd]]</f>
        <v>63.484499000000078</v>
      </c>
      <c r="CE402" s="52">
        <f t="shared" si="463"/>
        <v>59.782323000000076</v>
      </c>
      <c r="CF402" s="35">
        <f t="shared" si="434"/>
        <v>6</v>
      </c>
      <c r="CG402" s="52">
        <f t="shared" si="451"/>
        <v>70.21767699999981</v>
      </c>
      <c r="CH402" s="52">
        <f t="shared" si="475"/>
        <v>69.515500999999816</v>
      </c>
      <c r="CI402" s="52">
        <f t="shared" si="435"/>
        <v>0.70217600000000002</v>
      </c>
      <c r="CN402" s="35">
        <f>CO402+CS402+Tabelle21268201025262729341135[[#This Row],[w]]/2+Tabelle21268201025262729341135[[#This Row],[poweradd]]</f>
        <v>67.236390999999898</v>
      </c>
      <c r="CO402" s="52">
        <f t="shared" si="464"/>
        <v>62.865041999999896</v>
      </c>
      <c r="CP402" s="35">
        <f t="shared" si="436"/>
        <v>6</v>
      </c>
      <c r="CQ402" s="52">
        <f t="shared" si="452"/>
        <v>137.13495800000001</v>
      </c>
      <c r="CR402" s="52">
        <f t="shared" si="476"/>
        <v>135.763609</v>
      </c>
      <c r="CS402" s="52">
        <f t="shared" si="437"/>
        <v>1.3713489999999999</v>
      </c>
      <c r="CX402" s="35">
        <f>CY402+DC402+Tabelle2126820102526272934113536[[#This Row],[w]]/2+Tabelle2126820102526272934113536[[#This Row],[poweradd]]</f>
        <v>67.716231999999977</v>
      </c>
      <c r="CY402" s="52">
        <f t="shared" si="465"/>
        <v>63.069426999999976</v>
      </c>
      <c r="CZ402" s="35">
        <f t="shared" si="438"/>
        <v>6</v>
      </c>
      <c r="DA402" s="52">
        <f t="shared" si="453"/>
        <v>164.68057300000015</v>
      </c>
      <c r="DB402" s="52">
        <f t="shared" si="477"/>
        <v>163.03376800000015</v>
      </c>
      <c r="DC402" s="52">
        <f t="shared" si="439"/>
        <v>1.6468050000000001</v>
      </c>
      <c r="DH402" s="35">
        <f>DI402+DM402+Tabelle21268201025262729341135363731[[#This Row],[w]]/2+Tabelle21268201025262729341135363731[[#This Row],[poweradd]]</f>
        <v>98.204356999999945</v>
      </c>
      <c r="DI402" s="52">
        <f t="shared" si="466"/>
        <v>93.976623999999944</v>
      </c>
      <c r="DJ402" s="35">
        <f t="shared" si="440"/>
        <v>6</v>
      </c>
      <c r="DK402" s="52">
        <f t="shared" si="454"/>
        <v>122.77337599999986</v>
      </c>
      <c r="DL402" s="52">
        <f t="shared" si="478"/>
        <v>121.54564299999986</v>
      </c>
      <c r="DM402" s="52">
        <f t="shared" si="441"/>
        <v>1.227733</v>
      </c>
      <c r="DR402" s="35">
        <f>DS402+DW402+Tabelle212682010252627293411353637[[#This Row],[w]]/2+Tabelle212682010252627293411353637[[#This Row],[poweradd]]</f>
        <v>81.784020999999967</v>
      </c>
      <c r="DS402" s="52">
        <f t="shared" si="467"/>
        <v>76.804566999999963</v>
      </c>
      <c r="DT402" s="35">
        <f t="shared" si="442"/>
        <v>6</v>
      </c>
      <c r="DU402" s="52">
        <f t="shared" si="455"/>
        <v>197.94543300000004</v>
      </c>
      <c r="DV402" s="52">
        <f t="shared" si="479"/>
        <v>195.96597900000003</v>
      </c>
      <c r="DW402" s="52">
        <f t="shared" si="443"/>
        <v>1.979454</v>
      </c>
    </row>
    <row r="403" spans="1:133" x14ac:dyDescent="0.25">
      <c r="A403" s="55">
        <v>400</v>
      </c>
      <c r="B403" s="35">
        <f>C403+G403+Tabelle21268201025[[#This Row],[w]]/2+Tabelle21268201025[[#This Row],[poweradd]]</f>
        <v>22.828125000000043</v>
      </c>
      <c r="C403" s="52">
        <f t="shared" si="480"/>
        <v>19.104167000000043</v>
      </c>
      <c r="D403" s="35">
        <f t="shared" si="419"/>
        <v>6</v>
      </c>
      <c r="E403" s="52">
        <f t="shared" si="481"/>
        <v>72.395832999999797</v>
      </c>
      <c r="F403" s="52">
        <f t="shared" si="482"/>
        <v>71.671874999999801</v>
      </c>
      <c r="G403" s="52">
        <f t="shared" si="483"/>
        <v>0.72395799999999999</v>
      </c>
      <c r="L403" s="35">
        <f>M403+Q403+Tabelle212682010252632[[#This Row],[w]]/2+Tabelle212682010252632[[#This Row],[poweradd]]</f>
        <v>26.481001999999986</v>
      </c>
      <c r="M403" s="52">
        <f t="shared" si="456"/>
        <v>22.814143999999985</v>
      </c>
      <c r="N403" s="35">
        <f t="shared" si="420"/>
        <v>6</v>
      </c>
      <c r="O403" s="52">
        <f t="shared" si="444"/>
        <v>66.68585599999993</v>
      </c>
      <c r="P403" s="52">
        <f t="shared" si="468"/>
        <v>66.018997999999925</v>
      </c>
      <c r="Q403" s="52">
        <f t="shared" si="421"/>
        <v>0.66685799999999995</v>
      </c>
      <c r="V403" s="35">
        <f>W403+AA403+Tabelle2126820102526[[#This Row],[w]]/2+Tabelle2126820102526[[#This Row],[poweradd]]</f>
        <v>18.814384000000061</v>
      </c>
      <c r="W403" s="52">
        <f t="shared" si="457"/>
        <v>15.17614600000006</v>
      </c>
      <c r="X403" s="35">
        <f t="shared" si="422"/>
        <v>6</v>
      </c>
      <c r="Y403" s="52">
        <f t="shared" si="445"/>
        <v>63.823853999999791</v>
      </c>
      <c r="Z403" s="52">
        <f t="shared" si="469"/>
        <v>63.18561599999979</v>
      </c>
      <c r="AA403" s="52">
        <f t="shared" si="423"/>
        <v>0.63823799999999997</v>
      </c>
      <c r="AB403" s="94"/>
      <c r="AC403" s="94"/>
      <c r="AD403" s="94"/>
      <c r="AF403" s="35">
        <f>AG403+AK403+Tabelle212682010252630[[#This Row],[w]]/2+Tabelle212682010252630[[#This Row],[poweradd]]</f>
        <v>21.916692000000118</v>
      </c>
      <c r="AG403" s="52">
        <f t="shared" si="458"/>
        <v>18.329992000000118</v>
      </c>
      <c r="AH403" s="35">
        <f t="shared" si="424"/>
        <v>6</v>
      </c>
      <c r="AI403" s="52">
        <f t="shared" si="446"/>
        <v>58.670007999999797</v>
      </c>
      <c r="AJ403" s="52">
        <f t="shared" si="470"/>
        <v>58.083307999999796</v>
      </c>
      <c r="AK403" s="52">
        <f t="shared" si="425"/>
        <v>0.5867</v>
      </c>
      <c r="AL403" s="94"/>
      <c r="AM403" s="94"/>
      <c r="AN403" s="94"/>
      <c r="AP403" s="35">
        <f>AQ403+AU403+Tabelle212682010252627[[#This Row],[w]]/2+Tabelle212682010252627[[#This Row],[poweradd]]</f>
        <v>43.514731999999867</v>
      </c>
      <c r="AQ403" s="52">
        <f t="shared" si="459"/>
        <v>39.206800999999871</v>
      </c>
      <c r="AR403" s="35">
        <f t="shared" si="426"/>
        <v>7</v>
      </c>
      <c r="AS403" s="52">
        <f t="shared" si="447"/>
        <v>80.793198999999888</v>
      </c>
      <c r="AT403" s="52">
        <f t="shared" si="471"/>
        <v>79.985267999999891</v>
      </c>
      <c r="AU403" s="52">
        <f t="shared" si="427"/>
        <v>0.80793099999999995</v>
      </c>
      <c r="AZ403" s="35">
        <f>BA403+BE403+Tabelle2126820102526272933[[#This Row],[w]]/2+Tabelle2126820102526272933[[#This Row],[poweradd]]</f>
        <v>46.961014000000027</v>
      </c>
      <c r="BA403" s="52">
        <f t="shared" si="460"/>
        <v>42.708095000000029</v>
      </c>
      <c r="BB403" s="35">
        <f t="shared" si="428"/>
        <v>7</v>
      </c>
      <c r="BC403" s="52">
        <f t="shared" si="448"/>
        <v>75.291904999999886</v>
      </c>
      <c r="BD403" s="52">
        <f t="shared" si="472"/>
        <v>74.538985999999881</v>
      </c>
      <c r="BE403" s="52">
        <f t="shared" si="429"/>
        <v>0.752919</v>
      </c>
      <c r="BJ403" s="35">
        <f>BK403+BO403+Tabelle21268201025262728[[#This Row],[w]]/2+Tabelle21268201025262728[[#This Row],[poweradd]]</f>
        <v>39.985087000000036</v>
      </c>
      <c r="BK403" s="52">
        <f t="shared" si="461"/>
        <v>35.767765000000033</v>
      </c>
      <c r="BL403" s="35">
        <f t="shared" si="430"/>
        <v>7</v>
      </c>
      <c r="BM403" s="52">
        <f t="shared" si="449"/>
        <v>71.732234999999804</v>
      </c>
      <c r="BN403" s="52">
        <f t="shared" si="473"/>
        <v>71.014912999999808</v>
      </c>
      <c r="BO403" s="52">
        <f t="shared" si="431"/>
        <v>0.71732200000000002</v>
      </c>
      <c r="BT403" s="35">
        <f>BU403+BY403+Tabelle21268201025262729[[#This Row],[w]]/2+Tabelle21268201025262729[[#This Row],[poweradd]]</f>
        <v>44.505763000000016</v>
      </c>
      <c r="BU403" s="52">
        <f t="shared" si="462"/>
        <v>40.354307000000013</v>
      </c>
      <c r="BV403" s="35">
        <f t="shared" si="432"/>
        <v>7</v>
      </c>
      <c r="BW403" s="52">
        <f t="shared" si="450"/>
        <v>65.145693000000009</v>
      </c>
      <c r="BX403" s="52">
        <f t="shared" si="474"/>
        <v>64.494237000000012</v>
      </c>
      <c r="BY403" s="52">
        <f t="shared" si="433"/>
        <v>0.65145600000000004</v>
      </c>
      <c r="CD403" s="35">
        <f>CE403+CI403+Tabelle2126820102526272934[[#This Row],[w]]/2+Tabelle2126820102526272934[[#This Row],[poweradd]]</f>
        <v>67.179654000000085</v>
      </c>
      <c r="CE403" s="52">
        <f t="shared" si="463"/>
        <v>63.484499000000078</v>
      </c>
      <c r="CF403" s="35">
        <f t="shared" ref="CF403:CF404" si="484">CF402</f>
        <v>6</v>
      </c>
      <c r="CG403" s="52">
        <f t="shared" si="451"/>
        <v>69.515500999999816</v>
      </c>
      <c r="CH403" s="52">
        <f t="shared" si="475"/>
        <v>68.820345999999816</v>
      </c>
      <c r="CI403" s="52">
        <f t="shared" si="435"/>
        <v>0.69515499999999997</v>
      </c>
      <c r="CN403" s="35">
        <f>CO403+CS403+Tabelle21268201025262729341135[[#This Row],[w]]/2+Tabelle21268201025262729341135[[#This Row],[poweradd]]</f>
        <v>71.594026999999897</v>
      </c>
      <c r="CO403" s="52">
        <f t="shared" si="464"/>
        <v>67.236390999999898</v>
      </c>
      <c r="CP403" s="35">
        <f t="shared" si="436"/>
        <v>6</v>
      </c>
      <c r="CQ403" s="52">
        <f t="shared" si="452"/>
        <v>135.763609</v>
      </c>
      <c r="CR403" s="52">
        <f t="shared" si="476"/>
        <v>134.40597299999999</v>
      </c>
      <c r="CS403" s="52">
        <f t="shared" si="437"/>
        <v>1.3576360000000001</v>
      </c>
      <c r="CX403" s="35">
        <f>CY403+DC403+Tabelle2126820102526272934113536[[#This Row],[w]]/2+Tabelle2126820102526272934113536[[#This Row],[poweradd]]</f>
        <v>72.346568999999974</v>
      </c>
      <c r="CY403" s="52">
        <f t="shared" si="465"/>
        <v>67.716231999999977</v>
      </c>
      <c r="CZ403" s="35">
        <f t="shared" si="438"/>
        <v>6</v>
      </c>
      <c r="DA403" s="52">
        <f t="shared" si="453"/>
        <v>163.03376800000015</v>
      </c>
      <c r="DB403" s="52">
        <f t="shared" si="477"/>
        <v>161.40343100000015</v>
      </c>
      <c r="DC403" s="52">
        <f t="shared" si="439"/>
        <v>1.6303369999999999</v>
      </c>
      <c r="DH403" s="35">
        <f>DI403+DM403+Tabelle21268201025262729341135363731[[#This Row],[w]]/2+Tabelle21268201025262729341135363731[[#This Row],[poweradd]]</f>
        <v>102.41981299999995</v>
      </c>
      <c r="DI403" s="52">
        <f t="shared" si="466"/>
        <v>98.204356999999945</v>
      </c>
      <c r="DJ403" s="35">
        <f t="shared" si="440"/>
        <v>6</v>
      </c>
      <c r="DK403" s="52">
        <f t="shared" si="454"/>
        <v>121.54564299999986</v>
      </c>
      <c r="DL403" s="52">
        <f t="shared" si="478"/>
        <v>120.33018699999985</v>
      </c>
      <c r="DM403" s="52">
        <f t="shared" si="441"/>
        <v>1.2154560000000001</v>
      </c>
      <c r="DR403" s="35">
        <f>DS403+DW403+Tabelle212682010252627293411353637[[#This Row],[w]]/2+Tabelle212682010252627293411353637[[#This Row],[poweradd]]</f>
        <v>86.743679999999969</v>
      </c>
      <c r="DS403" s="52">
        <f t="shared" si="467"/>
        <v>81.784020999999967</v>
      </c>
      <c r="DT403" s="35">
        <f t="shared" si="442"/>
        <v>6</v>
      </c>
      <c r="DU403" s="52">
        <f t="shared" si="455"/>
        <v>195.96597900000003</v>
      </c>
      <c r="DV403" s="52">
        <f t="shared" si="479"/>
        <v>194.00632000000004</v>
      </c>
      <c r="DW403" s="52">
        <f t="shared" si="443"/>
        <v>1.959659</v>
      </c>
    </row>
    <row r="404" spans="1:133" s="209" customFormat="1" x14ac:dyDescent="0.25">
      <c r="A404" s="199">
        <v>401</v>
      </c>
      <c r="B404" s="211">
        <f>C404+G404+Tabelle21268201025[[#This Row],[w]]/2+Tabelle21268201025[[#This Row],[poweradd]]</f>
        <v>26.544843000000043</v>
      </c>
      <c r="C404" s="208">
        <f t="shared" si="480"/>
        <v>22.828125000000043</v>
      </c>
      <c r="D404" s="211">
        <f t="shared" si="419"/>
        <v>6</v>
      </c>
      <c r="E404" s="212">
        <f t="shared" si="481"/>
        <v>71.671874999999801</v>
      </c>
      <c r="F404" s="212">
        <f t="shared" si="482"/>
        <v>70.955156999999801</v>
      </c>
      <c r="G404" s="212">
        <f t="shared" si="483"/>
        <v>0.71671799999999997</v>
      </c>
      <c r="L404" s="211">
        <f>M404+Q404+Tabelle212682010252632[[#This Row],[w]]/2+Tabelle212682010252632[[#This Row],[poweradd]]</f>
        <v>30.141190999999985</v>
      </c>
      <c r="M404" s="208">
        <f t="shared" si="456"/>
        <v>26.481001999999986</v>
      </c>
      <c r="N404" s="211">
        <f t="shared" si="420"/>
        <v>6</v>
      </c>
      <c r="O404" s="212">
        <f t="shared" si="444"/>
        <v>66.018997999999925</v>
      </c>
      <c r="P404" s="212">
        <f t="shared" si="468"/>
        <v>65.358808999999923</v>
      </c>
      <c r="Q404" s="212">
        <f t="shared" si="421"/>
        <v>0.66018900000000003</v>
      </c>
      <c r="V404" s="211">
        <f>W404+AA404+Tabelle2126820102526[[#This Row],[w]]/2+Tabelle2126820102526[[#This Row],[poweradd]]</f>
        <v>22.44624000000006</v>
      </c>
      <c r="W404" s="208">
        <f t="shared" si="457"/>
        <v>18.814384000000061</v>
      </c>
      <c r="X404" s="211">
        <f t="shared" si="422"/>
        <v>6</v>
      </c>
      <c r="Y404" s="212">
        <f t="shared" si="445"/>
        <v>63.18561599999979</v>
      </c>
      <c r="Z404" s="212">
        <f t="shared" si="469"/>
        <v>62.553759999999791</v>
      </c>
      <c r="AA404" s="212">
        <f t="shared" si="423"/>
        <v>0.63185599999999997</v>
      </c>
      <c r="AF404" s="211">
        <f>AG404+AK404+Tabelle212682010252630[[#This Row],[w]]/2+Tabelle212682010252630[[#This Row],[poweradd]]</f>
        <v>25.497525000000117</v>
      </c>
      <c r="AG404" s="208">
        <f t="shared" si="458"/>
        <v>21.916692000000118</v>
      </c>
      <c r="AH404" s="211">
        <f t="shared" si="424"/>
        <v>6</v>
      </c>
      <c r="AI404" s="212">
        <f t="shared" si="446"/>
        <v>58.083307999999796</v>
      </c>
      <c r="AJ404" s="212">
        <f t="shared" si="470"/>
        <v>57.502474999999798</v>
      </c>
      <c r="AK404" s="212">
        <f t="shared" si="425"/>
        <v>0.58083300000000004</v>
      </c>
      <c r="AP404" s="211">
        <f>AQ404+AU404+Tabelle212682010252627[[#This Row],[w]]/2+Tabelle212682010252627[[#This Row],[poweradd]]</f>
        <v>47.814583999999869</v>
      </c>
      <c r="AQ404" s="208">
        <f t="shared" si="459"/>
        <v>43.514731999999867</v>
      </c>
      <c r="AR404" s="211">
        <f t="shared" si="426"/>
        <v>7</v>
      </c>
      <c r="AS404" s="212">
        <f t="shared" si="447"/>
        <v>79.985267999999891</v>
      </c>
      <c r="AT404" s="212">
        <f t="shared" si="471"/>
        <v>79.18541599999989</v>
      </c>
      <c r="AU404" s="212">
        <f t="shared" si="427"/>
        <v>0.79985200000000001</v>
      </c>
      <c r="AZ404" s="211">
        <f>BA404+BE404+Tabelle2126820102526272933[[#This Row],[w]]/2+Tabelle2126820102526272933[[#This Row],[poweradd]]</f>
        <v>51.20640300000003</v>
      </c>
      <c r="BA404" s="208">
        <f t="shared" si="460"/>
        <v>46.961014000000027</v>
      </c>
      <c r="BB404" s="211">
        <f t="shared" si="428"/>
        <v>7</v>
      </c>
      <c r="BC404" s="212">
        <f t="shared" si="448"/>
        <v>74.538985999999881</v>
      </c>
      <c r="BD404" s="212">
        <f t="shared" si="472"/>
        <v>73.793596999999878</v>
      </c>
      <c r="BE404" s="212">
        <f t="shared" si="429"/>
        <v>0.74538899999999997</v>
      </c>
      <c r="BJ404" s="211">
        <f>BK404+BO404+Tabelle21268201025262728[[#This Row],[w]]/2+Tabelle21268201025262728[[#This Row],[poweradd]]</f>
        <v>44.195236000000037</v>
      </c>
      <c r="BK404" s="208">
        <f t="shared" si="461"/>
        <v>39.985087000000036</v>
      </c>
      <c r="BL404" s="211">
        <f t="shared" si="430"/>
        <v>7</v>
      </c>
      <c r="BM404" s="212">
        <f t="shared" si="449"/>
        <v>71.014912999999808</v>
      </c>
      <c r="BN404" s="212">
        <f t="shared" si="473"/>
        <v>70.304763999999807</v>
      </c>
      <c r="BO404" s="212">
        <f t="shared" si="431"/>
        <v>0.71014900000000003</v>
      </c>
      <c r="BT404" s="211">
        <f>BU404+BY404+Tabelle21268201025262729[[#This Row],[w]]/2+Tabelle21268201025262729[[#This Row],[poweradd]]</f>
        <v>48.650705000000016</v>
      </c>
      <c r="BU404" s="208">
        <f t="shared" si="462"/>
        <v>44.505763000000016</v>
      </c>
      <c r="BV404" s="211">
        <f t="shared" si="432"/>
        <v>7</v>
      </c>
      <c r="BW404" s="212">
        <f t="shared" si="450"/>
        <v>64.494237000000012</v>
      </c>
      <c r="BX404" s="212">
        <f t="shared" si="474"/>
        <v>63.849295000000012</v>
      </c>
      <c r="BY404" s="212">
        <f t="shared" si="433"/>
        <v>0.64494200000000002</v>
      </c>
      <c r="CD404" s="211">
        <f>CE404+CI404+Tabelle2126820102526272934[[#This Row],[w]]/2+Tabelle2126820102526272934[[#This Row],[poweradd]]</f>
        <v>70.867857000000086</v>
      </c>
      <c r="CE404" s="208">
        <f t="shared" si="463"/>
        <v>67.179654000000085</v>
      </c>
      <c r="CF404" s="211">
        <f t="shared" si="484"/>
        <v>6</v>
      </c>
      <c r="CG404" s="212">
        <f t="shared" si="451"/>
        <v>68.820345999999816</v>
      </c>
      <c r="CH404" s="212">
        <f t="shared" si="475"/>
        <v>68.132142999999814</v>
      </c>
      <c r="CI404" s="212">
        <f t="shared" si="435"/>
        <v>0.68820300000000001</v>
      </c>
      <c r="CN404" s="211">
        <f>CO404+CS404+Tabelle21268201025262729341135[[#This Row],[w]]/2+Tabelle21268201025262729341135[[#This Row],[poweradd]]</f>
        <v>75.938085999999899</v>
      </c>
      <c r="CO404" s="208">
        <f t="shared" si="464"/>
        <v>71.594026999999897</v>
      </c>
      <c r="CP404" s="211">
        <f t="shared" si="436"/>
        <v>6</v>
      </c>
      <c r="CQ404" s="212">
        <f t="shared" si="452"/>
        <v>134.40597299999999</v>
      </c>
      <c r="CR404" s="212">
        <f t="shared" si="476"/>
        <v>133.061914</v>
      </c>
      <c r="CS404" s="212">
        <f t="shared" si="437"/>
        <v>1.3440589999999999</v>
      </c>
      <c r="CX404" s="211">
        <f>CY404+DC404+Tabelle2126820102526272934113536[[#This Row],[w]]/2+Tabelle2126820102526272934113536[[#This Row],[poweradd]]</f>
        <v>76.960602999999978</v>
      </c>
      <c r="CY404" s="208">
        <f t="shared" si="465"/>
        <v>72.346568999999974</v>
      </c>
      <c r="CZ404" s="211">
        <f t="shared" si="438"/>
        <v>6</v>
      </c>
      <c r="DA404" s="212">
        <f t="shared" si="453"/>
        <v>161.40343100000015</v>
      </c>
      <c r="DB404" s="212">
        <f t="shared" si="477"/>
        <v>159.78939700000015</v>
      </c>
      <c r="DC404" s="212">
        <f t="shared" si="439"/>
        <v>1.614034</v>
      </c>
      <c r="DH404" s="211">
        <f>DI404+DM404+Tabelle21268201025262729341135363731[[#This Row],[w]]/2+Tabelle21268201025262729341135363731[[#This Row],[poweradd]]</f>
        <v>106.62311399999994</v>
      </c>
      <c r="DI404" s="208">
        <f t="shared" si="466"/>
        <v>102.41981299999995</v>
      </c>
      <c r="DJ404" s="211">
        <f t="shared" si="440"/>
        <v>6</v>
      </c>
      <c r="DK404" s="212">
        <f t="shared" si="454"/>
        <v>120.33018699999985</v>
      </c>
      <c r="DL404" s="212">
        <f t="shared" si="478"/>
        <v>119.12688599999986</v>
      </c>
      <c r="DM404" s="212">
        <f t="shared" si="441"/>
        <v>1.203301</v>
      </c>
      <c r="DR404" s="211">
        <f>DS404+DW404+Tabelle212682010252627293411353637[[#This Row],[w]]/2+Tabelle212682010252627293411353637[[#This Row],[poweradd]]</f>
        <v>91.683742999999964</v>
      </c>
      <c r="DS404" s="208">
        <f t="shared" si="467"/>
        <v>86.743679999999969</v>
      </c>
      <c r="DT404" s="211">
        <f t="shared" si="442"/>
        <v>6</v>
      </c>
      <c r="DU404" s="212">
        <f t="shared" si="455"/>
        <v>194.00632000000004</v>
      </c>
      <c r="DV404" s="212">
        <f t="shared" si="479"/>
        <v>192.06625700000004</v>
      </c>
      <c r="DW404" s="212">
        <f t="shared" si="443"/>
        <v>1.9400630000000001</v>
      </c>
      <c r="EA404" s="210"/>
      <c r="EB404" s="210"/>
      <c r="EC404" s="210"/>
    </row>
    <row r="405" spans="1:133" s="15" customFormat="1" x14ac:dyDescent="0.25">
      <c r="A405" s="11"/>
      <c r="B405" s="185"/>
      <c r="C405" s="186">
        <f>B400</f>
        <v>11.634239000000044</v>
      </c>
      <c r="D405" s="185">
        <f>D400</f>
        <v>6</v>
      </c>
      <c r="E405" s="187">
        <f>IF(F400+I400&lt;0,0,F400+I400)</f>
        <v>73.865760999999807</v>
      </c>
      <c r="F405" s="187">
        <f t="shared" ref="F405:F408" si="485">E405-G405</f>
        <v>73.127103999999804</v>
      </c>
      <c r="G405" s="187">
        <f t="shared" ref="G405:G408" si="486">IF(E405/100&gt;10,10,ROUNDDOWN(E405/100,6))</f>
        <v>0.73865700000000001</v>
      </c>
      <c r="L405" s="185"/>
      <c r="M405" s="186">
        <f>L400</f>
        <v>15.460151999999983</v>
      </c>
      <c r="N405" s="185">
        <f>N400</f>
        <v>6</v>
      </c>
      <c r="O405" s="187">
        <f>IF(P400+S400&lt;0,0,P400+S400)</f>
        <v>68.039847999999921</v>
      </c>
      <c r="P405" s="187">
        <f t="shared" si="468"/>
        <v>67.359449999999924</v>
      </c>
      <c r="Q405" s="187">
        <f t="shared" si="421"/>
        <v>0.68039799999999995</v>
      </c>
      <c r="V405" s="185"/>
      <c r="W405" s="186">
        <f>V400</f>
        <v>7.8802640000000581</v>
      </c>
      <c r="X405" s="185">
        <f>X400</f>
        <v>6</v>
      </c>
      <c r="Y405" s="187">
        <f>IF(Z400+AC400&lt;0,0,Z400+AC400)</f>
        <v>65.11973599999979</v>
      </c>
      <c r="Z405" s="187">
        <f t="shared" si="469"/>
        <v>64.468538999999794</v>
      </c>
      <c r="AA405" s="187">
        <f t="shared" si="423"/>
        <v>0.65119700000000003</v>
      </c>
      <c r="AF405" s="185"/>
      <c r="AG405" s="186">
        <f>AF400</f>
        <v>11.138754000000118</v>
      </c>
      <c r="AH405" s="185">
        <f>AH400</f>
        <v>6</v>
      </c>
      <c r="AI405" s="187">
        <f>IF(AJ400+AM400&lt;0,0,AJ400+AM400)</f>
        <v>59.861245999999802</v>
      </c>
      <c r="AJ405" s="187">
        <f t="shared" si="470"/>
        <v>59.2626339999998</v>
      </c>
      <c r="AK405" s="187">
        <f t="shared" si="425"/>
        <v>0.59861200000000003</v>
      </c>
      <c r="AP405" s="185"/>
      <c r="AQ405" s="186">
        <f>AP400</f>
        <v>30.566372999999871</v>
      </c>
      <c r="AR405" s="185">
        <f>AR400</f>
        <v>7</v>
      </c>
      <c r="AS405" s="187">
        <f>IF(AT400+AW400&lt;0,0,AT400+AW400)</f>
        <v>82.433626999999888</v>
      </c>
      <c r="AT405" s="187">
        <f t="shared" si="471"/>
        <v>81.609290999999885</v>
      </c>
      <c r="AU405" s="187">
        <f t="shared" si="427"/>
        <v>0.82433599999999996</v>
      </c>
      <c r="AZ405" s="185"/>
      <c r="BA405" s="186">
        <f>AZ400</f>
        <v>34.179365000000033</v>
      </c>
      <c r="BB405" s="185">
        <f>BB400</f>
        <v>7</v>
      </c>
      <c r="BC405" s="187">
        <f>IF(BD400+BG400&lt;0,0,BD400+BG400)</f>
        <v>76.820634999999896</v>
      </c>
      <c r="BD405" s="187">
        <f t="shared" si="472"/>
        <v>76.05242899999989</v>
      </c>
      <c r="BE405" s="187">
        <f t="shared" si="429"/>
        <v>0.76820600000000006</v>
      </c>
      <c r="BJ405" s="185"/>
      <c r="BK405" s="186">
        <f>BJ400</f>
        <v>27.311311000000035</v>
      </c>
      <c r="BL405" s="185">
        <f>BL400</f>
        <v>7</v>
      </c>
      <c r="BM405" s="187">
        <f>IF(BN400+BQ400&lt;0,0,BN400+BQ400)</f>
        <v>73.188688999999812</v>
      </c>
      <c r="BN405" s="187">
        <f t="shared" si="473"/>
        <v>72.456802999999809</v>
      </c>
      <c r="BO405" s="187">
        <f t="shared" si="431"/>
        <v>0.73188600000000004</v>
      </c>
      <c r="BT405" s="185"/>
      <c r="BU405" s="186">
        <f>BT400</f>
        <v>32.031586000000011</v>
      </c>
      <c r="BV405" s="185">
        <f>BV400</f>
        <v>7</v>
      </c>
      <c r="BW405" s="187">
        <f>IF(BX400+CA400&lt;0,0,BX400+CA400)</f>
        <v>66.468413999999996</v>
      </c>
      <c r="BX405" s="187">
        <f t="shared" si="474"/>
        <v>65.803730000000002</v>
      </c>
      <c r="BY405" s="187">
        <f t="shared" si="433"/>
        <v>0.66468400000000005</v>
      </c>
      <c r="CD405" s="185"/>
      <c r="CE405" s="186"/>
      <c r="CF405" s="185"/>
      <c r="CG405" s="187"/>
      <c r="CH405" s="187"/>
      <c r="CI405" s="187"/>
      <c r="CN405" s="185"/>
      <c r="CO405" s="186"/>
      <c r="CP405" s="185"/>
      <c r="CQ405" s="187"/>
      <c r="CR405" s="187"/>
      <c r="CS405" s="187"/>
      <c r="CX405" s="185"/>
      <c r="CY405" s="186"/>
      <c r="CZ405" s="185"/>
      <c r="DA405" s="187"/>
      <c r="DB405" s="187"/>
      <c r="DC405" s="187"/>
      <c r="DH405" s="185"/>
      <c r="DI405" s="186"/>
      <c r="DJ405" s="185"/>
      <c r="DK405" s="187"/>
      <c r="DL405" s="187"/>
      <c r="DM405" s="187"/>
      <c r="DR405" s="185"/>
      <c r="DS405" s="186"/>
      <c r="DT405" s="185"/>
      <c r="DU405" s="187"/>
      <c r="DV405" s="187"/>
      <c r="DW405" s="187"/>
      <c r="EA405" s="17"/>
      <c r="EB405" s="17"/>
      <c r="EC405" s="17"/>
    </row>
    <row r="406" spans="1:133" s="15" customFormat="1" x14ac:dyDescent="0.25">
      <c r="A406" s="11"/>
      <c r="B406" s="185"/>
      <c r="C406" s="187">
        <f t="shared" ref="C406:C408" si="487">B405</f>
        <v>0</v>
      </c>
      <c r="D406" s="185">
        <f t="shared" si="419"/>
        <v>6</v>
      </c>
      <c r="E406" s="187">
        <f t="shared" ref="E406:E408" si="488">IF(F405+I405&lt;0,0,F405+I405)</f>
        <v>73.127103999999804</v>
      </c>
      <c r="F406" s="187">
        <f t="shared" si="485"/>
        <v>72.395832999999797</v>
      </c>
      <c r="G406" s="187">
        <f t="shared" si="486"/>
        <v>0.731271</v>
      </c>
      <c r="L406" s="185"/>
      <c r="M406" s="187">
        <f t="shared" ref="M406:M408" si="489">L405</f>
        <v>0</v>
      </c>
      <c r="N406" s="185">
        <f t="shared" si="420"/>
        <v>6</v>
      </c>
      <c r="O406" s="187">
        <f t="shared" ref="O406:O408" si="490">IF(P405+S405&lt;0,0,P405+S405)</f>
        <v>67.359449999999924</v>
      </c>
      <c r="P406" s="187">
        <f t="shared" si="468"/>
        <v>66.68585599999993</v>
      </c>
      <c r="Q406" s="187">
        <f t="shared" si="421"/>
        <v>0.67359400000000003</v>
      </c>
      <c r="V406" s="185"/>
      <c r="W406" s="187">
        <f t="shared" ref="W406:W408" si="491">V405</f>
        <v>0</v>
      </c>
      <c r="X406" s="185">
        <f t="shared" si="422"/>
        <v>6</v>
      </c>
      <c r="Y406" s="187">
        <f t="shared" ref="Y406:Y408" si="492">IF(Z405+AC405&lt;0,0,Z405+AC405)</f>
        <v>64.468538999999794</v>
      </c>
      <c r="Z406" s="187">
        <f t="shared" si="469"/>
        <v>63.823853999999791</v>
      </c>
      <c r="AA406" s="187">
        <f t="shared" si="423"/>
        <v>0.64468499999999995</v>
      </c>
      <c r="AF406" s="185"/>
      <c r="AG406" s="187">
        <f t="shared" ref="AG406:AG408" si="493">AF405</f>
        <v>0</v>
      </c>
      <c r="AH406" s="185">
        <f t="shared" si="424"/>
        <v>6</v>
      </c>
      <c r="AI406" s="187">
        <f t="shared" ref="AI406:AI408" si="494">IF(AJ405+AM405&lt;0,0,AJ405+AM405)</f>
        <v>59.2626339999998</v>
      </c>
      <c r="AJ406" s="187">
        <f t="shared" si="470"/>
        <v>58.670007999999797</v>
      </c>
      <c r="AK406" s="187">
        <f t="shared" si="425"/>
        <v>0.59262599999999999</v>
      </c>
      <c r="AP406" s="185"/>
      <c r="AQ406" s="187">
        <f t="shared" ref="AQ406:AQ408" si="495">AP405</f>
        <v>0</v>
      </c>
      <c r="AR406" s="185">
        <f t="shared" si="426"/>
        <v>7</v>
      </c>
      <c r="AS406" s="187">
        <f t="shared" ref="AS406:AS408" si="496">IF(AT405+AW405&lt;0,0,AT405+AW405)</f>
        <v>81.609290999999885</v>
      </c>
      <c r="AT406" s="187">
        <f t="shared" si="471"/>
        <v>80.793198999999888</v>
      </c>
      <c r="AU406" s="187">
        <f t="shared" si="427"/>
        <v>0.81609200000000004</v>
      </c>
      <c r="AZ406" s="185"/>
      <c r="BA406" s="187">
        <f t="shared" ref="BA406:BA408" si="497">AZ405</f>
        <v>0</v>
      </c>
      <c r="BB406" s="185">
        <f t="shared" si="428"/>
        <v>7</v>
      </c>
      <c r="BC406" s="187">
        <f t="shared" ref="BC406:BC408" si="498">IF(BD405+BG405&lt;0,0,BD405+BG405)</f>
        <v>76.05242899999989</v>
      </c>
      <c r="BD406" s="187">
        <f t="shared" si="472"/>
        <v>75.291904999999886</v>
      </c>
      <c r="BE406" s="187">
        <f t="shared" si="429"/>
        <v>0.76052399999999998</v>
      </c>
      <c r="BJ406" s="185"/>
      <c r="BK406" s="187">
        <f t="shared" ref="BK406:BK408" si="499">BJ405</f>
        <v>0</v>
      </c>
      <c r="BL406" s="185">
        <f t="shared" si="430"/>
        <v>7</v>
      </c>
      <c r="BM406" s="187">
        <f t="shared" ref="BM406:BM408" si="500">IF(BN405+BQ405&lt;0,0,BN405+BQ405)</f>
        <v>72.456802999999809</v>
      </c>
      <c r="BN406" s="187">
        <f t="shared" si="473"/>
        <v>71.732234999999804</v>
      </c>
      <c r="BO406" s="187">
        <f t="shared" si="431"/>
        <v>0.72456799999999999</v>
      </c>
      <c r="BT406" s="185"/>
      <c r="BU406" s="187">
        <f t="shared" ref="BU406:BU408" si="501">BT405</f>
        <v>0</v>
      </c>
      <c r="BV406" s="185">
        <f t="shared" si="432"/>
        <v>7</v>
      </c>
      <c r="BW406" s="187">
        <f t="shared" ref="BW406:BW408" si="502">IF(BX405+CA405&lt;0,0,BX405+CA405)</f>
        <v>65.803730000000002</v>
      </c>
      <c r="BX406" s="187">
        <f t="shared" si="474"/>
        <v>65.145693000000009</v>
      </c>
      <c r="BY406" s="187">
        <f t="shared" si="433"/>
        <v>0.65803699999999998</v>
      </c>
      <c r="CD406" s="185"/>
      <c r="CE406" s="187"/>
      <c r="CF406" s="185"/>
      <c r="CG406" s="187"/>
      <c r="CH406" s="187"/>
      <c r="CI406" s="187"/>
      <c r="CN406" s="185"/>
      <c r="CO406" s="187"/>
      <c r="CP406" s="185"/>
      <c r="CQ406" s="187"/>
      <c r="CR406" s="187"/>
      <c r="CS406" s="187"/>
      <c r="CX406" s="185"/>
      <c r="CY406" s="187"/>
      <c r="CZ406" s="185"/>
      <c r="DA406" s="187"/>
      <c r="DB406" s="187"/>
      <c r="DC406" s="187"/>
      <c r="DH406" s="185"/>
      <c r="DI406" s="187"/>
      <c r="DJ406" s="185"/>
      <c r="DK406" s="187"/>
      <c r="DL406" s="187"/>
      <c r="DM406" s="187"/>
      <c r="DR406" s="185"/>
      <c r="DS406" s="187"/>
      <c r="DT406" s="185"/>
      <c r="DU406" s="187"/>
      <c r="DV406" s="187"/>
      <c r="DW406" s="187"/>
      <c r="EA406" s="17"/>
      <c r="EB406" s="17"/>
      <c r="EC406" s="17"/>
    </row>
    <row r="407" spans="1:133" s="15" customFormat="1" x14ac:dyDescent="0.25">
      <c r="A407" s="11"/>
      <c r="B407" s="185"/>
      <c r="C407" s="187">
        <f t="shared" si="487"/>
        <v>0</v>
      </c>
      <c r="D407" s="185">
        <f t="shared" si="419"/>
        <v>6</v>
      </c>
      <c r="E407" s="187">
        <f t="shared" si="488"/>
        <v>72.395832999999797</v>
      </c>
      <c r="F407" s="187">
        <f t="shared" si="485"/>
        <v>71.671874999999801</v>
      </c>
      <c r="G407" s="187">
        <f t="shared" si="486"/>
        <v>0.72395799999999999</v>
      </c>
      <c r="L407" s="185"/>
      <c r="M407" s="187">
        <f t="shared" si="489"/>
        <v>0</v>
      </c>
      <c r="N407" s="185">
        <f t="shared" si="420"/>
        <v>6</v>
      </c>
      <c r="O407" s="187">
        <f t="shared" si="490"/>
        <v>66.68585599999993</v>
      </c>
      <c r="P407" s="187">
        <f t="shared" si="468"/>
        <v>66.018997999999925</v>
      </c>
      <c r="Q407" s="187">
        <f t="shared" si="421"/>
        <v>0.66685799999999995</v>
      </c>
      <c r="V407" s="185"/>
      <c r="W407" s="187">
        <f t="shared" si="491"/>
        <v>0</v>
      </c>
      <c r="X407" s="185">
        <f t="shared" si="422"/>
        <v>6</v>
      </c>
      <c r="Y407" s="187">
        <f t="shared" si="492"/>
        <v>63.823853999999791</v>
      </c>
      <c r="Z407" s="187">
        <f t="shared" si="469"/>
        <v>63.18561599999979</v>
      </c>
      <c r="AA407" s="187">
        <f t="shared" si="423"/>
        <v>0.63823799999999997</v>
      </c>
      <c r="AF407" s="185"/>
      <c r="AG407" s="187">
        <f t="shared" si="493"/>
        <v>0</v>
      </c>
      <c r="AH407" s="185">
        <f t="shared" si="424"/>
        <v>6</v>
      </c>
      <c r="AI407" s="187">
        <f t="shared" si="494"/>
        <v>58.670007999999797</v>
      </c>
      <c r="AJ407" s="187">
        <f t="shared" si="470"/>
        <v>58.083307999999796</v>
      </c>
      <c r="AK407" s="187">
        <f t="shared" si="425"/>
        <v>0.5867</v>
      </c>
      <c r="AP407" s="185"/>
      <c r="AQ407" s="187">
        <f t="shared" si="495"/>
        <v>0</v>
      </c>
      <c r="AR407" s="185">
        <f t="shared" si="426"/>
        <v>7</v>
      </c>
      <c r="AS407" s="187">
        <f t="shared" si="496"/>
        <v>80.793198999999888</v>
      </c>
      <c r="AT407" s="187">
        <f t="shared" si="471"/>
        <v>79.985267999999891</v>
      </c>
      <c r="AU407" s="187">
        <f t="shared" si="427"/>
        <v>0.80793099999999995</v>
      </c>
      <c r="AZ407" s="185"/>
      <c r="BA407" s="187">
        <f t="shared" si="497"/>
        <v>0</v>
      </c>
      <c r="BB407" s="185">
        <f t="shared" si="428"/>
        <v>7</v>
      </c>
      <c r="BC407" s="187">
        <f t="shared" si="498"/>
        <v>75.291904999999886</v>
      </c>
      <c r="BD407" s="187">
        <f t="shared" si="472"/>
        <v>74.538985999999881</v>
      </c>
      <c r="BE407" s="187">
        <f t="shared" si="429"/>
        <v>0.752919</v>
      </c>
      <c r="BJ407" s="185"/>
      <c r="BK407" s="187">
        <f t="shared" si="499"/>
        <v>0</v>
      </c>
      <c r="BL407" s="185">
        <f t="shared" si="430"/>
        <v>7</v>
      </c>
      <c r="BM407" s="187">
        <f t="shared" si="500"/>
        <v>71.732234999999804</v>
      </c>
      <c r="BN407" s="187">
        <f t="shared" si="473"/>
        <v>71.014912999999808</v>
      </c>
      <c r="BO407" s="187">
        <f t="shared" si="431"/>
        <v>0.71732200000000002</v>
      </c>
      <c r="BT407" s="185"/>
      <c r="BU407" s="187">
        <f t="shared" si="501"/>
        <v>0</v>
      </c>
      <c r="BV407" s="185">
        <f t="shared" si="432"/>
        <v>7</v>
      </c>
      <c r="BW407" s="187">
        <f t="shared" si="502"/>
        <v>65.145693000000009</v>
      </c>
      <c r="BX407" s="187">
        <f t="shared" si="474"/>
        <v>64.494237000000012</v>
      </c>
      <c r="BY407" s="187">
        <f t="shared" si="433"/>
        <v>0.65145600000000004</v>
      </c>
      <c r="CD407" s="185"/>
      <c r="CE407" s="187"/>
      <c r="CF407" s="185"/>
      <c r="CG407" s="187"/>
      <c r="CH407" s="187"/>
      <c r="CI407" s="187"/>
      <c r="CN407" s="185"/>
      <c r="CO407" s="187"/>
      <c r="CP407" s="185"/>
      <c r="CQ407" s="187"/>
      <c r="CR407" s="187"/>
      <c r="CS407" s="187"/>
      <c r="CX407" s="185"/>
      <c r="CY407" s="187"/>
      <c r="CZ407" s="185"/>
      <c r="DA407" s="187"/>
      <c r="DB407" s="187"/>
      <c r="DC407" s="187"/>
      <c r="DH407" s="185"/>
      <c r="DI407" s="187"/>
      <c r="DJ407" s="185"/>
      <c r="DK407" s="187"/>
      <c r="DL407" s="187"/>
      <c r="DM407" s="187"/>
      <c r="DR407" s="185"/>
      <c r="DS407" s="187"/>
      <c r="DT407" s="185"/>
      <c r="DU407" s="187"/>
      <c r="DV407" s="187"/>
      <c r="DW407" s="187"/>
      <c r="EA407" s="17"/>
      <c r="EB407" s="17"/>
      <c r="EC407" s="17"/>
    </row>
    <row r="408" spans="1:133" s="15" customFormat="1" x14ac:dyDescent="0.25">
      <c r="A408" s="11"/>
      <c r="B408" s="185"/>
      <c r="C408" s="186">
        <f t="shared" si="487"/>
        <v>0</v>
      </c>
      <c r="D408" s="185">
        <f t="shared" si="419"/>
        <v>6</v>
      </c>
      <c r="E408" s="187">
        <f t="shared" si="488"/>
        <v>71.671874999999801</v>
      </c>
      <c r="F408" s="187">
        <f t="shared" si="485"/>
        <v>70.955156999999801</v>
      </c>
      <c r="G408" s="187">
        <f t="shared" si="486"/>
        <v>0.71671799999999997</v>
      </c>
      <c r="L408" s="185"/>
      <c r="M408" s="186">
        <f t="shared" si="489"/>
        <v>0</v>
      </c>
      <c r="N408" s="185">
        <f t="shared" si="420"/>
        <v>6</v>
      </c>
      <c r="O408" s="187">
        <f t="shared" si="490"/>
        <v>66.018997999999925</v>
      </c>
      <c r="P408" s="187">
        <f t="shared" si="468"/>
        <v>65.358808999999923</v>
      </c>
      <c r="Q408" s="187">
        <f t="shared" si="421"/>
        <v>0.66018900000000003</v>
      </c>
      <c r="V408" s="185"/>
      <c r="W408" s="186">
        <f t="shared" si="491"/>
        <v>0</v>
      </c>
      <c r="X408" s="185">
        <f t="shared" si="422"/>
        <v>6</v>
      </c>
      <c r="Y408" s="187">
        <f t="shared" si="492"/>
        <v>63.18561599999979</v>
      </c>
      <c r="Z408" s="187">
        <f t="shared" si="469"/>
        <v>62.553759999999791</v>
      </c>
      <c r="AA408" s="187">
        <f t="shared" si="423"/>
        <v>0.63185599999999997</v>
      </c>
      <c r="AF408" s="185"/>
      <c r="AG408" s="186">
        <f t="shared" si="493"/>
        <v>0</v>
      </c>
      <c r="AH408" s="185">
        <f t="shared" si="424"/>
        <v>6</v>
      </c>
      <c r="AI408" s="187">
        <f t="shared" si="494"/>
        <v>58.083307999999796</v>
      </c>
      <c r="AJ408" s="187">
        <f t="shared" si="470"/>
        <v>57.502474999999798</v>
      </c>
      <c r="AK408" s="187">
        <f t="shared" si="425"/>
        <v>0.58083300000000004</v>
      </c>
      <c r="AP408" s="185"/>
      <c r="AQ408" s="186">
        <f t="shared" si="495"/>
        <v>0</v>
      </c>
      <c r="AR408" s="185">
        <f t="shared" si="426"/>
        <v>7</v>
      </c>
      <c r="AS408" s="187">
        <f t="shared" si="496"/>
        <v>79.985267999999891</v>
      </c>
      <c r="AT408" s="187">
        <f t="shared" si="471"/>
        <v>79.18541599999989</v>
      </c>
      <c r="AU408" s="187">
        <f t="shared" si="427"/>
        <v>0.79985200000000001</v>
      </c>
      <c r="AZ408" s="185"/>
      <c r="BA408" s="186">
        <f t="shared" si="497"/>
        <v>0</v>
      </c>
      <c r="BB408" s="185">
        <f t="shared" si="428"/>
        <v>7</v>
      </c>
      <c r="BC408" s="187">
        <f t="shared" si="498"/>
        <v>74.538985999999881</v>
      </c>
      <c r="BD408" s="187">
        <f t="shared" si="472"/>
        <v>73.793596999999878</v>
      </c>
      <c r="BE408" s="187">
        <f t="shared" si="429"/>
        <v>0.74538899999999997</v>
      </c>
      <c r="BJ408" s="185"/>
      <c r="BK408" s="186">
        <f t="shared" si="499"/>
        <v>0</v>
      </c>
      <c r="BL408" s="185">
        <f t="shared" si="430"/>
        <v>7</v>
      </c>
      <c r="BM408" s="187">
        <f t="shared" si="500"/>
        <v>71.014912999999808</v>
      </c>
      <c r="BN408" s="187">
        <f t="shared" si="473"/>
        <v>70.304763999999807</v>
      </c>
      <c r="BO408" s="187">
        <f t="shared" si="431"/>
        <v>0.71014900000000003</v>
      </c>
      <c r="BT408" s="185"/>
      <c r="BU408" s="186">
        <f t="shared" si="501"/>
        <v>0</v>
      </c>
      <c r="BV408" s="185">
        <f t="shared" si="432"/>
        <v>7</v>
      </c>
      <c r="BW408" s="187">
        <f t="shared" si="502"/>
        <v>64.494237000000012</v>
      </c>
      <c r="BX408" s="187">
        <f t="shared" si="474"/>
        <v>63.849295000000012</v>
      </c>
      <c r="BY408" s="187">
        <f t="shared" si="433"/>
        <v>0.64494200000000002</v>
      </c>
      <c r="CD408" s="185"/>
      <c r="CE408" s="186"/>
      <c r="CF408" s="185"/>
      <c r="CG408" s="187"/>
      <c r="CH408" s="187"/>
      <c r="CI408" s="187"/>
      <c r="CN408" s="185"/>
      <c r="CO408" s="186"/>
      <c r="CP408" s="185"/>
      <c r="CQ408" s="187"/>
      <c r="CR408" s="187"/>
      <c r="CS408" s="187"/>
      <c r="CX408" s="185"/>
      <c r="CY408" s="186"/>
      <c r="CZ408" s="185"/>
      <c r="DA408" s="187"/>
      <c r="DB408" s="187"/>
      <c r="DC408" s="187"/>
      <c r="DH408" s="185"/>
      <c r="DI408" s="186"/>
      <c r="DJ408" s="185"/>
      <c r="DK408" s="187"/>
      <c r="DL408" s="187"/>
      <c r="DM408" s="187"/>
      <c r="DR408" s="185"/>
      <c r="DS408" s="186"/>
      <c r="DT408" s="185"/>
      <c r="DU408" s="187"/>
      <c r="DV408" s="187"/>
      <c r="DW408" s="187"/>
      <c r="EA408" s="17"/>
      <c r="EB408" s="17"/>
      <c r="EC408" s="17"/>
    </row>
    <row r="409" spans="1:133" s="15" customFormat="1" x14ac:dyDescent="0.25">
      <c r="A409" s="11"/>
      <c r="D409" s="189"/>
      <c r="G409" s="188"/>
      <c r="N409" s="189"/>
      <c r="Q409" s="188"/>
      <c r="X409" s="189"/>
      <c r="AA409" s="188"/>
      <c r="AB409" s="47"/>
      <c r="AC409" s="47"/>
      <c r="AD409" s="47"/>
      <c r="AH409" s="189"/>
      <c r="AK409" s="188"/>
      <c r="AR409" s="189"/>
      <c r="AU409" s="188"/>
      <c r="BB409" s="189"/>
      <c r="BE409" s="188"/>
      <c r="BL409" s="189"/>
      <c r="BO409" s="188"/>
      <c r="BV409" s="189"/>
      <c r="BY409" s="188"/>
      <c r="CF409" s="189"/>
      <c r="CI409" s="188"/>
      <c r="CP409" s="189"/>
      <c r="CS409" s="188"/>
      <c r="CZ409" s="189"/>
      <c r="DC409" s="188"/>
      <c r="DJ409" s="189"/>
      <c r="DM409" s="188"/>
      <c r="DT409" s="189"/>
      <c r="DW409" s="188"/>
      <c r="EA409" s="17"/>
      <c r="EB409" s="17"/>
      <c r="EC409" s="17"/>
    </row>
    <row r="410" spans="1:133" s="15" customFormat="1" x14ac:dyDescent="0.25">
      <c r="A410" s="11"/>
      <c r="D410" s="189"/>
      <c r="G410" s="188"/>
      <c r="N410" s="189"/>
      <c r="Q410" s="188"/>
      <c r="X410" s="189"/>
      <c r="AA410" s="188"/>
      <c r="AB410" s="47"/>
      <c r="AC410" s="47"/>
      <c r="AD410" s="47"/>
      <c r="AH410" s="189"/>
      <c r="AK410" s="188"/>
      <c r="AR410" s="189"/>
      <c r="AU410" s="188"/>
      <c r="BB410" s="189"/>
      <c r="BE410" s="188"/>
      <c r="BL410" s="189"/>
      <c r="BO410" s="188"/>
      <c r="BV410" s="189"/>
      <c r="BY410" s="188"/>
      <c r="CF410" s="189"/>
      <c r="CI410" s="188"/>
      <c r="CP410" s="189"/>
      <c r="CS410" s="188"/>
      <c r="CZ410" s="189"/>
      <c r="DC410" s="188"/>
      <c r="DJ410" s="189"/>
      <c r="DM410" s="188"/>
      <c r="DT410" s="189"/>
      <c r="DW410" s="188"/>
      <c r="EA410" s="17"/>
      <c r="EB410" s="17"/>
      <c r="EC410" s="17"/>
    </row>
    <row r="411" spans="1:133" s="15" customFormat="1" x14ac:dyDescent="0.25">
      <c r="A411" s="11"/>
      <c r="D411" s="189"/>
      <c r="G411" s="188"/>
      <c r="N411" s="189"/>
      <c r="Q411" s="188"/>
      <c r="X411" s="189"/>
      <c r="AA411" s="188"/>
      <c r="AB411" s="47"/>
      <c r="AC411" s="47"/>
      <c r="AD411" s="47"/>
      <c r="AH411" s="189"/>
      <c r="AK411" s="188"/>
      <c r="AR411" s="189"/>
      <c r="AU411" s="188"/>
      <c r="BB411" s="189"/>
      <c r="BE411" s="188"/>
      <c r="BL411" s="189"/>
      <c r="BO411" s="188"/>
      <c r="BV411" s="189"/>
      <c r="BY411" s="188"/>
      <c r="CF411" s="189"/>
      <c r="CI411" s="188"/>
      <c r="CP411" s="189"/>
      <c r="CS411" s="188"/>
      <c r="CZ411" s="189"/>
      <c r="DC411" s="188"/>
      <c r="DJ411" s="189"/>
      <c r="DM411" s="188"/>
      <c r="DT411" s="189"/>
      <c r="DW411" s="188"/>
      <c r="EA411" s="17"/>
      <c r="EB411" s="17"/>
      <c r="EC411" s="17"/>
    </row>
    <row r="412" spans="1:133" s="15" customFormat="1" x14ac:dyDescent="0.25">
      <c r="A412" s="11"/>
      <c r="D412" s="189"/>
      <c r="G412" s="188"/>
      <c r="N412" s="189"/>
      <c r="Q412" s="188"/>
      <c r="X412" s="189"/>
      <c r="AA412" s="188"/>
      <c r="AB412" s="47"/>
      <c r="AC412" s="47"/>
      <c r="AD412" s="47"/>
      <c r="AH412" s="189"/>
      <c r="AK412" s="188"/>
      <c r="AR412" s="189"/>
      <c r="AU412" s="188"/>
      <c r="BB412" s="189"/>
      <c r="BE412" s="188"/>
      <c r="BL412" s="189"/>
      <c r="BO412" s="188"/>
      <c r="BV412" s="189"/>
      <c r="BY412" s="188"/>
      <c r="CF412" s="189"/>
      <c r="CI412" s="188"/>
      <c r="CP412" s="189"/>
      <c r="CS412" s="188"/>
      <c r="CZ412" s="189"/>
      <c r="DC412" s="188"/>
      <c r="DJ412" s="189"/>
      <c r="DM412" s="188"/>
      <c r="DT412" s="189"/>
      <c r="DW412" s="188"/>
      <c r="EA412" s="17"/>
      <c r="EB412" s="17"/>
      <c r="EC412" s="17"/>
    </row>
    <row r="413" spans="1:133" s="15" customFormat="1" x14ac:dyDescent="0.25">
      <c r="A413" s="11"/>
      <c r="D413" s="189"/>
      <c r="G413" s="188"/>
      <c r="N413" s="189"/>
      <c r="Q413" s="188"/>
      <c r="X413" s="189"/>
      <c r="AA413" s="188"/>
      <c r="AB413" s="47"/>
      <c r="AC413" s="47"/>
      <c r="AD413" s="47"/>
      <c r="AH413" s="189"/>
      <c r="AK413" s="188"/>
      <c r="AR413" s="189"/>
      <c r="AU413" s="188"/>
      <c r="BB413" s="189"/>
      <c r="BE413" s="188"/>
      <c r="BL413" s="189"/>
      <c r="BO413" s="188"/>
      <c r="BV413" s="189"/>
      <c r="BY413" s="188"/>
      <c r="CF413" s="189"/>
      <c r="CI413" s="188"/>
      <c r="CP413" s="189"/>
      <c r="CS413" s="188"/>
      <c r="CZ413" s="189"/>
      <c r="DC413" s="188"/>
      <c r="DJ413" s="189"/>
      <c r="DM413" s="188"/>
      <c r="DT413" s="189"/>
      <c r="DW413" s="188"/>
      <c r="EA413" s="17"/>
      <c r="EB413" s="17"/>
      <c r="EC413" s="17"/>
    </row>
    <row r="414" spans="1:133" s="15" customFormat="1" x14ac:dyDescent="0.25">
      <c r="A414" s="11"/>
      <c r="D414" s="189"/>
      <c r="G414" s="188"/>
      <c r="N414" s="189"/>
      <c r="Q414" s="188"/>
      <c r="X414" s="189"/>
      <c r="AA414" s="188"/>
      <c r="AB414" s="47"/>
      <c r="AC414" s="47"/>
      <c r="AD414" s="47"/>
      <c r="AH414" s="189"/>
      <c r="AK414" s="188"/>
      <c r="AR414" s="189"/>
      <c r="AU414" s="188"/>
      <c r="BB414" s="189"/>
      <c r="BE414" s="188"/>
      <c r="BL414" s="189"/>
      <c r="BO414" s="188"/>
      <c r="BV414" s="189"/>
      <c r="BY414" s="188"/>
      <c r="CF414" s="189"/>
      <c r="CI414" s="188"/>
      <c r="CP414" s="189"/>
      <c r="CS414" s="188"/>
      <c r="CZ414" s="189"/>
      <c r="DC414" s="188"/>
      <c r="DJ414" s="189"/>
      <c r="DM414" s="188"/>
      <c r="DT414" s="189"/>
      <c r="DW414" s="188"/>
      <c r="EA414" s="17"/>
      <c r="EB414" s="17"/>
      <c r="EC414" s="17"/>
    </row>
    <row r="415" spans="1:133" s="15" customFormat="1" x14ac:dyDescent="0.25">
      <c r="A415" s="11"/>
      <c r="D415" s="189"/>
      <c r="G415" s="188"/>
      <c r="N415" s="189"/>
      <c r="Q415" s="188"/>
      <c r="X415" s="189"/>
      <c r="AA415" s="188"/>
      <c r="AB415" s="47"/>
      <c r="AC415" s="47"/>
      <c r="AD415" s="47"/>
      <c r="AH415" s="189"/>
      <c r="AK415" s="188"/>
      <c r="AR415" s="189"/>
      <c r="AU415" s="188"/>
      <c r="BB415" s="189"/>
      <c r="BE415" s="188"/>
      <c r="BL415" s="189"/>
      <c r="BO415" s="188"/>
      <c r="BV415" s="189"/>
      <c r="BY415" s="188"/>
      <c r="CF415" s="189"/>
      <c r="CI415" s="188"/>
      <c r="CP415" s="189"/>
      <c r="CS415" s="188"/>
      <c r="CZ415" s="189"/>
      <c r="DC415" s="188"/>
      <c r="DJ415" s="189"/>
      <c r="DM415" s="188"/>
      <c r="DT415" s="189"/>
      <c r="DW415" s="188"/>
      <c r="EA415" s="17"/>
      <c r="EB415" s="17"/>
      <c r="EC415" s="17"/>
    </row>
    <row r="416" spans="1:133" s="15" customFormat="1" x14ac:dyDescent="0.25">
      <c r="A416" s="11"/>
      <c r="D416" s="189"/>
      <c r="G416" s="188"/>
      <c r="N416" s="189"/>
      <c r="Q416" s="188"/>
      <c r="X416" s="189"/>
      <c r="AA416" s="188"/>
      <c r="AB416" s="47"/>
      <c r="AC416" s="47"/>
      <c r="AD416" s="47"/>
      <c r="AH416" s="189"/>
      <c r="AK416" s="188"/>
      <c r="AR416" s="189"/>
      <c r="AU416" s="188"/>
      <c r="BB416" s="189"/>
      <c r="BE416" s="188"/>
      <c r="BL416" s="189"/>
      <c r="BO416" s="188"/>
      <c r="BV416" s="189"/>
      <c r="BY416" s="188"/>
      <c r="CF416" s="189"/>
      <c r="CI416" s="188"/>
      <c r="CP416" s="189"/>
      <c r="CS416" s="188"/>
      <c r="CZ416" s="189"/>
      <c r="DC416" s="188"/>
      <c r="DJ416" s="189"/>
      <c r="DM416" s="188"/>
      <c r="DT416" s="189"/>
      <c r="DW416" s="188"/>
      <c r="EA416" s="17"/>
      <c r="EB416" s="17"/>
      <c r="EC416" s="17"/>
    </row>
    <row r="417" spans="1:133" s="15" customFormat="1" x14ac:dyDescent="0.25">
      <c r="A417" s="11"/>
      <c r="D417" s="189"/>
      <c r="G417" s="188"/>
      <c r="N417" s="189"/>
      <c r="Q417" s="188"/>
      <c r="X417" s="189"/>
      <c r="AA417" s="188"/>
      <c r="AB417" s="47"/>
      <c r="AC417" s="47"/>
      <c r="AD417" s="47"/>
      <c r="AH417" s="189"/>
      <c r="AK417" s="188"/>
      <c r="AR417" s="189"/>
      <c r="AU417" s="188"/>
      <c r="BB417" s="189"/>
      <c r="BE417" s="188"/>
      <c r="BL417" s="189"/>
      <c r="BO417" s="188"/>
      <c r="BV417" s="189"/>
      <c r="BY417" s="188"/>
      <c r="CF417" s="189"/>
      <c r="CI417" s="188"/>
      <c r="CP417" s="189"/>
      <c r="CS417" s="188"/>
      <c r="CZ417" s="189"/>
      <c r="DC417" s="188"/>
      <c r="DJ417" s="189"/>
      <c r="DM417" s="188"/>
      <c r="DT417" s="189"/>
      <c r="DW417" s="188"/>
      <c r="EA417" s="17"/>
      <c r="EB417" s="17"/>
      <c r="EC417" s="17"/>
    </row>
    <row r="418" spans="1:133" x14ac:dyDescent="0.25">
      <c r="AB418" s="47"/>
      <c r="AC418" s="47"/>
      <c r="AD418" s="47"/>
    </row>
    <row r="419" spans="1:133" x14ac:dyDescent="0.25">
      <c r="AB419" s="47"/>
      <c r="AC419" s="47"/>
      <c r="AD419" s="47"/>
    </row>
    <row r="420" spans="1:133" x14ac:dyDescent="0.25">
      <c r="AB420" s="47"/>
      <c r="AC420" s="47"/>
      <c r="AD420" s="47"/>
    </row>
    <row r="421" spans="1:133" x14ac:dyDescent="0.25">
      <c r="AB421" s="47"/>
      <c r="AC421" s="47"/>
      <c r="AD421" s="47"/>
    </row>
  </sheetData>
  <conditionalFormatting sqref="B4:B408">
    <cfRule type="colorScale" priority="63">
      <colorScale>
        <cfvo type="num" val="0"/>
        <cfvo type="num" val="100"/>
        <cfvo type="num" val="300"/>
        <color theme="0"/>
        <color rgb="FFA4CCA8"/>
        <color rgb="FFFFDB69"/>
      </colorScale>
    </cfRule>
  </conditionalFormatting>
  <conditionalFormatting sqref="B3">
    <cfRule type="colorScale" priority="62">
      <colorScale>
        <cfvo type="num" val="0"/>
        <cfvo type="num" val="100"/>
        <cfvo type="num" val="300"/>
        <color theme="0"/>
        <color rgb="FFA4CCA8"/>
        <color rgb="FFFFDB69"/>
      </colorScale>
    </cfRule>
  </conditionalFormatting>
  <conditionalFormatting sqref="V4:V408">
    <cfRule type="colorScale" priority="59">
      <colorScale>
        <cfvo type="num" val="0"/>
        <cfvo type="num" val="100"/>
        <cfvo type="num" val="300"/>
        <color theme="0"/>
        <color rgb="FFA4CCA8"/>
        <color rgb="FFFFDB69"/>
      </colorScale>
    </cfRule>
  </conditionalFormatting>
  <conditionalFormatting sqref="V3">
    <cfRule type="colorScale" priority="58">
      <colorScale>
        <cfvo type="num" val="0"/>
        <cfvo type="num" val="100"/>
        <cfvo type="num" val="300"/>
        <color theme="0"/>
        <color rgb="FFA4CCA8"/>
        <color rgb="FFFFDB69"/>
      </colorScale>
    </cfRule>
  </conditionalFormatting>
  <conditionalFormatting sqref="AP4:AP408">
    <cfRule type="colorScale" priority="55">
      <colorScale>
        <cfvo type="num" val="0"/>
        <cfvo type="num" val="100"/>
        <cfvo type="num" val="300"/>
        <color theme="0"/>
        <color rgb="FFA4CCA8"/>
        <color rgb="FFFFDB69"/>
      </colorScale>
    </cfRule>
  </conditionalFormatting>
  <conditionalFormatting sqref="AP3">
    <cfRule type="colorScale" priority="54">
      <colorScale>
        <cfvo type="num" val="0"/>
        <cfvo type="num" val="100"/>
        <cfvo type="num" val="300"/>
        <color theme="0"/>
        <color rgb="FFA4CCA8"/>
        <color rgb="FFFFDB69"/>
      </colorScale>
    </cfRule>
  </conditionalFormatting>
  <conditionalFormatting sqref="BJ4:BJ408">
    <cfRule type="colorScale" priority="51">
      <colorScale>
        <cfvo type="num" val="0"/>
        <cfvo type="num" val="100"/>
        <cfvo type="num" val="300"/>
        <color theme="0"/>
        <color rgb="FFA4CCA8"/>
        <color rgb="FFFFDB69"/>
      </colorScale>
    </cfRule>
  </conditionalFormatting>
  <conditionalFormatting sqref="BJ3">
    <cfRule type="colorScale" priority="50">
      <colorScale>
        <cfvo type="num" val="0"/>
        <cfvo type="num" val="100"/>
        <cfvo type="num" val="300"/>
        <color theme="0"/>
        <color rgb="FFA4CCA8"/>
        <color rgb="FFFFDB69"/>
      </colorScale>
    </cfRule>
  </conditionalFormatting>
  <conditionalFormatting sqref="BT4:BT408">
    <cfRule type="colorScale" priority="47">
      <colorScale>
        <cfvo type="num" val="0"/>
        <cfvo type="num" val="100"/>
        <cfvo type="num" val="300"/>
        <color theme="0"/>
        <color rgb="FFA4CCA8"/>
        <color rgb="FFFFDB69"/>
      </colorScale>
    </cfRule>
  </conditionalFormatting>
  <conditionalFormatting sqref="BT3">
    <cfRule type="colorScale" priority="46">
      <colorScale>
        <cfvo type="num" val="0"/>
        <cfvo type="num" val="100"/>
        <cfvo type="num" val="300"/>
        <color theme="0"/>
        <color rgb="FFA4CCA8"/>
        <color rgb="FFFFDB69"/>
      </colorScale>
    </cfRule>
  </conditionalFormatting>
  <conditionalFormatting sqref="AF4:AF408">
    <cfRule type="colorScale" priority="43">
      <colorScale>
        <cfvo type="num" val="0"/>
        <cfvo type="num" val="100"/>
        <cfvo type="num" val="300"/>
        <color theme="0"/>
        <color rgb="FFA4CCA8"/>
        <color rgb="FFFFDB69"/>
      </colorScale>
    </cfRule>
  </conditionalFormatting>
  <conditionalFormatting sqref="AF3">
    <cfRule type="colorScale" priority="42">
      <colorScale>
        <cfvo type="num" val="0"/>
        <cfvo type="num" val="100"/>
        <cfvo type="num" val="300"/>
        <color theme="0"/>
        <color rgb="FFA4CCA8"/>
        <color rgb="FFFFDB69"/>
      </colorScale>
    </cfRule>
  </conditionalFormatting>
  <conditionalFormatting sqref="L4:L408">
    <cfRule type="colorScale" priority="39">
      <colorScale>
        <cfvo type="num" val="0"/>
        <cfvo type="num" val="100"/>
        <cfvo type="num" val="300"/>
        <color theme="0"/>
        <color rgb="FFA4CCA8"/>
        <color rgb="FFFFDB69"/>
      </colorScale>
    </cfRule>
  </conditionalFormatting>
  <conditionalFormatting sqref="L3">
    <cfRule type="colorScale" priority="38">
      <colorScale>
        <cfvo type="num" val="0"/>
        <cfvo type="num" val="100"/>
        <cfvo type="num" val="300"/>
        <color theme="0"/>
        <color rgb="FFA4CCA8"/>
        <color rgb="FFFFDB69"/>
      </colorScale>
    </cfRule>
  </conditionalFormatting>
  <conditionalFormatting sqref="AZ4:AZ408">
    <cfRule type="colorScale" priority="35">
      <colorScale>
        <cfvo type="num" val="0"/>
        <cfvo type="num" val="100"/>
        <cfvo type="num" val="300"/>
        <color theme="0"/>
        <color rgb="FFA4CCA8"/>
        <color rgb="FFFFDB69"/>
      </colorScale>
    </cfRule>
  </conditionalFormatting>
  <conditionalFormatting sqref="AZ3">
    <cfRule type="colorScale" priority="34">
      <colorScale>
        <cfvo type="num" val="0"/>
        <cfvo type="num" val="100"/>
        <cfvo type="num" val="300"/>
        <color theme="0"/>
        <color rgb="FFA4CCA8"/>
        <color rgb="FFFFDB69"/>
      </colorScale>
    </cfRule>
  </conditionalFormatting>
  <conditionalFormatting sqref="CD4:CD408">
    <cfRule type="colorScale" priority="31">
      <colorScale>
        <cfvo type="num" val="0"/>
        <cfvo type="num" val="100"/>
        <cfvo type="num" val="300"/>
        <color theme="0"/>
        <color rgb="FFA4CCA8"/>
        <color rgb="FFFFDB69"/>
      </colorScale>
    </cfRule>
  </conditionalFormatting>
  <conditionalFormatting sqref="CD3">
    <cfRule type="colorScale" priority="30">
      <colorScale>
        <cfvo type="num" val="0"/>
        <cfvo type="num" val="100"/>
        <cfvo type="num" val="300"/>
        <color theme="0"/>
        <color rgb="FFA4CCA8"/>
        <color rgb="FFFFDB69"/>
      </colorScale>
    </cfRule>
  </conditionalFormatting>
  <conditionalFormatting sqref="CN4:CN408">
    <cfRule type="colorScale" priority="19">
      <colorScale>
        <cfvo type="num" val="0"/>
        <cfvo type="num" val="100"/>
        <cfvo type="num" val="300"/>
        <color theme="0"/>
        <color rgb="FFA4CCA8"/>
        <color rgb="FFFFDB69"/>
      </colorScale>
    </cfRule>
  </conditionalFormatting>
  <conditionalFormatting sqref="CN3">
    <cfRule type="colorScale" priority="18">
      <colorScale>
        <cfvo type="num" val="0"/>
        <cfvo type="num" val="100"/>
        <cfvo type="num" val="300"/>
        <color theme="0"/>
        <color rgb="FFA4CCA8"/>
        <color rgb="FFFFDB69"/>
      </colorScale>
    </cfRule>
  </conditionalFormatting>
  <conditionalFormatting sqref="CX4:CX408">
    <cfRule type="colorScale" priority="15">
      <colorScale>
        <cfvo type="num" val="0"/>
        <cfvo type="num" val="100"/>
        <cfvo type="num" val="300"/>
        <color theme="0"/>
        <color rgb="FFA4CCA8"/>
        <color rgb="FFFFDB69"/>
      </colorScale>
    </cfRule>
  </conditionalFormatting>
  <conditionalFormatting sqref="CX3">
    <cfRule type="colorScale" priority="14">
      <colorScale>
        <cfvo type="num" val="0"/>
        <cfvo type="num" val="100"/>
        <cfvo type="num" val="300"/>
        <color theme="0"/>
        <color rgb="FFA4CCA8"/>
        <color rgb="FFFFDB69"/>
      </colorScale>
    </cfRule>
  </conditionalFormatting>
  <conditionalFormatting sqref="DR4:DR408">
    <cfRule type="colorScale" priority="11">
      <colorScale>
        <cfvo type="num" val="0"/>
        <cfvo type="num" val="100"/>
        <cfvo type="num" val="300"/>
        <color theme="0"/>
        <color rgb="FFA4CCA8"/>
        <color rgb="FFFFDB69"/>
      </colorScale>
    </cfRule>
  </conditionalFormatting>
  <conditionalFormatting sqref="DR3">
    <cfRule type="colorScale" priority="10">
      <colorScale>
        <cfvo type="num" val="0"/>
        <cfvo type="num" val="100"/>
        <cfvo type="num" val="300"/>
        <color theme="0"/>
        <color rgb="FFA4CCA8"/>
        <color rgb="FFFFDB69"/>
      </colorScale>
    </cfRule>
  </conditionalFormatting>
  <conditionalFormatting sqref="DH4:DH408">
    <cfRule type="colorScale" priority="3">
      <colorScale>
        <cfvo type="num" val="0"/>
        <cfvo type="num" val="100"/>
        <cfvo type="num" val="300"/>
        <color theme="0"/>
        <color rgb="FFA4CCA8"/>
        <color rgb="FFFFDB69"/>
      </colorScale>
    </cfRule>
  </conditionalFormatting>
  <conditionalFormatting sqref="DH3">
    <cfRule type="colorScale" priority="2">
      <colorScale>
        <cfvo type="num" val="0"/>
        <cfvo type="num" val="100"/>
        <cfvo type="num" val="300"/>
        <color theme="0"/>
        <color rgb="FFA4CCA8"/>
        <color rgb="FFFFDB69"/>
      </colorScale>
    </cfRule>
  </conditionalFormatting>
  <pageMargins left="0.7" right="0.7" top="0.78740157499999996" bottom="0.78740157499999996" header="0.3" footer="0.3"/>
  <pageSetup paperSize="9" orientation="portrait" r:id="rId1"/>
  <tableParts count="13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1" id="{DB1B1448-0E1B-4E98-A771-A072C7535A32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NoIcons" iconId="0"/>
              <x14:cfIcon iconSet="NoIcons" iconId="0"/>
            </x14:iconSet>
          </x14:cfRule>
          <xm:sqref>B3</xm:sqref>
        </x14:conditionalFormatting>
        <x14:conditionalFormatting xmlns:xm="http://schemas.microsoft.com/office/excel/2006/main">
          <x14:cfRule type="iconSet" priority="108" id="{F82ACA30-99CA-49DE-B8C0-BE2D0300E92D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NoIcons" iconId="0"/>
              <x14:cfIcon iconSet="NoIcons" iconId="0"/>
            </x14:iconSet>
          </x14:cfRule>
          <xm:sqref>B4:B408</xm:sqref>
        </x14:conditionalFormatting>
        <x14:conditionalFormatting xmlns:xm="http://schemas.microsoft.com/office/excel/2006/main">
          <x14:cfRule type="iconSet" priority="57" id="{93A500A6-0604-4705-8DB0-D8343E2DD0D0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NoIcons" iconId="0"/>
              <x14:cfIcon iconSet="NoIcons" iconId="0"/>
            </x14:iconSet>
          </x14:cfRule>
          <xm:sqref>V3</xm:sqref>
        </x14:conditionalFormatting>
        <x14:conditionalFormatting xmlns:xm="http://schemas.microsoft.com/office/excel/2006/main">
          <x14:cfRule type="iconSet" priority="60" id="{7E3910B8-F744-4FE3-8296-90B318F67D34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NoIcons" iconId="0"/>
              <x14:cfIcon iconSet="NoIcons" iconId="0"/>
            </x14:iconSet>
          </x14:cfRule>
          <xm:sqref>V4:V408</xm:sqref>
        </x14:conditionalFormatting>
        <x14:conditionalFormatting xmlns:xm="http://schemas.microsoft.com/office/excel/2006/main">
          <x14:cfRule type="iconSet" priority="53" id="{CEF498C1-F610-495C-8F82-D68D297C062D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NoIcons" iconId="0"/>
              <x14:cfIcon iconSet="NoIcons" iconId="0"/>
            </x14:iconSet>
          </x14:cfRule>
          <xm:sqref>AP3</xm:sqref>
        </x14:conditionalFormatting>
        <x14:conditionalFormatting xmlns:xm="http://schemas.microsoft.com/office/excel/2006/main">
          <x14:cfRule type="iconSet" priority="56" id="{001B935A-469C-4F37-A9C9-7E1748044BB2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NoIcons" iconId="0"/>
              <x14:cfIcon iconSet="NoIcons" iconId="0"/>
            </x14:iconSet>
          </x14:cfRule>
          <xm:sqref>AP4:AP408</xm:sqref>
        </x14:conditionalFormatting>
        <x14:conditionalFormatting xmlns:xm="http://schemas.microsoft.com/office/excel/2006/main">
          <x14:cfRule type="iconSet" priority="49" id="{B15F66F6-36FC-4829-82EE-F080A9AD95C5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NoIcons" iconId="0"/>
              <x14:cfIcon iconSet="NoIcons" iconId="0"/>
            </x14:iconSet>
          </x14:cfRule>
          <xm:sqref>BJ3</xm:sqref>
        </x14:conditionalFormatting>
        <x14:conditionalFormatting xmlns:xm="http://schemas.microsoft.com/office/excel/2006/main">
          <x14:cfRule type="iconSet" priority="52" id="{ABEE1BE4-D5E4-4711-91A5-05D86BD84E8C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NoIcons" iconId="0"/>
              <x14:cfIcon iconSet="NoIcons" iconId="0"/>
            </x14:iconSet>
          </x14:cfRule>
          <xm:sqref>BJ4:BJ408</xm:sqref>
        </x14:conditionalFormatting>
        <x14:conditionalFormatting xmlns:xm="http://schemas.microsoft.com/office/excel/2006/main">
          <x14:cfRule type="iconSet" priority="45" id="{04A999C1-38AB-4AEA-ACF4-AAB52D3928F6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NoIcons" iconId="0"/>
              <x14:cfIcon iconSet="NoIcons" iconId="0"/>
            </x14:iconSet>
          </x14:cfRule>
          <xm:sqref>BT3</xm:sqref>
        </x14:conditionalFormatting>
        <x14:conditionalFormatting xmlns:xm="http://schemas.microsoft.com/office/excel/2006/main">
          <x14:cfRule type="iconSet" priority="48" id="{EA174178-321D-4199-B6FB-BC6857F34565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NoIcons" iconId="0"/>
              <x14:cfIcon iconSet="NoIcons" iconId="0"/>
            </x14:iconSet>
          </x14:cfRule>
          <xm:sqref>BT4:BT408</xm:sqref>
        </x14:conditionalFormatting>
        <x14:conditionalFormatting xmlns:xm="http://schemas.microsoft.com/office/excel/2006/main">
          <x14:cfRule type="iconSet" priority="41" id="{109AA4BB-8C9E-4AFD-8B89-6FFC7CDA1D88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NoIcons" iconId="0"/>
              <x14:cfIcon iconSet="NoIcons" iconId="0"/>
            </x14:iconSet>
          </x14:cfRule>
          <xm:sqref>AF3</xm:sqref>
        </x14:conditionalFormatting>
        <x14:conditionalFormatting xmlns:xm="http://schemas.microsoft.com/office/excel/2006/main">
          <x14:cfRule type="iconSet" priority="44" id="{C06ECAD7-720E-4CBE-8991-3F3C3FC0BC62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NoIcons" iconId="0"/>
              <x14:cfIcon iconSet="NoIcons" iconId="0"/>
            </x14:iconSet>
          </x14:cfRule>
          <xm:sqref>AF4:AF408</xm:sqref>
        </x14:conditionalFormatting>
        <x14:conditionalFormatting xmlns:xm="http://schemas.microsoft.com/office/excel/2006/main">
          <x14:cfRule type="iconSet" priority="37" id="{3B6C8AD5-7A9F-4428-9F96-442592133B82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NoIcons" iconId="0"/>
              <x14:cfIcon iconSet="NoIcons" iconId="0"/>
            </x14:iconSet>
          </x14:cfRule>
          <xm:sqref>L3</xm:sqref>
        </x14:conditionalFormatting>
        <x14:conditionalFormatting xmlns:xm="http://schemas.microsoft.com/office/excel/2006/main">
          <x14:cfRule type="iconSet" priority="40" id="{E9B0D746-CABA-478A-83F5-B0D879ED5EB8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NoIcons" iconId="0"/>
              <x14:cfIcon iconSet="NoIcons" iconId="0"/>
            </x14:iconSet>
          </x14:cfRule>
          <xm:sqref>L4:L408</xm:sqref>
        </x14:conditionalFormatting>
        <x14:conditionalFormatting xmlns:xm="http://schemas.microsoft.com/office/excel/2006/main">
          <x14:cfRule type="iconSet" priority="33" id="{732BBB93-B988-471E-BF88-E8FDA24BE267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NoIcons" iconId="0"/>
              <x14:cfIcon iconSet="NoIcons" iconId="0"/>
            </x14:iconSet>
          </x14:cfRule>
          <xm:sqref>AZ3</xm:sqref>
        </x14:conditionalFormatting>
        <x14:conditionalFormatting xmlns:xm="http://schemas.microsoft.com/office/excel/2006/main">
          <x14:cfRule type="iconSet" priority="36" id="{DAEEABF8-77D8-4BC9-B234-69D06C097093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NoIcons" iconId="0"/>
              <x14:cfIcon iconSet="NoIcons" iconId="0"/>
            </x14:iconSet>
          </x14:cfRule>
          <xm:sqref>AZ4:AZ408</xm:sqref>
        </x14:conditionalFormatting>
        <x14:conditionalFormatting xmlns:xm="http://schemas.microsoft.com/office/excel/2006/main">
          <x14:cfRule type="iconSet" priority="29" id="{1EEE0C7C-FE01-423F-958E-35A157C17A7E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NoIcons" iconId="0"/>
              <x14:cfIcon iconSet="NoIcons" iconId="0"/>
            </x14:iconSet>
          </x14:cfRule>
          <xm:sqref>CD3</xm:sqref>
        </x14:conditionalFormatting>
        <x14:conditionalFormatting xmlns:xm="http://schemas.microsoft.com/office/excel/2006/main">
          <x14:cfRule type="iconSet" priority="32" id="{6CBF4830-6B83-4616-A911-722F77F17650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NoIcons" iconId="0"/>
              <x14:cfIcon iconSet="NoIcons" iconId="0"/>
            </x14:iconSet>
          </x14:cfRule>
          <xm:sqref>CD4:CD408</xm:sqref>
        </x14:conditionalFormatting>
        <x14:conditionalFormatting xmlns:xm="http://schemas.microsoft.com/office/excel/2006/main">
          <x14:cfRule type="iconSet" priority="17" id="{DCFA8BAC-D85F-411B-9377-218414959D8F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NoIcons" iconId="0"/>
              <x14:cfIcon iconSet="NoIcons" iconId="0"/>
            </x14:iconSet>
          </x14:cfRule>
          <xm:sqref>CN3</xm:sqref>
        </x14:conditionalFormatting>
        <x14:conditionalFormatting xmlns:xm="http://schemas.microsoft.com/office/excel/2006/main">
          <x14:cfRule type="iconSet" priority="20" id="{9405D30E-61AF-4A83-A05C-CED6FEF89195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NoIcons" iconId="0"/>
              <x14:cfIcon iconSet="NoIcons" iconId="0"/>
            </x14:iconSet>
          </x14:cfRule>
          <xm:sqref>CN4:CN408</xm:sqref>
        </x14:conditionalFormatting>
        <x14:conditionalFormatting xmlns:xm="http://schemas.microsoft.com/office/excel/2006/main">
          <x14:cfRule type="iconSet" priority="13" id="{70B74E46-A028-4309-A044-20CDA380CE08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NoIcons" iconId="0"/>
              <x14:cfIcon iconSet="NoIcons" iconId="0"/>
            </x14:iconSet>
          </x14:cfRule>
          <xm:sqref>CX3</xm:sqref>
        </x14:conditionalFormatting>
        <x14:conditionalFormatting xmlns:xm="http://schemas.microsoft.com/office/excel/2006/main">
          <x14:cfRule type="iconSet" priority="16" id="{3C038FC8-AAF3-4662-A0FA-FB0C4493E9EA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NoIcons" iconId="0"/>
              <x14:cfIcon iconSet="NoIcons" iconId="0"/>
            </x14:iconSet>
          </x14:cfRule>
          <xm:sqref>CX4:CX408</xm:sqref>
        </x14:conditionalFormatting>
        <x14:conditionalFormatting xmlns:xm="http://schemas.microsoft.com/office/excel/2006/main">
          <x14:cfRule type="iconSet" priority="9" id="{211E4DDC-54B8-4D5A-BEC0-241701BBECF7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NoIcons" iconId="0"/>
              <x14:cfIcon iconSet="NoIcons" iconId="0"/>
            </x14:iconSet>
          </x14:cfRule>
          <xm:sqref>DR3</xm:sqref>
        </x14:conditionalFormatting>
        <x14:conditionalFormatting xmlns:xm="http://schemas.microsoft.com/office/excel/2006/main">
          <x14:cfRule type="iconSet" priority="12" id="{082E036B-DF50-4C43-9AD3-9FF45F656C20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NoIcons" iconId="0"/>
              <x14:cfIcon iconSet="NoIcons" iconId="0"/>
            </x14:iconSet>
          </x14:cfRule>
          <xm:sqref>DR4:DR408</xm:sqref>
        </x14:conditionalFormatting>
        <x14:conditionalFormatting xmlns:xm="http://schemas.microsoft.com/office/excel/2006/main">
          <x14:cfRule type="iconSet" priority="1" id="{4480907F-D5B6-4838-8926-9DA863CB5AD1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NoIcons" iconId="0"/>
              <x14:cfIcon iconSet="NoIcons" iconId="0"/>
            </x14:iconSet>
          </x14:cfRule>
          <xm:sqref>DH3</xm:sqref>
        </x14:conditionalFormatting>
        <x14:conditionalFormatting xmlns:xm="http://schemas.microsoft.com/office/excel/2006/main">
          <x14:cfRule type="iconSet" priority="4" id="{DE5331E5-5604-4B9E-B427-5117E0FB5F90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NoIcons" iconId="0"/>
              <x14:cfIcon iconSet="NoIcons" iconId="0"/>
            </x14:iconSet>
          </x14:cfRule>
          <xm:sqref>DH4:DH408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141"/>
  <sheetViews>
    <sheetView zoomScale="70" zoomScaleNormal="70" workbookViewId="0">
      <selection activeCell="H1" sqref="H1:J1048576"/>
    </sheetView>
  </sheetViews>
  <sheetFormatPr baseColWidth="10" defaultRowHeight="15" outlineLevelCol="1" x14ac:dyDescent="0.25"/>
  <cols>
    <col min="1" max="1" width="5.7109375" customWidth="1"/>
    <col min="4" max="7" width="11.42578125" hidden="1" customWidth="1" outlineLevel="1"/>
    <col min="8" max="8" width="11.42578125" collapsed="1"/>
    <col min="10" max="10" width="25.7109375" customWidth="1"/>
    <col min="11" max="11" width="5.7109375" customWidth="1"/>
    <col min="14" max="17" width="0" hidden="1" customWidth="1" outlineLevel="1"/>
    <col min="18" max="18" width="11.42578125" collapsed="1"/>
    <col min="20" max="20" width="25.7109375" customWidth="1"/>
    <col min="21" max="21" width="5.7109375" customWidth="1"/>
  </cols>
  <sheetData>
    <row r="2" spans="1:20" s="65" customFormat="1" x14ac:dyDescent="0.25">
      <c r="A2" s="65" t="s">
        <v>79</v>
      </c>
      <c r="K2" s="65" t="s">
        <v>51</v>
      </c>
    </row>
    <row r="3" spans="1:20" x14ac:dyDescent="0.25">
      <c r="B3" s="32" t="s">
        <v>25</v>
      </c>
      <c r="C3" s="33" t="s">
        <v>22</v>
      </c>
      <c r="D3" s="51" t="s">
        <v>23</v>
      </c>
      <c r="E3" s="51" t="s">
        <v>24</v>
      </c>
      <c r="F3" s="51" t="s">
        <v>36</v>
      </c>
      <c r="G3" s="33" t="s">
        <v>38</v>
      </c>
      <c r="H3" s="42" t="s">
        <v>40</v>
      </c>
      <c r="I3" s="33" t="s">
        <v>39</v>
      </c>
      <c r="J3" s="32" t="s">
        <v>37</v>
      </c>
      <c r="L3" s="32" t="s">
        <v>25</v>
      </c>
      <c r="M3" s="33" t="s">
        <v>22</v>
      </c>
      <c r="N3" s="51" t="s">
        <v>23</v>
      </c>
      <c r="O3" s="51" t="s">
        <v>24</v>
      </c>
      <c r="P3" s="51" t="s">
        <v>36</v>
      </c>
      <c r="Q3" s="33" t="s">
        <v>38</v>
      </c>
      <c r="R3" s="42" t="s">
        <v>40</v>
      </c>
      <c r="S3" s="33" t="s">
        <v>39</v>
      </c>
      <c r="T3" s="32" t="s">
        <v>37</v>
      </c>
    </row>
    <row r="4" spans="1:20" x14ac:dyDescent="0.25">
      <c r="B4" s="34">
        <v>1</v>
      </c>
      <c r="C4" s="35">
        <f>D4+G4+2/2+Tabelle212[[#This Row],[poweradd]]</f>
        <v>30</v>
      </c>
      <c r="D4" s="52">
        <v>100</v>
      </c>
      <c r="E4" s="52">
        <v>400</v>
      </c>
      <c r="F4" s="52">
        <f t="shared" ref="F4:F67" si="0">E4-G4</f>
        <v>396</v>
      </c>
      <c r="G4" s="35">
        <f t="shared" ref="G4:G67" si="1">IF(ROUNDDOWN(E4/50/2,0)&lt;1,1,IF(ROUNDDOWN(E4/50/2,0)&gt;20,20,ROUNDDOWN(E4/50/2,2)))</f>
        <v>4</v>
      </c>
      <c r="H4" s="43">
        <v>-75</v>
      </c>
      <c r="I4" s="43"/>
      <c r="J4" s="38" t="s">
        <v>28</v>
      </c>
      <c r="L4" s="34">
        <v>1</v>
      </c>
      <c r="M4" s="35">
        <f>N4+Q4+2/2+Tabelle21215[[#This Row],[poweradd]]</f>
        <v>30</v>
      </c>
      <c r="N4" s="52">
        <v>100</v>
      </c>
      <c r="O4" s="52">
        <v>400</v>
      </c>
      <c r="P4" s="52">
        <f t="shared" ref="P4:P5" si="2">O4-Q4</f>
        <v>396</v>
      </c>
      <c r="Q4" s="35">
        <f t="shared" ref="Q4:Q67" si="3">IF(ROUNDDOWN(O4/50/2,0)&lt;1,1,IF(ROUNDDOWN(O4/50/2,0)&gt;20,20,ROUNDDOWN(O4/50/2,2)))</f>
        <v>4</v>
      </c>
      <c r="R4" s="43">
        <v>-75</v>
      </c>
      <c r="S4" s="43"/>
      <c r="T4" s="38" t="s">
        <v>28</v>
      </c>
    </row>
    <row r="5" spans="1:20" x14ac:dyDescent="0.25">
      <c r="B5" s="34">
        <v>2</v>
      </c>
      <c r="C5" s="35">
        <f>D5+G5+2/2+Tabelle212[[#This Row],[poweradd]]</f>
        <v>34.96</v>
      </c>
      <c r="D5" s="52">
        <f>C4</f>
        <v>30</v>
      </c>
      <c r="E5" s="52">
        <f t="shared" ref="E5:E68" si="4">F4+I4</f>
        <v>396</v>
      </c>
      <c r="F5" s="52">
        <f t="shared" si="0"/>
        <v>392.04</v>
      </c>
      <c r="G5" s="35">
        <f t="shared" si="1"/>
        <v>3.96</v>
      </c>
      <c r="H5" s="43"/>
      <c r="I5" s="43"/>
      <c r="J5" s="34"/>
      <c r="L5" s="34">
        <v>2</v>
      </c>
      <c r="M5" s="35">
        <f>N5+Q5+2/2+Tabelle21215[[#This Row],[poweradd]]</f>
        <v>34.96</v>
      </c>
      <c r="N5" s="52">
        <f>M4</f>
        <v>30</v>
      </c>
      <c r="O5" s="52">
        <f t="shared" ref="O5:O68" si="5">P4+S4</f>
        <v>396</v>
      </c>
      <c r="P5" s="52">
        <f t="shared" si="2"/>
        <v>392.04</v>
      </c>
      <c r="Q5" s="35">
        <f t="shared" si="3"/>
        <v>3.96</v>
      </c>
      <c r="R5" s="43"/>
      <c r="S5" s="43"/>
      <c r="T5" s="34"/>
    </row>
    <row r="6" spans="1:20" x14ac:dyDescent="0.25">
      <c r="B6" s="34">
        <v>3</v>
      </c>
      <c r="C6" s="35">
        <f>D6+G6+2/2+Tabelle212[[#This Row],[poweradd]]</f>
        <v>39.880000000000003</v>
      </c>
      <c r="D6" s="52">
        <f t="shared" ref="D6:D69" si="6">C5</f>
        <v>34.96</v>
      </c>
      <c r="E6" s="52">
        <f t="shared" si="4"/>
        <v>392.04</v>
      </c>
      <c r="F6" s="52">
        <f>E6-G6</f>
        <v>388.12</v>
      </c>
      <c r="G6" s="35">
        <f t="shared" si="1"/>
        <v>3.92</v>
      </c>
      <c r="H6" s="43"/>
      <c r="I6" s="43"/>
      <c r="J6" s="34"/>
      <c r="L6" s="34">
        <v>3</v>
      </c>
      <c r="M6" s="35">
        <f>N6+Q6+2/2+Tabelle21215[[#This Row],[poweradd]]</f>
        <v>39.880000000000003</v>
      </c>
      <c r="N6" s="52">
        <f t="shared" ref="N6:N69" si="7">M5</f>
        <v>34.96</v>
      </c>
      <c r="O6" s="52">
        <f t="shared" si="5"/>
        <v>392.04</v>
      </c>
      <c r="P6" s="52">
        <f>O6-Q6</f>
        <v>388.12</v>
      </c>
      <c r="Q6" s="35">
        <f t="shared" si="3"/>
        <v>3.92</v>
      </c>
      <c r="R6" s="43"/>
      <c r="S6" s="43"/>
      <c r="T6" s="34"/>
    </row>
    <row r="7" spans="1:20" x14ac:dyDescent="0.25">
      <c r="B7" s="36">
        <v>4</v>
      </c>
      <c r="C7" s="37">
        <f>D7+G7+2/2+Tabelle212[[#This Row],[poweradd]]</f>
        <v>44.760000000000005</v>
      </c>
      <c r="D7" s="52">
        <f t="shared" si="6"/>
        <v>39.880000000000003</v>
      </c>
      <c r="E7" s="52">
        <f t="shared" si="4"/>
        <v>388.12</v>
      </c>
      <c r="F7" s="52">
        <f t="shared" si="0"/>
        <v>384.24</v>
      </c>
      <c r="G7" s="35">
        <f t="shared" si="1"/>
        <v>3.88</v>
      </c>
      <c r="H7" s="44"/>
      <c r="I7" s="44"/>
      <c r="J7" s="36"/>
      <c r="L7" s="36">
        <v>4</v>
      </c>
      <c r="M7" s="37">
        <f>N7+Q7+2/2+Tabelle21215[[#This Row],[poweradd]]</f>
        <v>44.760000000000005</v>
      </c>
      <c r="N7" s="52">
        <f t="shared" si="7"/>
        <v>39.880000000000003</v>
      </c>
      <c r="O7" s="52">
        <f t="shared" si="5"/>
        <v>388.12</v>
      </c>
      <c r="P7" s="52">
        <f t="shared" ref="P7:P70" si="8">O7-Q7</f>
        <v>384.24</v>
      </c>
      <c r="Q7" s="35">
        <f t="shared" si="3"/>
        <v>3.88</v>
      </c>
      <c r="R7" s="44"/>
      <c r="S7" s="44"/>
      <c r="T7" s="36"/>
    </row>
    <row r="8" spans="1:20" x14ac:dyDescent="0.25">
      <c r="B8" s="34">
        <v>5</v>
      </c>
      <c r="C8" s="35">
        <f>D8+G8+2/2+Tabelle212[[#This Row],[poweradd]]</f>
        <v>49.600000000000009</v>
      </c>
      <c r="D8" s="52">
        <f t="shared" si="6"/>
        <v>44.760000000000005</v>
      </c>
      <c r="E8" s="52">
        <f t="shared" si="4"/>
        <v>384.24</v>
      </c>
      <c r="F8" s="52">
        <f t="shared" si="0"/>
        <v>380.40000000000003</v>
      </c>
      <c r="G8" s="35">
        <f t="shared" si="1"/>
        <v>3.84</v>
      </c>
      <c r="H8" s="43"/>
      <c r="I8" s="43"/>
      <c r="J8" s="38"/>
      <c r="L8" s="34">
        <v>5</v>
      </c>
      <c r="M8" s="35">
        <f>N8+Q8+2/2+Tabelle21215[[#This Row],[poweradd]]</f>
        <v>49.600000000000009</v>
      </c>
      <c r="N8" s="52">
        <f t="shared" si="7"/>
        <v>44.760000000000005</v>
      </c>
      <c r="O8" s="52">
        <f t="shared" si="5"/>
        <v>384.24</v>
      </c>
      <c r="P8" s="52">
        <f t="shared" si="8"/>
        <v>380.40000000000003</v>
      </c>
      <c r="Q8" s="35">
        <f t="shared" si="3"/>
        <v>3.84</v>
      </c>
      <c r="R8" s="43"/>
      <c r="S8" s="43"/>
      <c r="T8" s="38"/>
    </row>
    <row r="9" spans="1:20" x14ac:dyDescent="0.25">
      <c r="B9" s="34">
        <v>6</v>
      </c>
      <c r="C9" s="35">
        <f>D9+G9+2/2+Tabelle212[[#This Row],[poweradd]]</f>
        <v>4.4000000000000057</v>
      </c>
      <c r="D9" s="52">
        <f t="shared" si="6"/>
        <v>49.600000000000009</v>
      </c>
      <c r="E9" s="52">
        <f t="shared" si="4"/>
        <v>380.40000000000003</v>
      </c>
      <c r="F9" s="52">
        <f t="shared" si="0"/>
        <v>376.6</v>
      </c>
      <c r="G9" s="35">
        <f t="shared" si="1"/>
        <v>3.8</v>
      </c>
      <c r="H9" s="43">
        <v>-50</v>
      </c>
      <c r="I9" s="43"/>
      <c r="J9" s="38" t="s">
        <v>65</v>
      </c>
      <c r="L9" s="34">
        <v>6</v>
      </c>
      <c r="M9" s="35">
        <f>N9+Q9+2/2+Tabelle21215[[#This Row],[poweradd]]</f>
        <v>4.4000000000000057</v>
      </c>
      <c r="N9" s="52">
        <f t="shared" si="7"/>
        <v>49.600000000000009</v>
      </c>
      <c r="O9" s="52">
        <f t="shared" si="5"/>
        <v>380.40000000000003</v>
      </c>
      <c r="P9" s="52">
        <f t="shared" si="8"/>
        <v>376.6</v>
      </c>
      <c r="Q9" s="35">
        <f t="shared" si="3"/>
        <v>3.8</v>
      </c>
      <c r="R9" s="43">
        <v>-50</v>
      </c>
      <c r="S9" s="43"/>
      <c r="T9" s="38" t="s">
        <v>65</v>
      </c>
    </row>
    <row r="10" spans="1:20" x14ac:dyDescent="0.25">
      <c r="B10" s="34">
        <v>7</v>
      </c>
      <c r="C10" s="35">
        <f>D10+G10+2/2+Tabelle212[[#This Row],[poweradd]]</f>
        <v>9.1600000000000055</v>
      </c>
      <c r="D10" s="52">
        <f t="shared" si="6"/>
        <v>4.4000000000000057</v>
      </c>
      <c r="E10" s="52">
        <f t="shared" si="4"/>
        <v>376.6</v>
      </c>
      <c r="F10" s="52">
        <f t="shared" si="0"/>
        <v>372.84000000000003</v>
      </c>
      <c r="G10" s="35">
        <f t="shared" si="1"/>
        <v>3.76</v>
      </c>
      <c r="H10" s="43"/>
      <c r="I10" s="43"/>
      <c r="J10" s="38"/>
      <c r="L10" s="34">
        <v>7</v>
      </c>
      <c r="M10" s="35">
        <f>N10+Q10+2/2+Tabelle21215[[#This Row],[poweradd]]</f>
        <v>9.1600000000000055</v>
      </c>
      <c r="N10" s="52">
        <f t="shared" si="7"/>
        <v>4.4000000000000057</v>
      </c>
      <c r="O10" s="52">
        <f t="shared" si="5"/>
        <v>376.6</v>
      </c>
      <c r="P10" s="52">
        <f t="shared" si="8"/>
        <v>372.84000000000003</v>
      </c>
      <c r="Q10" s="35">
        <f t="shared" si="3"/>
        <v>3.76</v>
      </c>
      <c r="R10" s="43"/>
      <c r="S10" s="43"/>
      <c r="T10" s="38"/>
    </row>
    <row r="11" spans="1:20" x14ac:dyDescent="0.25">
      <c r="B11" s="36">
        <v>8</v>
      </c>
      <c r="C11" s="35">
        <f>D11+G11+2/2+Tabelle212[[#This Row],[poweradd]]</f>
        <v>13.880000000000006</v>
      </c>
      <c r="D11" s="52">
        <f t="shared" si="6"/>
        <v>9.1600000000000055</v>
      </c>
      <c r="E11" s="52">
        <f t="shared" si="4"/>
        <v>372.84000000000003</v>
      </c>
      <c r="F11" s="52">
        <f t="shared" si="0"/>
        <v>369.12</v>
      </c>
      <c r="G11" s="35">
        <f t="shared" si="1"/>
        <v>3.72</v>
      </c>
      <c r="H11" s="43"/>
      <c r="I11" s="43"/>
      <c r="J11" s="38"/>
      <c r="L11" s="36">
        <v>8</v>
      </c>
      <c r="M11" s="35">
        <f>N11+Q11+2/2+Tabelle21215[[#This Row],[poweradd]]</f>
        <v>13.880000000000006</v>
      </c>
      <c r="N11" s="52">
        <f t="shared" si="7"/>
        <v>9.1600000000000055</v>
      </c>
      <c r="O11" s="52">
        <f t="shared" si="5"/>
        <v>372.84000000000003</v>
      </c>
      <c r="P11" s="52">
        <f t="shared" si="8"/>
        <v>369.12</v>
      </c>
      <c r="Q11" s="35">
        <f t="shared" si="3"/>
        <v>3.72</v>
      </c>
      <c r="R11" s="43"/>
      <c r="S11" s="43"/>
      <c r="T11" s="38"/>
    </row>
    <row r="12" spans="1:20" x14ac:dyDescent="0.25">
      <c r="B12" s="34">
        <v>9</v>
      </c>
      <c r="C12" s="35">
        <f>D12+G12+2/2+Tabelle212[[#This Row],[poweradd]]</f>
        <v>18.570000000000007</v>
      </c>
      <c r="D12" s="52">
        <f t="shared" si="6"/>
        <v>13.880000000000006</v>
      </c>
      <c r="E12" s="52">
        <f t="shared" si="4"/>
        <v>369.12</v>
      </c>
      <c r="F12" s="52">
        <f t="shared" si="0"/>
        <v>365.43</v>
      </c>
      <c r="G12" s="35">
        <f t="shared" si="1"/>
        <v>3.69</v>
      </c>
      <c r="H12" s="43"/>
      <c r="I12" s="43"/>
      <c r="J12" s="38"/>
      <c r="L12" s="34">
        <v>9</v>
      </c>
      <c r="M12" s="35">
        <f>N12+Q12+2/2+Tabelle21215[[#This Row],[poweradd]]</f>
        <v>18.570000000000007</v>
      </c>
      <c r="N12" s="52">
        <f t="shared" si="7"/>
        <v>13.880000000000006</v>
      </c>
      <c r="O12" s="52">
        <f t="shared" si="5"/>
        <v>369.12</v>
      </c>
      <c r="P12" s="52">
        <f t="shared" si="8"/>
        <v>365.43</v>
      </c>
      <c r="Q12" s="35">
        <f t="shared" si="3"/>
        <v>3.69</v>
      </c>
      <c r="R12" s="43"/>
      <c r="S12" s="43"/>
      <c r="T12" s="38"/>
    </row>
    <row r="13" spans="1:20" x14ac:dyDescent="0.25">
      <c r="B13" s="34">
        <v>10</v>
      </c>
      <c r="C13" s="35">
        <f>D13+G13+2/2+Tabelle212[[#This Row],[poweradd]]</f>
        <v>23.220000000000006</v>
      </c>
      <c r="D13" s="52">
        <f t="shared" si="6"/>
        <v>18.570000000000007</v>
      </c>
      <c r="E13" s="52">
        <f t="shared" si="4"/>
        <v>365.43</v>
      </c>
      <c r="F13" s="52">
        <f t="shared" si="0"/>
        <v>361.78000000000003</v>
      </c>
      <c r="G13" s="35">
        <f t="shared" si="1"/>
        <v>3.65</v>
      </c>
      <c r="H13" s="43"/>
      <c r="I13" s="43"/>
      <c r="J13" s="38"/>
      <c r="L13" s="34">
        <v>10</v>
      </c>
      <c r="M13" s="35">
        <f>N13+Q13+2/2+Tabelle21215[[#This Row],[poweradd]]</f>
        <v>23.220000000000006</v>
      </c>
      <c r="N13" s="52">
        <f t="shared" si="7"/>
        <v>18.570000000000007</v>
      </c>
      <c r="O13" s="52">
        <f t="shared" si="5"/>
        <v>365.43</v>
      </c>
      <c r="P13" s="52">
        <f t="shared" si="8"/>
        <v>361.78000000000003</v>
      </c>
      <c r="Q13" s="35">
        <f t="shared" si="3"/>
        <v>3.65</v>
      </c>
      <c r="R13" s="43"/>
      <c r="S13" s="43"/>
      <c r="T13" s="38"/>
    </row>
    <row r="14" spans="1:20" x14ac:dyDescent="0.25">
      <c r="B14" s="34">
        <v>11</v>
      </c>
      <c r="C14" s="35">
        <f>D14+G14+2/2+Tabelle212[[#This Row],[poweradd]]</f>
        <v>27.830000000000005</v>
      </c>
      <c r="D14" s="52">
        <f t="shared" si="6"/>
        <v>23.220000000000006</v>
      </c>
      <c r="E14" s="52">
        <f t="shared" si="4"/>
        <v>361.78000000000003</v>
      </c>
      <c r="F14" s="52">
        <f t="shared" si="0"/>
        <v>358.17</v>
      </c>
      <c r="G14" s="35">
        <f t="shared" si="1"/>
        <v>3.61</v>
      </c>
      <c r="H14" s="43"/>
      <c r="I14" s="43"/>
      <c r="J14" s="38"/>
      <c r="L14" s="34">
        <v>11</v>
      </c>
      <c r="M14" s="35">
        <f>N14+Q14+2/2+Tabelle21215[[#This Row],[poweradd]]</f>
        <v>27.830000000000005</v>
      </c>
      <c r="N14" s="52">
        <f t="shared" si="7"/>
        <v>23.220000000000006</v>
      </c>
      <c r="O14" s="52">
        <f t="shared" si="5"/>
        <v>361.78000000000003</v>
      </c>
      <c r="P14" s="52">
        <f t="shared" si="8"/>
        <v>358.17</v>
      </c>
      <c r="Q14" s="35">
        <f t="shared" si="3"/>
        <v>3.61</v>
      </c>
      <c r="R14" s="43"/>
      <c r="S14" s="43"/>
      <c r="T14" s="38"/>
    </row>
    <row r="15" spans="1:20" x14ac:dyDescent="0.25">
      <c r="B15" s="36">
        <v>12</v>
      </c>
      <c r="C15" s="35">
        <f>D15+G15+2/2+Tabelle212[[#This Row],[poweradd]]</f>
        <v>32.410000000000004</v>
      </c>
      <c r="D15" s="52">
        <f t="shared" si="6"/>
        <v>27.830000000000005</v>
      </c>
      <c r="E15" s="52">
        <f t="shared" si="4"/>
        <v>358.17</v>
      </c>
      <c r="F15" s="52">
        <f t="shared" si="0"/>
        <v>354.59000000000003</v>
      </c>
      <c r="G15" s="35">
        <f t="shared" si="1"/>
        <v>3.58</v>
      </c>
      <c r="H15" s="43"/>
      <c r="I15" s="43"/>
      <c r="J15" s="38"/>
      <c r="L15" s="36">
        <v>12</v>
      </c>
      <c r="M15" s="35">
        <f>N15+Q15+2/2+Tabelle21215[[#This Row],[poweradd]]</f>
        <v>32.410000000000004</v>
      </c>
      <c r="N15" s="52">
        <f t="shared" si="7"/>
        <v>27.830000000000005</v>
      </c>
      <c r="O15" s="52">
        <f t="shared" si="5"/>
        <v>358.17</v>
      </c>
      <c r="P15" s="52">
        <f t="shared" si="8"/>
        <v>354.59000000000003</v>
      </c>
      <c r="Q15" s="35">
        <f t="shared" si="3"/>
        <v>3.58</v>
      </c>
      <c r="R15" s="43"/>
      <c r="S15" s="43"/>
      <c r="T15" s="38"/>
    </row>
    <row r="16" spans="1:20" x14ac:dyDescent="0.25">
      <c r="B16" s="34">
        <v>13</v>
      </c>
      <c r="C16" s="37">
        <f>D16+G16+2/2+Tabelle212[[#This Row],[poweradd]]</f>
        <v>36.950000000000003</v>
      </c>
      <c r="D16" s="52">
        <f t="shared" si="6"/>
        <v>32.410000000000004</v>
      </c>
      <c r="E16" s="52">
        <f t="shared" si="4"/>
        <v>354.59000000000003</v>
      </c>
      <c r="F16" s="52">
        <f t="shared" si="0"/>
        <v>351.05</v>
      </c>
      <c r="G16" s="35">
        <f t="shared" si="1"/>
        <v>3.54</v>
      </c>
      <c r="H16" s="45"/>
      <c r="I16" s="45"/>
      <c r="J16" s="17"/>
      <c r="L16" s="34">
        <v>13</v>
      </c>
      <c r="M16" s="37">
        <f>N16+Q16+2/2+Tabelle21215[[#This Row],[poweradd]]</f>
        <v>36.950000000000003</v>
      </c>
      <c r="N16" s="52">
        <f t="shared" si="7"/>
        <v>32.410000000000004</v>
      </c>
      <c r="O16" s="52">
        <f t="shared" si="5"/>
        <v>354.59000000000003</v>
      </c>
      <c r="P16" s="52">
        <f t="shared" si="8"/>
        <v>351.05</v>
      </c>
      <c r="Q16" s="35">
        <f t="shared" si="3"/>
        <v>3.54</v>
      </c>
      <c r="R16" s="45"/>
      <c r="S16" s="45"/>
      <c r="T16" s="17"/>
    </row>
    <row r="17" spans="2:20" x14ac:dyDescent="0.25">
      <c r="B17" s="34">
        <v>14</v>
      </c>
      <c r="C17" s="35">
        <f>D17+G17+2/2+Tabelle212[[#This Row],[poweradd]]</f>
        <v>41.46</v>
      </c>
      <c r="D17" s="52">
        <f t="shared" si="6"/>
        <v>36.950000000000003</v>
      </c>
      <c r="E17" s="52">
        <f t="shared" si="4"/>
        <v>351.05</v>
      </c>
      <c r="F17" s="52">
        <f t="shared" si="0"/>
        <v>347.54</v>
      </c>
      <c r="G17" s="35">
        <f t="shared" si="1"/>
        <v>3.51</v>
      </c>
      <c r="H17" s="43"/>
      <c r="I17" s="43"/>
      <c r="J17" s="34"/>
      <c r="L17" s="34">
        <v>14</v>
      </c>
      <c r="M17" s="35">
        <f>N17+Q17+2/2+Tabelle21215[[#This Row],[poweradd]]</f>
        <v>41.46</v>
      </c>
      <c r="N17" s="52">
        <f t="shared" si="7"/>
        <v>36.950000000000003</v>
      </c>
      <c r="O17" s="52">
        <f t="shared" si="5"/>
        <v>351.05</v>
      </c>
      <c r="P17" s="52">
        <f t="shared" si="8"/>
        <v>347.54</v>
      </c>
      <c r="Q17" s="35">
        <f t="shared" si="3"/>
        <v>3.51</v>
      </c>
      <c r="R17" s="43"/>
      <c r="S17" s="43"/>
      <c r="T17" s="34"/>
    </row>
    <row r="18" spans="2:20" x14ac:dyDescent="0.25">
      <c r="B18" s="34">
        <v>15</v>
      </c>
      <c r="C18" s="35">
        <f>D18+G18+2/2+Tabelle212[[#This Row],[poweradd]]</f>
        <v>45.93</v>
      </c>
      <c r="D18" s="52">
        <f t="shared" si="6"/>
        <v>41.46</v>
      </c>
      <c r="E18" s="52">
        <f t="shared" si="4"/>
        <v>347.54</v>
      </c>
      <c r="F18" s="52">
        <f t="shared" si="0"/>
        <v>344.07</v>
      </c>
      <c r="G18" s="35">
        <f t="shared" si="1"/>
        <v>3.47</v>
      </c>
      <c r="H18" s="43"/>
      <c r="I18" s="43"/>
      <c r="J18" s="34"/>
      <c r="L18" s="34">
        <v>15</v>
      </c>
      <c r="M18" s="35">
        <f>N18+Q18+2/2+Tabelle21215[[#This Row],[poweradd]]</f>
        <v>45.93</v>
      </c>
      <c r="N18" s="52">
        <f t="shared" si="7"/>
        <v>41.46</v>
      </c>
      <c r="O18" s="52">
        <f t="shared" si="5"/>
        <v>347.54</v>
      </c>
      <c r="P18" s="52">
        <f t="shared" si="8"/>
        <v>344.07</v>
      </c>
      <c r="Q18" s="35">
        <f t="shared" si="3"/>
        <v>3.47</v>
      </c>
      <c r="R18" s="43"/>
      <c r="S18" s="43"/>
      <c r="T18" s="34"/>
    </row>
    <row r="19" spans="2:20" x14ac:dyDescent="0.25">
      <c r="B19" s="34">
        <v>16</v>
      </c>
      <c r="C19" s="35">
        <f>D19+G19+2/2+Tabelle212[[#This Row],[poweradd]]</f>
        <v>50.37</v>
      </c>
      <c r="D19" s="52">
        <f t="shared" si="6"/>
        <v>45.93</v>
      </c>
      <c r="E19" s="52">
        <f t="shared" si="4"/>
        <v>344.07</v>
      </c>
      <c r="F19" s="52">
        <f t="shared" si="0"/>
        <v>340.63</v>
      </c>
      <c r="G19" s="35">
        <f t="shared" si="1"/>
        <v>3.44</v>
      </c>
      <c r="H19" s="43"/>
      <c r="I19" s="43"/>
      <c r="J19" s="34"/>
      <c r="L19" s="34">
        <v>16</v>
      </c>
      <c r="M19" s="35">
        <f>N19+Q19+2/2+Tabelle21215[[#This Row],[poweradd]]</f>
        <v>50.37</v>
      </c>
      <c r="N19" s="52">
        <f t="shared" si="7"/>
        <v>45.93</v>
      </c>
      <c r="O19" s="52">
        <f t="shared" si="5"/>
        <v>344.07</v>
      </c>
      <c r="P19" s="52">
        <f t="shared" si="8"/>
        <v>340.63</v>
      </c>
      <c r="Q19" s="35">
        <f t="shared" si="3"/>
        <v>3.44</v>
      </c>
      <c r="R19" s="43"/>
      <c r="S19" s="43"/>
      <c r="T19" s="34"/>
    </row>
    <row r="20" spans="2:20" x14ac:dyDescent="0.25">
      <c r="B20" s="36">
        <v>17</v>
      </c>
      <c r="C20" s="37">
        <f>D20+G20+2/2+Tabelle212[[#This Row],[poweradd]]</f>
        <v>54.769999999999996</v>
      </c>
      <c r="D20" s="52">
        <f t="shared" si="6"/>
        <v>50.37</v>
      </c>
      <c r="E20" s="52">
        <f t="shared" si="4"/>
        <v>340.63</v>
      </c>
      <c r="F20" s="52">
        <f t="shared" si="0"/>
        <v>337.23</v>
      </c>
      <c r="G20" s="35">
        <f t="shared" si="1"/>
        <v>3.4</v>
      </c>
      <c r="H20" s="44"/>
      <c r="I20" s="44"/>
      <c r="J20" s="36"/>
      <c r="L20" s="36">
        <v>17</v>
      </c>
      <c r="M20" s="37">
        <f>N20+Q20+2/2+Tabelle21215[[#This Row],[poweradd]]</f>
        <v>4.769999999999996</v>
      </c>
      <c r="N20" s="52">
        <f t="shared" si="7"/>
        <v>50.37</v>
      </c>
      <c r="O20" s="52">
        <f t="shared" si="5"/>
        <v>340.63</v>
      </c>
      <c r="P20" s="52">
        <f t="shared" si="8"/>
        <v>337.23</v>
      </c>
      <c r="Q20" s="35">
        <f t="shared" si="3"/>
        <v>3.4</v>
      </c>
      <c r="R20" s="45">
        <v>-50</v>
      </c>
      <c r="S20" s="45"/>
      <c r="T20" t="s">
        <v>32</v>
      </c>
    </row>
    <row r="21" spans="2:20" x14ac:dyDescent="0.25">
      <c r="B21" s="34">
        <v>18</v>
      </c>
      <c r="C21" s="35">
        <f>D21+G21+2/2+Tabelle212[[#This Row],[poweradd]]</f>
        <v>59.139999999999993</v>
      </c>
      <c r="D21" s="52">
        <f t="shared" si="6"/>
        <v>54.769999999999996</v>
      </c>
      <c r="E21" s="52">
        <f t="shared" si="4"/>
        <v>337.23</v>
      </c>
      <c r="F21" s="52">
        <f t="shared" si="0"/>
        <v>333.86</v>
      </c>
      <c r="G21" s="35">
        <f t="shared" si="1"/>
        <v>3.37</v>
      </c>
      <c r="H21" s="43"/>
      <c r="I21" s="43"/>
      <c r="J21" s="38"/>
      <c r="L21" s="34">
        <v>18</v>
      </c>
      <c r="M21" s="35">
        <f>N21+Q21+2/2+Tabelle21215[[#This Row],[poweradd]]</f>
        <v>9.139999999999997</v>
      </c>
      <c r="N21" s="52">
        <f t="shared" si="7"/>
        <v>4.769999999999996</v>
      </c>
      <c r="O21" s="52">
        <f t="shared" si="5"/>
        <v>337.23</v>
      </c>
      <c r="P21" s="52">
        <f t="shared" si="8"/>
        <v>333.86</v>
      </c>
      <c r="Q21" s="35">
        <f t="shared" si="3"/>
        <v>3.37</v>
      </c>
      <c r="R21" s="43"/>
      <c r="S21" s="43"/>
      <c r="T21" s="38"/>
    </row>
    <row r="22" spans="2:20" x14ac:dyDescent="0.25">
      <c r="B22" s="34">
        <v>19</v>
      </c>
      <c r="C22" s="35">
        <f>D22+G22+2/2+Tabelle212[[#This Row],[poweradd]]</f>
        <v>63.469999999999992</v>
      </c>
      <c r="D22" s="52">
        <f t="shared" si="6"/>
        <v>59.139999999999993</v>
      </c>
      <c r="E22" s="52">
        <f t="shared" si="4"/>
        <v>333.86</v>
      </c>
      <c r="F22" s="52">
        <f t="shared" si="0"/>
        <v>330.53000000000003</v>
      </c>
      <c r="G22" s="35">
        <f t="shared" si="1"/>
        <v>3.33</v>
      </c>
      <c r="H22" s="43"/>
      <c r="I22" s="43"/>
      <c r="J22" s="38"/>
      <c r="L22" s="34">
        <v>19</v>
      </c>
      <c r="M22" s="35">
        <f>N22+Q22+2/2+Tabelle21215[[#This Row],[poweradd]]</f>
        <v>13.469999999999997</v>
      </c>
      <c r="N22" s="52">
        <f t="shared" si="7"/>
        <v>9.139999999999997</v>
      </c>
      <c r="O22" s="52">
        <f t="shared" si="5"/>
        <v>333.86</v>
      </c>
      <c r="P22" s="52">
        <f t="shared" si="8"/>
        <v>330.53000000000003</v>
      </c>
      <c r="Q22" s="35">
        <f t="shared" si="3"/>
        <v>3.33</v>
      </c>
      <c r="R22" s="43"/>
      <c r="S22" s="43"/>
      <c r="T22" s="38"/>
    </row>
    <row r="23" spans="2:20" x14ac:dyDescent="0.25">
      <c r="B23" s="34">
        <v>20</v>
      </c>
      <c r="C23" s="35">
        <f>D23+G23+2/2+Tabelle212[[#This Row],[poweradd]]</f>
        <v>67.77</v>
      </c>
      <c r="D23" s="52">
        <f t="shared" si="6"/>
        <v>63.469999999999992</v>
      </c>
      <c r="E23" s="52">
        <f t="shared" si="4"/>
        <v>330.53000000000003</v>
      </c>
      <c r="F23" s="52">
        <f t="shared" si="0"/>
        <v>327.23</v>
      </c>
      <c r="G23" s="35">
        <f t="shared" si="1"/>
        <v>3.3</v>
      </c>
      <c r="H23" s="43"/>
      <c r="I23" s="43"/>
      <c r="J23" s="38"/>
      <c r="L23" s="34">
        <v>20</v>
      </c>
      <c r="M23" s="35">
        <f>N23+Q23+2/2+Tabelle21215[[#This Row],[poweradd]]</f>
        <v>17.769999999999996</v>
      </c>
      <c r="N23" s="52">
        <f t="shared" si="7"/>
        <v>13.469999999999997</v>
      </c>
      <c r="O23" s="52">
        <f t="shared" si="5"/>
        <v>330.53000000000003</v>
      </c>
      <c r="P23" s="52">
        <f t="shared" si="8"/>
        <v>327.23</v>
      </c>
      <c r="Q23" s="35">
        <f t="shared" si="3"/>
        <v>3.3</v>
      </c>
      <c r="R23" s="43"/>
      <c r="S23" s="43"/>
      <c r="T23" s="38"/>
    </row>
    <row r="24" spans="2:20" x14ac:dyDescent="0.25">
      <c r="B24" s="36">
        <v>21</v>
      </c>
      <c r="C24" s="35">
        <f>D24+G24+2/2+Tabelle212[[#This Row],[poweradd]]</f>
        <v>72.039999999999992</v>
      </c>
      <c r="D24" s="52">
        <f t="shared" si="6"/>
        <v>67.77</v>
      </c>
      <c r="E24" s="52">
        <f t="shared" si="4"/>
        <v>327.23</v>
      </c>
      <c r="F24" s="52">
        <f t="shared" si="0"/>
        <v>323.96000000000004</v>
      </c>
      <c r="G24" s="35">
        <f t="shared" si="1"/>
        <v>3.27</v>
      </c>
      <c r="H24" s="43"/>
      <c r="I24" s="43"/>
      <c r="J24" s="38"/>
      <c r="L24" s="36">
        <v>21</v>
      </c>
      <c r="M24" s="35">
        <f>N24+Q24+2/2+Tabelle21215[[#This Row],[poweradd]]</f>
        <v>22.039999999999996</v>
      </c>
      <c r="N24" s="52">
        <f t="shared" si="7"/>
        <v>17.769999999999996</v>
      </c>
      <c r="O24" s="52">
        <f t="shared" si="5"/>
        <v>327.23</v>
      </c>
      <c r="P24" s="52">
        <f t="shared" si="8"/>
        <v>323.96000000000004</v>
      </c>
      <c r="Q24" s="35">
        <f t="shared" si="3"/>
        <v>3.27</v>
      </c>
      <c r="R24" s="43"/>
      <c r="S24" s="43"/>
      <c r="T24" s="38"/>
    </row>
    <row r="25" spans="2:20" x14ac:dyDescent="0.25">
      <c r="B25" s="34">
        <v>22</v>
      </c>
      <c r="C25" s="35">
        <f>D25+G25+2/2+Tabelle212[[#This Row],[poweradd]]</f>
        <v>1.269999999999996</v>
      </c>
      <c r="D25" s="52">
        <f t="shared" si="6"/>
        <v>72.039999999999992</v>
      </c>
      <c r="E25" s="52">
        <f t="shared" si="4"/>
        <v>323.96000000000004</v>
      </c>
      <c r="F25" s="52">
        <f t="shared" si="0"/>
        <v>320.73</v>
      </c>
      <c r="G25" s="35">
        <f t="shared" si="1"/>
        <v>3.23</v>
      </c>
      <c r="H25" s="43">
        <v>-75</v>
      </c>
      <c r="I25" s="43"/>
      <c r="J25" s="38" t="s">
        <v>29</v>
      </c>
      <c r="L25" s="34">
        <v>22</v>
      </c>
      <c r="M25" s="35">
        <f>N25+Q25+2/2+Tabelle21215[[#This Row],[poweradd]]</f>
        <v>26.269999999999996</v>
      </c>
      <c r="N25" s="52">
        <f t="shared" si="7"/>
        <v>22.039999999999996</v>
      </c>
      <c r="O25" s="52">
        <f t="shared" si="5"/>
        <v>323.96000000000004</v>
      </c>
      <c r="P25" s="52">
        <f t="shared" si="8"/>
        <v>320.73</v>
      </c>
      <c r="Q25" s="35">
        <f t="shared" si="3"/>
        <v>3.23</v>
      </c>
      <c r="R25" s="43"/>
      <c r="S25" s="43"/>
      <c r="T25" s="38"/>
    </row>
    <row r="26" spans="2:20" x14ac:dyDescent="0.25">
      <c r="B26" s="34">
        <v>23</v>
      </c>
      <c r="C26" s="35">
        <f>D26+G26+2/2+Tabelle212[[#This Row],[poweradd]]</f>
        <v>5.4699999999999962</v>
      </c>
      <c r="D26" s="52">
        <f t="shared" si="6"/>
        <v>1.269999999999996</v>
      </c>
      <c r="E26" s="52">
        <f t="shared" si="4"/>
        <v>320.73</v>
      </c>
      <c r="F26" s="52">
        <f t="shared" si="0"/>
        <v>317.53000000000003</v>
      </c>
      <c r="G26" s="35">
        <f t="shared" si="1"/>
        <v>3.2</v>
      </c>
      <c r="H26" s="45"/>
      <c r="I26" s="45"/>
      <c r="L26" s="34">
        <v>23</v>
      </c>
      <c r="M26" s="35">
        <f>N26+Q26+2/2+Tabelle21215[[#This Row],[poweradd]]</f>
        <v>30.469999999999995</v>
      </c>
      <c r="N26" s="52">
        <f t="shared" si="7"/>
        <v>26.269999999999996</v>
      </c>
      <c r="O26" s="52">
        <f t="shared" si="5"/>
        <v>320.73</v>
      </c>
      <c r="P26" s="52">
        <f t="shared" si="8"/>
        <v>317.53000000000003</v>
      </c>
      <c r="Q26" s="35">
        <f t="shared" si="3"/>
        <v>3.2</v>
      </c>
      <c r="R26" s="45"/>
      <c r="S26" s="45"/>
    </row>
    <row r="27" spans="2:20" x14ac:dyDescent="0.25">
      <c r="B27" s="34">
        <v>24</v>
      </c>
      <c r="C27" s="35">
        <f>D27+G27+2/2+Tabelle212[[#This Row],[poweradd]]</f>
        <v>9.639999999999997</v>
      </c>
      <c r="D27" s="52">
        <f t="shared" si="6"/>
        <v>5.4699999999999962</v>
      </c>
      <c r="E27" s="52">
        <f t="shared" si="4"/>
        <v>317.53000000000003</v>
      </c>
      <c r="F27" s="52">
        <f t="shared" si="0"/>
        <v>314.36</v>
      </c>
      <c r="G27" s="35">
        <f t="shared" si="1"/>
        <v>3.17</v>
      </c>
      <c r="H27" s="45"/>
      <c r="I27" s="45"/>
      <c r="J27" s="38"/>
      <c r="L27" s="34">
        <v>24</v>
      </c>
      <c r="M27" s="35">
        <f>N27+Q27+2/2+Tabelle21215[[#This Row],[poweradd]]</f>
        <v>34.639999999999993</v>
      </c>
      <c r="N27" s="52">
        <f t="shared" si="7"/>
        <v>30.469999999999995</v>
      </c>
      <c r="O27" s="52">
        <f t="shared" si="5"/>
        <v>317.53000000000003</v>
      </c>
      <c r="P27" s="52">
        <f t="shared" si="8"/>
        <v>314.36</v>
      </c>
      <c r="Q27" s="35">
        <f t="shared" si="3"/>
        <v>3.17</v>
      </c>
      <c r="R27" s="45"/>
      <c r="S27" s="45"/>
      <c r="T27" s="38"/>
    </row>
    <row r="28" spans="2:20" x14ac:dyDescent="0.25">
      <c r="B28" s="36">
        <v>25</v>
      </c>
      <c r="C28" s="35">
        <f>D28+G28+2/2+Tabelle212[[#This Row],[poweradd]]</f>
        <v>13.779999999999998</v>
      </c>
      <c r="D28" s="52">
        <f t="shared" si="6"/>
        <v>9.639999999999997</v>
      </c>
      <c r="E28" s="52">
        <f t="shared" si="4"/>
        <v>314.36</v>
      </c>
      <c r="F28" s="52">
        <f t="shared" si="0"/>
        <v>311.22000000000003</v>
      </c>
      <c r="G28" s="35">
        <f t="shared" si="1"/>
        <v>3.14</v>
      </c>
      <c r="H28" s="45"/>
      <c r="I28" s="45"/>
      <c r="L28" s="36">
        <v>25</v>
      </c>
      <c r="M28" s="35">
        <f>N28+Q28+2/2+Tabelle21215[[#This Row],[poweradd]]</f>
        <v>38.779999999999994</v>
      </c>
      <c r="N28" s="52">
        <f t="shared" si="7"/>
        <v>34.639999999999993</v>
      </c>
      <c r="O28" s="52">
        <f t="shared" si="5"/>
        <v>314.36</v>
      </c>
      <c r="P28" s="52">
        <f t="shared" si="8"/>
        <v>311.22000000000003</v>
      </c>
      <c r="Q28" s="35">
        <f t="shared" si="3"/>
        <v>3.14</v>
      </c>
      <c r="R28" s="45"/>
      <c r="S28" s="45"/>
    </row>
    <row r="29" spans="2:20" x14ac:dyDescent="0.25">
      <c r="B29" s="34">
        <v>26</v>
      </c>
      <c r="C29" s="37">
        <f>D29+G29+2/2+Tabelle212[[#This Row],[poweradd]]</f>
        <v>17.889999999999997</v>
      </c>
      <c r="D29" s="52">
        <f t="shared" si="6"/>
        <v>13.779999999999998</v>
      </c>
      <c r="E29" s="52">
        <f t="shared" si="4"/>
        <v>311.22000000000003</v>
      </c>
      <c r="F29" s="52">
        <f t="shared" si="0"/>
        <v>308.11</v>
      </c>
      <c r="G29" s="35">
        <f t="shared" si="1"/>
        <v>3.11</v>
      </c>
      <c r="H29" s="45"/>
      <c r="I29" s="45"/>
      <c r="L29" s="34">
        <v>26</v>
      </c>
      <c r="M29" s="37">
        <f>N29+Q29+2/2+Tabelle21215[[#This Row],[poweradd]]</f>
        <v>42.889999999999993</v>
      </c>
      <c r="N29" s="52">
        <f t="shared" si="7"/>
        <v>38.779999999999994</v>
      </c>
      <c r="O29" s="52">
        <f t="shared" si="5"/>
        <v>311.22000000000003</v>
      </c>
      <c r="P29" s="52">
        <f t="shared" si="8"/>
        <v>308.11</v>
      </c>
      <c r="Q29" s="35">
        <f t="shared" si="3"/>
        <v>3.11</v>
      </c>
      <c r="R29" s="45"/>
      <c r="S29" s="45"/>
    </row>
    <row r="30" spans="2:20" x14ac:dyDescent="0.25">
      <c r="B30" s="34">
        <v>27</v>
      </c>
      <c r="C30" s="35">
        <f>D30+G30+2/2+Tabelle212[[#This Row],[poweradd]]</f>
        <v>21.97</v>
      </c>
      <c r="D30" s="52">
        <f t="shared" si="6"/>
        <v>17.889999999999997</v>
      </c>
      <c r="E30" s="52">
        <f t="shared" si="4"/>
        <v>308.11</v>
      </c>
      <c r="F30" s="52">
        <f t="shared" si="0"/>
        <v>305.03000000000003</v>
      </c>
      <c r="G30" s="35">
        <f t="shared" si="1"/>
        <v>3.08</v>
      </c>
      <c r="H30" s="45"/>
      <c r="I30" s="45"/>
      <c r="L30" s="34">
        <v>27</v>
      </c>
      <c r="M30" s="35">
        <f>N30+Q30+2/2+Tabelle21215[[#This Row],[poweradd]]</f>
        <v>46.969999999999992</v>
      </c>
      <c r="N30" s="52">
        <f t="shared" si="7"/>
        <v>42.889999999999993</v>
      </c>
      <c r="O30" s="52">
        <f t="shared" si="5"/>
        <v>308.11</v>
      </c>
      <c r="P30" s="52">
        <f t="shared" si="8"/>
        <v>305.03000000000003</v>
      </c>
      <c r="Q30" s="35">
        <f t="shared" si="3"/>
        <v>3.08</v>
      </c>
      <c r="R30" s="45"/>
      <c r="S30" s="45"/>
    </row>
    <row r="31" spans="2:20" x14ac:dyDescent="0.25">
      <c r="B31" s="34">
        <v>28</v>
      </c>
      <c r="C31" s="35">
        <f>D31+G31+2/2+Tabelle212[[#This Row],[poweradd]]</f>
        <v>26.02</v>
      </c>
      <c r="D31" s="52">
        <f t="shared" si="6"/>
        <v>21.97</v>
      </c>
      <c r="E31" s="52">
        <f t="shared" si="4"/>
        <v>305.03000000000003</v>
      </c>
      <c r="F31" s="52">
        <f t="shared" si="0"/>
        <v>301.98</v>
      </c>
      <c r="G31" s="35">
        <f t="shared" si="1"/>
        <v>3.05</v>
      </c>
      <c r="H31" s="45"/>
      <c r="I31" s="45"/>
      <c r="L31" s="34">
        <v>28</v>
      </c>
      <c r="M31" s="35">
        <f>N31+Q31+2/2+Tabelle21215[[#This Row],[poweradd]]</f>
        <v>1.0199999999999889</v>
      </c>
      <c r="N31" s="52">
        <f t="shared" si="7"/>
        <v>46.969999999999992</v>
      </c>
      <c r="O31" s="52">
        <f t="shared" si="5"/>
        <v>305.03000000000003</v>
      </c>
      <c r="P31" s="52">
        <f t="shared" si="8"/>
        <v>301.98</v>
      </c>
      <c r="Q31" s="35">
        <f t="shared" si="3"/>
        <v>3.05</v>
      </c>
      <c r="R31" s="45">
        <v>-50</v>
      </c>
      <c r="S31" s="45"/>
      <c r="T31" t="s">
        <v>34</v>
      </c>
    </row>
    <row r="32" spans="2:20" x14ac:dyDescent="0.25">
      <c r="B32" s="34">
        <v>29</v>
      </c>
      <c r="C32" s="35">
        <f>D32+G32+2/2+Tabelle212[[#This Row],[poweradd]]</f>
        <v>30.03</v>
      </c>
      <c r="D32" s="52">
        <f t="shared" si="6"/>
        <v>26.02</v>
      </c>
      <c r="E32" s="52">
        <f t="shared" si="4"/>
        <v>301.98</v>
      </c>
      <c r="F32" s="52">
        <f t="shared" si="0"/>
        <v>298.97000000000003</v>
      </c>
      <c r="G32" s="35">
        <f t="shared" si="1"/>
        <v>3.01</v>
      </c>
      <c r="H32" s="45"/>
      <c r="I32" s="45"/>
      <c r="L32" s="34">
        <v>29</v>
      </c>
      <c r="M32" s="35">
        <f>N32+Q32+2/2+Tabelle21215[[#This Row],[poweradd]]</f>
        <v>5.0299999999999887</v>
      </c>
      <c r="N32" s="52">
        <f t="shared" si="7"/>
        <v>1.0199999999999889</v>
      </c>
      <c r="O32" s="52">
        <f t="shared" si="5"/>
        <v>301.98</v>
      </c>
      <c r="P32" s="52">
        <f t="shared" si="8"/>
        <v>298.97000000000003</v>
      </c>
      <c r="Q32" s="35">
        <f t="shared" si="3"/>
        <v>3.01</v>
      </c>
      <c r="R32" s="45"/>
      <c r="S32" s="45"/>
    </row>
    <row r="33" spans="2:20" x14ac:dyDescent="0.25">
      <c r="B33" s="36">
        <v>30</v>
      </c>
      <c r="C33" s="37">
        <f>D33+G33+2/2+Tabelle212[[#This Row],[poweradd]]</f>
        <v>34.01</v>
      </c>
      <c r="D33" s="52">
        <f t="shared" si="6"/>
        <v>30.03</v>
      </c>
      <c r="E33" s="52">
        <f t="shared" si="4"/>
        <v>298.97000000000003</v>
      </c>
      <c r="F33" s="52">
        <f t="shared" si="0"/>
        <v>295.99</v>
      </c>
      <c r="G33" s="35">
        <f t="shared" si="1"/>
        <v>2.98</v>
      </c>
      <c r="H33" s="45"/>
      <c r="I33" s="45"/>
      <c r="L33" s="36">
        <v>30</v>
      </c>
      <c r="M33" s="37">
        <f>N33+Q33+2/2+Tabelle21215[[#This Row],[poweradd]]</f>
        <v>9.0099999999999891</v>
      </c>
      <c r="N33" s="52">
        <f t="shared" si="7"/>
        <v>5.0299999999999887</v>
      </c>
      <c r="O33" s="52">
        <f t="shared" si="5"/>
        <v>298.97000000000003</v>
      </c>
      <c r="P33" s="52">
        <f t="shared" si="8"/>
        <v>295.99</v>
      </c>
      <c r="Q33" s="35">
        <f t="shared" si="3"/>
        <v>2.98</v>
      </c>
      <c r="R33" s="45"/>
      <c r="S33" s="45"/>
    </row>
    <row r="34" spans="2:20" x14ac:dyDescent="0.25">
      <c r="B34" s="34">
        <v>31</v>
      </c>
      <c r="C34" s="35">
        <f>D34+G34+2/2+Tabelle212[[#This Row],[poweradd]]</f>
        <v>37.96</v>
      </c>
      <c r="D34" s="52">
        <f t="shared" si="6"/>
        <v>34.01</v>
      </c>
      <c r="E34" s="52">
        <f t="shared" si="4"/>
        <v>295.99</v>
      </c>
      <c r="F34" s="52">
        <f t="shared" si="0"/>
        <v>293.04000000000002</v>
      </c>
      <c r="G34" s="35">
        <f t="shared" si="1"/>
        <v>2.95</v>
      </c>
      <c r="H34" s="45"/>
      <c r="I34" s="45"/>
      <c r="L34" s="34">
        <v>31</v>
      </c>
      <c r="M34" s="35">
        <f>N34+Q34+2/2+Tabelle21215[[#This Row],[poweradd]]</f>
        <v>12.95999999999999</v>
      </c>
      <c r="N34" s="52">
        <f t="shared" si="7"/>
        <v>9.0099999999999891</v>
      </c>
      <c r="O34" s="52">
        <f t="shared" si="5"/>
        <v>295.99</v>
      </c>
      <c r="P34" s="52">
        <f t="shared" si="8"/>
        <v>293.04000000000002</v>
      </c>
      <c r="Q34" s="35">
        <f t="shared" si="3"/>
        <v>2.95</v>
      </c>
      <c r="R34" s="45"/>
      <c r="S34" s="45"/>
    </row>
    <row r="35" spans="2:20" x14ac:dyDescent="0.25">
      <c r="B35" s="34">
        <v>32</v>
      </c>
      <c r="C35" s="35">
        <f>D35+G35+2/2+Tabelle212[[#This Row],[poweradd]]</f>
        <v>41.89</v>
      </c>
      <c r="D35" s="52">
        <f t="shared" si="6"/>
        <v>37.96</v>
      </c>
      <c r="E35" s="52">
        <f t="shared" si="4"/>
        <v>293.04000000000002</v>
      </c>
      <c r="F35" s="52">
        <f t="shared" si="0"/>
        <v>290.11</v>
      </c>
      <c r="G35" s="35">
        <f t="shared" si="1"/>
        <v>2.93</v>
      </c>
      <c r="H35" s="45"/>
      <c r="I35" s="45"/>
      <c r="L35" s="34">
        <v>32</v>
      </c>
      <c r="M35" s="35">
        <f>N35+Q35+2/2+Tabelle21215[[#This Row],[poweradd]]</f>
        <v>16.88999999999999</v>
      </c>
      <c r="N35" s="52">
        <f t="shared" si="7"/>
        <v>12.95999999999999</v>
      </c>
      <c r="O35" s="52">
        <f t="shared" si="5"/>
        <v>293.04000000000002</v>
      </c>
      <c r="P35" s="52">
        <f t="shared" si="8"/>
        <v>290.11</v>
      </c>
      <c r="Q35" s="35">
        <f t="shared" si="3"/>
        <v>2.93</v>
      </c>
      <c r="R35" s="45"/>
      <c r="S35" s="45"/>
    </row>
    <row r="36" spans="2:20" x14ac:dyDescent="0.25">
      <c r="B36" s="34">
        <v>33</v>
      </c>
      <c r="C36" s="35">
        <f>D36+G36+2/2+Tabelle212[[#This Row],[poweradd]]</f>
        <v>45.79</v>
      </c>
      <c r="D36" s="52">
        <f t="shared" si="6"/>
        <v>41.89</v>
      </c>
      <c r="E36" s="52">
        <f t="shared" si="4"/>
        <v>290.11</v>
      </c>
      <c r="F36" s="52">
        <f t="shared" si="0"/>
        <v>287.21000000000004</v>
      </c>
      <c r="G36" s="35">
        <f t="shared" si="1"/>
        <v>2.9</v>
      </c>
      <c r="H36" s="45"/>
      <c r="I36" s="45"/>
      <c r="L36" s="34">
        <v>33</v>
      </c>
      <c r="M36" s="35">
        <f>N36+Q36+2/2+Tabelle21215[[#This Row],[poweradd]]</f>
        <v>20.789999999999988</v>
      </c>
      <c r="N36" s="52">
        <f t="shared" si="7"/>
        <v>16.88999999999999</v>
      </c>
      <c r="O36" s="52">
        <f t="shared" si="5"/>
        <v>290.11</v>
      </c>
      <c r="P36" s="52">
        <f t="shared" si="8"/>
        <v>287.21000000000004</v>
      </c>
      <c r="Q36" s="35">
        <f t="shared" si="3"/>
        <v>2.9</v>
      </c>
      <c r="R36" s="45"/>
      <c r="S36" s="45"/>
    </row>
    <row r="37" spans="2:20" x14ac:dyDescent="0.25">
      <c r="B37" s="36">
        <v>34</v>
      </c>
      <c r="C37" s="35">
        <f>D37+G37+2/2+Tabelle212[[#This Row],[poweradd]]</f>
        <v>49.66</v>
      </c>
      <c r="D37" s="52">
        <f t="shared" si="6"/>
        <v>45.79</v>
      </c>
      <c r="E37" s="52">
        <f t="shared" si="4"/>
        <v>287.21000000000004</v>
      </c>
      <c r="F37" s="52">
        <f t="shared" si="0"/>
        <v>284.34000000000003</v>
      </c>
      <c r="G37" s="35">
        <f t="shared" si="1"/>
        <v>2.87</v>
      </c>
      <c r="H37" s="45"/>
      <c r="I37" s="45"/>
      <c r="L37" s="36">
        <v>34</v>
      </c>
      <c r="M37" s="35">
        <f>N37+Q37+2/2+Tabelle21215[[#This Row],[poweradd]]</f>
        <v>24.659999999999989</v>
      </c>
      <c r="N37" s="52">
        <f t="shared" si="7"/>
        <v>20.789999999999988</v>
      </c>
      <c r="O37" s="52">
        <f t="shared" si="5"/>
        <v>287.21000000000004</v>
      </c>
      <c r="P37" s="52">
        <f t="shared" si="8"/>
        <v>284.34000000000003</v>
      </c>
      <c r="Q37" s="35">
        <f t="shared" si="3"/>
        <v>2.87</v>
      </c>
      <c r="R37" s="45"/>
      <c r="S37" s="45"/>
    </row>
    <row r="38" spans="2:20" x14ac:dyDescent="0.25">
      <c r="B38" s="34">
        <v>35</v>
      </c>
      <c r="C38" s="35">
        <f>D38+G38+2/2+Tabelle212[[#This Row],[poweradd]]</f>
        <v>3.5</v>
      </c>
      <c r="D38" s="52">
        <f t="shared" si="6"/>
        <v>49.66</v>
      </c>
      <c r="E38" s="52">
        <f t="shared" si="4"/>
        <v>284.34000000000003</v>
      </c>
      <c r="F38" s="52">
        <f t="shared" si="0"/>
        <v>281.50000000000006</v>
      </c>
      <c r="G38" s="35">
        <f t="shared" si="1"/>
        <v>2.84</v>
      </c>
      <c r="H38" s="45">
        <v>-50</v>
      </c>
      <c r="I38" s="45"/>
      <c r="J38" t="s">
        <v>32</v>
      </c>
      <c r="L38" s="34">
        <v>35</v>
      </c>
      <c r="M38" s="35">
        <f>N38+Q38+2/2+Tabelle21215[[#This Row],[poweradd]]</f>
        <v>28.499999999999989</v>
      </c>
      <c r="N38" s="52">
        <f t="shared" si="7"/>
        <v>24.659999999999989</v>
      </c>
      <c r="O38" s="52">
        <f t="shared" si="5"/>
        <v>284.34000000000003</v>
      </c>
      <c r="P38" s="52">
        <f t="shared" si="8"/>
        <v>281.50000000000006</v>
      </c>
      <c r="Q38" s="35">
        <f t="shared" si="3"/>
        <v>2.84</v>
      </c>
      <c r="R38" s="45"/>
      <c r="S38" s="45"/>
    </row>
    <row r="39" spans="2:20" x14ac:dyDescent="0.25">
      <c r="B39" s="34">
        <v>36</v>
      </c>
      <c r="C39" s="35">
        <f>D39+G39+2/2+Tabelle212[[#This Row],[poweradd]]</f>
        <v>7.3100000000000005</v>
      </c>
      <c r="D39" s="52">
        <f t="shared" si="6"/>
        <v>3.5</v>
      </c>
      <c r="E39" s="52">
        <f t="shared" si="4"/>
        <v>281.50000000000006</v>
      </c>
      <c r="F39" s="52">
        <f t="shared" si="0"/>
        <v>278.69000000000005</v>
      </c>
      <c r="G39" s="35">
        <f t="shared" si="1"/>
        <v>2.81</v>
      </c>
      <c r="H39" s="45"/>
      <c r="I39" s="45"/>
      <c r="L39" s="34">
        <v>36</v>
      </c>
      <c r="M39" s="35">
        <f>N39+Q39+2/2+Tabelle21215[[#This Row],[poweradd]]</f>
        <v>32.309999999999988</v>
      </c>
      <c r="N39" s="52">
        <f t="shared" si="7"/>
        <v>28.499999999999989</v>
      </c>
      <c r="O39" s="52">
        <f t="shared" si="5"/>
        <v>281.50000000000006</v>
      </c>
      <c r="P39" s="52">
        <f t="shared" si="8"/>
        <v>278.69000000000005</v>
      </c>
      <c r="Q39" s="35">
        <f t="shared" si="3"/>
        <v>2.81</v>
      </c>
      <c r="R39" s="45"/>
      <c r="S39" s="45"/>
    </row>
    <row r="40" spans="2:20" x14ac:dyDescent="0.25">
      <c r="B40" s="34">
        <v>37</v>
      </c>
      <c r="C40" s="35">
        <f>D40+G40+2/2+Tabelle212[[#This Row],[poweradd]]</f>
        <v>11.09</v>
      </c>
      <c r="D40" s="52">
        <f t="shared" si="6"/>
        <v>7.3100000000000005</v>
      </c>
      <c r="E40" s="52">
        <f t="shared" si="4"/>
        <v>278.69000000000005</v>
      </c>
      <c r="F40" s="52">
        <f t="shared" si="0"/>
        <v>275.91000000000008</v>
      </c>
      <c r="G40" s="35">
        <f t="shared" si="1"/>
        <v>2.78</v>
      </c>
      <c r="H40" s="45"/>
      <c r="I40" s="45"/>
      <c r="J40" s="38"/>
      <c r="L40" s="34">
        <v>37</v>
      </c>
      <c r="M40" s="35">
        <f>N40+Q40+2/2+Tabelle21215[[#This Row],[poweradd]]</f>
        <v>36.089999999999989</v>
      </c>
      <c r="N40" s="52">
        <f t="shared" si="7"/>
        <v>32.309999999999988</v>
      </c>
      <c r="O40" s="52">
        <f t="shared" si="5"/>
        <v>278.69000000000005</v>
      </c>
      <c r="P40" s="52">
        <f t="shared" si="8"/>
        <v>275.91000000000008</v>
      </c>
      <c r="Q40" s="35">
        <f t="shared" si="3"/>
        <v>2.78</v>
      </c>
      <c r="R40" s="45"/>
      <c r="S40" s="45"/>
      <c r="T40" s="38"/>
    </row>
    <row r="41" spans="2:20" x14ac:dyDescent="0.25">
      <c r="B41" s="36">
        <v>38</v>
      </c>
      <c r="C41" s="35">
        <f>D41+G41+2/2+Tabelle212[[#This Row],[poweradd]]</f>
        <v>14.84</v>
      </c>
      <c r="D41" s="52">
        <f t="shared" si="6"/>
        <v>11.09</v>
      </c>
      <c r="E41" s="52">
        <f t="shared" si="4"/>
        <v>275.91000000000008</v>
      </c>
      <c r="F41" s="52">
        <f t="shared" si="0"/>
        <v>273.16000000000008</v>
      </c>
      <c r="G41" s="35">
        <f t="shared" si="1"/>
        <v>2.75</v>
      </c>
      <c r="H41" s="45"/>
      <c r="I41" s="45"/>
      <c r="L41" s="36">
        <v>38</v>
      </c>
      <c r="M41" s="35">
        <f>N41+Q41+2/2+Tabelle21215[[#This Row],[poweradd]]</f>
        <v>39.839999999999989</v>
      </c>
      <c r="N41" s="52">
        <f t="shared" si="7"/>
        <v>36.089999999999989</v>
      </c>
      <c r="O41" s="52">
        <f t="shared" si="5"/>
        <v>275.91000000000008</v>
      </c>
      <c r="P41" s="52">
        <f t="shared" si="8"/>
        <v>273.16000000000008</v>
      </c>
      <c r="Q41" s="35">
        <f t="shared" si="3"/>
        <v>2.75</v>
      </c>
      <c r="R41" s="45"/>
      <c r="S41" s="45"/>
    </row>
    <row r="42" spans="2:20" x14ac:dyDescent="0.25">
      <c r="B42" s="34">
        <v>39</v>
      </c>
      <c r="C42" s="37">
        <f>D42+G42+2/2+Tabelle212[[#This Row],[poweradd]]</f>
        <v>18.57</v>
      </c>
      <c r="D42" s="52">
        <f t="shared" si="6"/>
        <v>14.84</v>
      </c>
      <c r="E42" s="52">
        <f t="shared" si="4"/>
        <v>273.16000000000008</v>
      </c>
      <c r="F42" s="52">
        <f t="shared" si="0"/>
        <v>270.43000000000006</v>
      </c>
      <c r="G42" s="35">
        <f t="shared" si="1"/>
        <v>2.73</v>
      </c>
      <c r="H42" s="45"/>
      <c r="I42" s="45"/>
      <c r="L42" s="34">
        <v>39</v>
      </c>
      <c r="M42" s="37">
        <f>N42+Q42+2/2+Tabelle21215[[#This Row],[poweradd]]</f>
        <v>43.569999999999986</v>
      </c>
      <c r="N42" s="52">
        <f t="shared" si="7"/>
        <v>39.839999999999989</v>
      </c>
      <c r="O42" s="52">
        <f t="shared" si="5"/>
        <v>273.16000000000008</v>
      </c>
      <c r="P42" s="52">
        <f t="shared" si="8"/>
        <v>270.43000000000006</v>
      </c>
      <c r="Q42" s="35">
        <f t="shared" si="3"/>
        <v>2.73</v>
      </c>
      <c r="R42" s="45"/>
      <c r="S42" s="45"/>
    </row>
    <row r="43" spans="2:20" x14ac:dyDescent="0.25">
      <c r="B43" s="34">
        <v>40</v>
      </c>
      <c r="C43" s="35">
        <f>D43+G43+2/2+Tabelle212[[#This Row],[poweradd]]</f>
        <v>22.27</v>
      </c>
      <c r="D43" s="52">
        <f t="shared" si="6"/>
        <v>18.57</v>
      </c>
      <c r="E43" s="52">
        <f t="shared" si="4"/>
        <v>270.43000000000006</v>
      </c>
      <c r="F43" s="52">
        <f t="shared" si="0"/>
        <v>267.73000000000008</v>
      </c>
      <c r="G43" s="35">
        <f t="shared" si="1"/>
        <v>2.7</v>
      </c>
      <c r="H43" s="45"/>
      <c r="I43" s="45"/>
      <c r="L43" s="34">
        <v>40</v>
      </c>
      <c r="M43" s="35">
        <f>N43+Q43+2/2+Tabelle21215[[#This Row],[poweradd]]</f>
        <v>47.269999999999989</v>
      </c>
      <c r="N43" s="52">
        <f t="shared" si="7"/>
        <v>43.569999999999986</v>
      </c>
      <c r="O43" s="52">
        <f t="shared" si="5"/>
        <v>270.43000000000006</v>
      </c>
      <c r="P43" s="52">
        <f t="shared" si="8"/>
        <v>267.73000000000008</v>
      </c>
      <c r="Q43" s="35">
        <f t="shared" si="3"/>
        <v>2.7</v>
      </c>
      <c r="R43" s="45"/>
      <c r="S43" s="45"/>
    </row>
    <row r="44" spans="2:20" x14ac:dyDescent="0.25">
      <c r="B44" s="34">
        <v>41</v>
      </c>
      <c r="C44" s="35">
        <f>D44+G44+2/2+Tabelle212[[#This Row],[poweradd]]</f>
        <v>25.939999999999998</v>
      </c>
      <c r="D44" s="52">
        <f t="shared" si="6"/>
        <v>22.27</v>
      </c>
      <c r="E44" s="52">
        <f t="shared" si="4"/>
        <v>267.73000000000008</v>
      </c>
      <c r="F44" s="52">
        <f t="shared" si="0"/>
        <v>265.06000000000006</v>
      </c>
      <c r="G44" s="35">
        <f t="shared" si="1"/>
        <v>2.67</v>
      </c>
      <c r="H44" s="45"/>
      <c r="I44" s="45"/>
      <c r="L44" s="34">
        <v>41</v>
      </c>
      <c r="M44" s="35">
        <f>N44+Q44+2/2+Tabelle21215[[#This Row],[poweradd]]</f>
        <v>50.939999999999991</v>
      </c>
      <c r="N44" s="52">
        <f t="shared" si="7"/>
        <v>47.269999999999989</v>
      </c>
      <c r="O44" s="52">
        <f t="shared" si="5"/>
        <v>267.73000000000008</v>
      </c>
      <c r="P44" s="52">
        <f t="shared" si="8"/>
        <v>265.06000000000006</v>
      </c>
      <c r="Q44" s="35">
        <f t="shared" si="3"/>
        <v>2.67</v>
      </c>
      <c r="R44" s="45"/>
      <c r="S44" s="45"/>
    </row>
    <row r="45" spans="2:20" x14ac:dyDescent="0.25">
      <c r="B45" s="34">
        <v>42</v>
      </c>
      <c r="C45" s="35">
        <f>D45+G45+2/2+Tabelle212[[#This Row],[poweradd]]</f>
        <v>29.589999999999996</v>
      </c>
      <c r="D45" s="52">
        <f t="shared" si="6"/>
        <v>25.939999999999998</v>
      </c>
      <c r="E45" s="52">
        <f t="shared" si="4"/>
        <v>265.06000000000006</v>
      </c>
      <c r="F45" s="52">
        <f t="shared" si="0"/>
        <v>262.41000000000008</v>
      </c>
      <c r="G45" s="35">
        <f t="shared" si="1"/>
        <v>2.65</v>
      </c>
      <c r="H45" s="45"/>
      <c r="I45" s="45"/>
      <c r="L45" s="34">
        <v>42</v>
      </c>
      <c r="M45" s="35">
        <f>N45+Q45+2/2+Tabelle21215[[#This Row],[poweradd]]</f>
        <v>54.589999999999989</v>
      </c>
      <c r="N45" s="52">
        <f t="shared" si="7"/>
        <v>50.939999999999991</v>
      </c>
      <c r="O45" s="52">
        <f t="shared" si="5"/>
        <v>265.06000000000006</v>
      </c>
      <c r="P45" s="52">
        <f t="shared" si="8"/>
        <v>262.41000000000008</v>
      </c>
      <c r="Q45" s="35">
        <f t="shared" si="3"/>
        <v>2.65</v>
      </c>
      <c r="R45" s="45"/>
      <c r="S45" s="45"/>
    </row>
    <row r="46" spans="2:20" x14ac:dyDescent="0.25">
      <c r="B46" s="36">
        <v>43</v>
      </c>
      <c r="C46" s="37">
        <f>D46+G46+2/2+Tabelle212[[#This Row],[poweradd]]</f>
        <v>33.209999999999994</v>
      </c>
      <c r="D46" s="52">
        <f t="shared" si="6"/>
        <v>29.589999999999996</v>
      </c>
      <c r="E46" s="52">
        <f t="shared" si="4"/>
        <v>262.41000000000008</v>
      </c>
      <c r="F46" s="52">
        <f t="shared" si="0"/>
        <v>259.79000000000008</v>
      </c>
      <c r="G46" s="35">
        <f t="shared" si="1"/>
        <v>2.62</v>
      </c>
      <c r="H46" s="45"/>
      <c r="I46" s="45"/>
      <c r="L46" s="36">
        <v>43</v>
      </c>
      <c r="M46" s="37">
        <f>N46+Q46+2/2+Tabelle21215[[#This Row],[poweradd]]</f>
        <v>58.209999999999987</v>
      </c>
      <c r="N46" s="52">
        <f t="shared" si="7"/>
        <v>54.589999999999989</v>
      </c>
      <c r="O46" s="52">
        <f t="shared" si="5"/>
        <v>262.41000000000008</v>
      </c>
      <c r="P46" s="52">
        <f t="shared" si="8"/>
        <v>259.79000000000008</v>
      </c>
      <c r="Q46" s="35">
        <f t="shared" si="3"/>
        <v>2.62</v>
      </c>
      <c r="R46" s="45"/>
      <c r="S46" s="45"/>
    </row>
    <row r="47" spans="2:20" x14ac:dyDescent="0.25">
      <c r="B47" s="34">
        <v>44</v>
      </c>
      <c r="C47" s="35">
        <f>D47+G47+2/2+Tabelle212[[#This Row],[poweradd]]</f>
        <v>36.799999999999997</v>
      </c>
      <c r="D47" s="52">
        <f t="shared" si="6"/>
        <v>33.209999999999994</v>
      </c>
      <c r="E47" s="52">
        <f t="shared" si="4"/>
        <v>259.79000000000008</v>
      </c>
      <c r="F47" s="52">
        <f t="shared" si="0"/>
        <v>257.2000000000001</v>
      </c>
      <c r="G47" s="35">
        <f t="shared" si="1"/>
        <v>2.59</v>
      </c>
      <c r="H47" s="45"/>
      <c r="I47" s="45"/>
      <c r="L47" s="34">
        <v>44</v>
      </c>
      <c r="M47" s="35">
        <f>N47+Q47+2/2+Tabelle21215[[#This Row],[poweradd]]</f>
        <v>61.799999999999983</v>
      </c>
      <c r="N47" s="52">
        <f t="shared" si="7"/>
        <v>58.209999999999987</v>
      </c>
      <c r="O47" s="52">
        <f t="shared" si="5"/>
        <v>259.79000000000008</v>
      </c>
      <c r="P47" s="52">
        <f t="shared" si="8"/>
        <v>257.2000000000001</v>
      </c>
      <c r="Q47" s="35">
        <f t="shared" si="3"/>
        <v>2.59</v>
      </c>
      <c r="R47" s="45"/>
      <c r="S47" s="45"/>
    </row>
    <row r="48" spans="2:20" x14ac:dyDescent="0.25">
      <c r="B48" s="34">
        <v>45</v>
      </c>
      <c r="C48" s="35">
        <f>D48+G48+2/2+Tabelle212[[#This Row],[poweradd]]</f>
        <v>40.369999999999997</v>
      </c>
      <c r="D48" s="52">
        <f t="shared" si="6"/>
        <v>36.799999999999997</v>
      </c>
      <c r="E48" s="52">
        <f t="shared" si="4"/>
        <v>257.2000000000001</v>
      </c>
      <c r="F48" s="52">
        <f t="shared" si="0"/>
        <v>254.63000000000011</v>
      </c>
      <c r="G48" s="35">
        <f t="shared" si="1"/>
        <v>2.57</v>
      </c>
      <c r="H48" s="45"/>
      <c r="I48" s="45"/>
      <c r="L48" s="34">
        <v>45</v>
      </c>
      <c r="M48" s="35">
        <f>N48+Q48+2/2+Tabelle21215[[#This Row],[poweradd]]</f>
        <v>65.369999999999976</v>
      </c>
      <c r="N48" s="52">
        <f t="shared" si="7"/>
        <v>61.799999999999983</v>
      </c>
      <c r="O48" s="52">
        <f t="shared" si="5"/>
        <v>257.2000000000001</v>
      </c>
      <c r="P48" s="52">
        <f t="shared" si="8"/>
        <v>254.63000000000011</v>
      </c>
      <c r="Q48" s="35">
        <f t="shared" si="3"/>
        <v>2.57</v>
      </c>
      <c r="R48" s="45"/>
      <c r="S48" s="45"/>
    </row>
    <row r="49" spans="2:20" x14ac:dyDescent="0.25">
      <c r="B49" s="34">
        <v>46</v>
      </c>
      <c r="C49" s="35">
        <f>D49+G49+2/2+Tabelle212[[#This Row],[poweradd]]</f>
        <v>43.91</v>
      </c>
      <c r="D49" s="52">
        <f t="shared" si="6"/>
        <v>40.369999999999997</v>
      </c>
      <c r="E49" s="52">
        <f t="shared" si="4"/>
        <v>254.63000000000011</v>
      </c>
      <c r="F49" s="52">
        <f t="shared" si="0"/>
        <v>252.09000000000012</v>
      </c>
      <c r="G49" s="35">
        <f t="shared" si="1"/>
        <v>2.54</v>
      </c>
      <c r="H49" s="45"/>
      <c r="I49" s="45"/>
      <c r="L49" s="34">
        <v>46</v>
      </c>
      <c r="M49" s="35">
        <f>N49+Q49+2/2+Tabelle21215[[#This Row],[poweradd]]</f>
        <v>68.909999999999982</v>
      </c>
      <c r="N49" s="52">
        <f t="shared" si="7"/>
        <v>65.369999999999976</v>
      </c>
      <c r="O49" s="52">
        <f t="shared" si="5"/>
        <v>254.63000000000011</v>
      </c>
      <c r="P49" s="52">
        <f t="shared" si="8"/>
        <v>252.09000000000012</v>
      </c>
      <c r="Q49" s="35">
        <f t="shared" si="3"/>
        <v>2.54</v>
      </c>
      <c r="R49" s="45"/>
      <c r="S49" s="45"/>
    </row>
    <row r="50" spans="2:20" x14ac:dyDescent="0.25">
      <c r="B50" s="36">
        <v>47</v>
      </c>
      <c r="C50" s="35">
        <f>D50+G50+2/2+Tabelle212[[#This Row],[poweradd]]</f>
        <v>47.43</v>
      </c>
      <c r="D50" s="52">
        <f t="shared" si="6"/>
        <v>43.91</v>
      </c>
      <c r="E50" s="52">
        <f t="shared" si="4"/>
        <v>252.09000000000012</v>
      </c>
      <c r="F50" s="52">
        <f t="shared" si="0"/>
        <v>249.57000000000011</v>
      </c>
      <c r="G50" s="35">
        <f t="shared" si="1"/>
        <v>2.52</v>
      </c>
      <c r="H50" s="45"/>
      <c r="I50" s="45"/>
      <c r="L50" s="36">
        <v>47</v>
      </c>
      <c r="M50" s="35">
        <f>N50+Q50+2/2+Tabelle21215[[#This Row],[poweradd]]</f>
        <v>72.429999999999978</v>
      </c>
      <c r="N50" s="52">
        <f t="shared" si="7"/>
        <v>68.909999999999982</v>
      </c>
      <c r="O50" s="52">
        <f t="shared" si="5"/>
        <v>252.09000000000012</v>
      </c>
      <c r="P50" s="52">
        <f t="shared" si="8"/>
        <v>249.57000000000011</v>
      </c>
      <c r="Q50" s="35">
        <f t="shared" si="3"/>
        <v>2.52</v>
      </c>
      <c r="R50" s="45"/>
      <c r="S50" s="45"/>
    </row>
    <row r="51" spans="2:20" x14ac:dyDescent="0.25">
      <c r="B51" s="34">
        <v>48</v>
      </c>
      <c r="C51" s="35">
        <f>D51+G51+2/2+Tabelle212[[#This Row],[poweradd]]</f>
        <v>50.92</v>
      </c>
      <c r="D51" s="52">
        <f t="shared" si="6"/>
        <v>47.43</v>
      </c>
      <c r="E51" s="52">
        <f t="shared" si="4"/>
        <v>249.57000000000011</v>
      </c>
      <c r="F51" s="52">
        <f t="shared" si="0"/>
        <v>247.0800000000001</v>
      </c>
      <c r="G51" s="35">
        <f t="shared" si="1"/>
        <v>2.4900000000000002</v>
      </c>
      <c r="H51" s="45"/>
      <c r="I51" s="45"/>
      <c r="L51" s="34">
        <v>48</v>
      </c>
      <c r="M51" s="35">
        <f>N51+Q51+2/2+Tabelle21215[[#This Row],[poweradd]]</f>
        <v>75.919999999999973</v>
      </c>
      <c r="N51" s="52">
        <f t="shared" si="7"/>
        <v>72.429999999999978</v>
      </c>
      <c r="O51" s="52">
        <f t="shared" si="5"/>
        <v>249.57000000000011</v>
      </c>
      <c r="P51" s="52">
        <f t="shared" si="8"/>
        <v>247.0800000000001</v>
      </c>
      <c r="Q51" s="35">
        <f t="shared" si="3"/>
        <v>2.4900000000000002</v>
      </c>
      <c r="R51" s="45"/>
      <c r="S51" s="45"/>
    </row>
    <row r="52" spans="2:20" x14ac:dyDescent="0.25">
      <c r="B52" s="34">
        <v>49</v>
      </c>
      <c r="C52" s="35">
        <f>D52+G52+2/2+Tabelle212[[#This Row],[poweradd]]</f>
        <v>54.39</v>
      </c>
      <c r="D52" s="52">
        <f t="shared" si="6"/>
        <v>50.92</v>
      </c>
      <c r="E52" s="52">
        <f t="shared" si="4"/>
        <v>247.0800000000001</v>
      </c>
      <c r="F52" s="52">
        <f t="shared" si="0"/>
        <v>244.6100000000001</v>
      </c>
      <c r="G52" s="35">
        <f t="shared" si="1"/>
        <v>2.4700000000000002</v>
      </c>
      <c r="H52" s="45"/>
      <c r="I52" s="45"/>
      <c r="L52" s="34">
        <v>49</v>
      </c>
      <c r="M52" s="35">
        <f>N52+Q52+2/2+Tabelle21215[[#This Row],[poweradd]]</f>
        <v>79.389999999999972</v>
      </c>
      <c r="N52" s="52">
        <f t="shared" si="7"/>
        <v>75.919999999999973</v>
      </c>
      <c r="O52" s="52">
        <f t="shared" si="5"/>
        <v>247.0800000000001</v>
      </c>
      <c r="P52" s="52">
        <f t="shared" si="8"/>
        <v>244.6100000000001</v>
      </c>
      <c r="Q52" s="35">
        <f t="shared" si="3"/>
        <v>2.4700000000000002</v>
      </c>
      <c r="R52" s="45"/>
      <c r="S52" s="45"/>
    </row>
    <row r="53" spans="2:20" x14ac:dyDescent="0.25">
      <c r="B53" s="34">
        <v>50</v>
      </c>
      <c r="C53" s="35">
        <f>D53+G53+2/2+Tabelle212[[#This Row],[poweradd]]</f>
        <v>57.83</v>
      </c>
      <c r="D53" s="52">
        <f t="shared" si="6"/>
        <v>54.39</v>
      </c>
      <c r="E53" s="52">
        <f t="shared" si="4"/>
        <v>244.6100000000001</v>
      </c>
      <c r="F53" s="52">
        <f t="shared" si="0"/>
        <v>242.1700000000001</v>
      </c>
      <c r="G53" s="35">
        <f t="shared" si="1"/>
        <v>2.44</v>
      </c>
      <c r="H53" s="45"/>
      <c r="I53" s="45"/>
      <c r="L53" s="34">
        <v>50</v>
      </c>
      <c r="M53" s="35">
        <f>N53+Q53+2/2+Tabelle21215[[#This Row],[poweradd]]</f>
        <v>82.82999999999997</v>
      </c>
      <c r="N53" s="52">
        <f t="shared" si="7"/>
        <v>79.389999999999972</v>
      </c>
      <c r="O53" s="52">
        <f t="shared" si="5"/>
        <v>244.6100000000001</v>
      </c>
      <c r="P53" s="52">
        <f t="shared" si="8"/>
        <v>242.1700000000001</v>
      </c>
      <c r="Q53" s="35">
        <f t="shared" si="3"/>
        <v>2.44</v>
      </c>
      <c r="R53" s="45"/>
      <c r="S53" s="45"/>
    </row>
    <row r="54" spans="2:20" x14ac:dyDescent="0.25">
      <c r="B54" s="36">
        <v>51</v>
      </c>
      <c r="C54" s="35">
        <f>D54+G54+2/2+Tabelle212[[#This Row],[poweradd]]</f>
        <v>61.25</v>
      </c>
      <c r="D54" s="52">
        <f t="shared" si="6"/>
        <v>57.83</v>
      </c>
      <c r="E54" s="52">
        <f t="shared" si="4"/>
        <v>242.1700000000001</v>
      </c>
      <c r="F54" s="52">
        <f t="shared" si="0"/>
        <v>239.75000000000011</v>
      </c>
      <c r="G54" s="35">
        <f t="shared" si="1"/>
        <v>2.42</v>
      </c>
      <c r="H54" s="45"/>
      <c r="I54" s="45"/>
      <c r="L54" s="36">
        <v>51</v>
      </c>
      <c r="M54" s="35">
        <f>N54+Q54+2/2+Tabelle21215[[#This Row],[poweradd]]</f>
        <v>86.249999999999972</v>
      </c>
      <c r="N54" s="52">
        <f t="shared" si="7"/>
        <v>82.82999999999997</v>
      </c>
      <c r="O54" s="52">
        <f t="shared" si="5"/>
        <v>242.1700000000001</v>
      </c>
      <c r="P54" s="52">
        <f t="shared" si="8"/>
        <v>239.75000000000011</v>
      </c>
      <c r="Q54" s="35">
        <f t="shared" si="3"/>
        <v>2.42</v>
      </c>
      <c r="R54" s="45"/>
      <c r="S54" s="45"/>
    </row>
    <row r="55" spans="2:20" x14ac:dyDescent="0.25">
      <c r="B55" s="34">
        <v>52</v>
      </c>
      <c r="C55" s="37">
        <f>D55+G55+2/2+Tabelle212[[#This Row],[poweradd]]</f>
        <v>64.64</v>
      </c>
      <c r="D55" s="52">
        <f t="shared" si="6"/>
        <v>61.25</v>
      </c>
      <c r="E55" s="52">
        <f t="shared" si="4"/>
        <v>239.75000000000011</v>
      </c>
      <c r="F55" s="52">
        <f t="shared" si="0"/>
        <v>237.36000000000013</v>
      </c>
      <c r="G55" s="35">
        <f t="shared" si="1"/>
        <v>2.39</v>
      </c>
      <c r="H55" s="45"/>
      <c r="I55" s="45"/>
      <c r="L55" s="34">
        <v>52</v>
      </c>
      <c r="M55" s="37">
        <f>N55+Q55+2/2+Tabelle21215[[#This Row],[poweradd]]</f>
        <v>89.639999999999972</v>
      </c>
      <c r="N55" s="52">
        <f t="shared" si="7"/>
        <v>86.249999999999972</v>
      </c>
      <c r="O55" s="52">
        <f t="shared" si="5"/>
        <v>239.75000000000011</v>
      </c>
      <c r="P55" s="52">
        <f t="shared" si="8"/>
        <v>237.36000000000013</v>
      </c>
      <c r="Q55" s="35">
        <f t="shared" si="3"/>
        <v>2.39</v>
      </c>
      <c r="R55" s="45"/>
      <c r="S55" s="45"/>
    </row>
    <row r="56" spans="2:20" x14ac:dyDescent="0.25">
      <c r="B56" s="34">
        <v>53</v>
      </c>
      <c r="C56" s="35">
        <f>D56+G56+2/2+Tabelle212[[#This Row],[poweradd]]</f>
        <v>68.010000000000005</v>
      </c>
      <c r="D56" s="52">
        <f t="shared" si="6"/>
        <v>64.64</v>
      </c>
      <c r="E56" s="52">
        <f t="shared" si="4"/>
        <v>237.36000000000013</v>
      </c>
      <c r="F56" s="52">
        <f t="shared" si="0"/>
        <v>234.99000000000012</v>
      </c>
      <c r="G56" s="35">
        <f t="shared" si="1"/>
        <v>2.37</v>
      </c>
      <c r="H56" s="45"/>
      <c r="I56" s="45"/>
      <c r="L56" s="34">
        <v>53</v>
      </c>
      <c r="M56" s="35">
        <f>N56+Q56+2/2+Tabelle21215[[#This Row],[poweradd]]</f>
        <v>93.009999999999977</v>
      </c>
      <c r="N56" s="52">
        <f t="shared" si="7"/>
        <v>89.639999999999972</v>
      </c>
      <c r="O56" s="52">
        <f t="shared" si="5"/>
        <v>237.36000000000013</v>
      </c>
      <c r="P56" s="52">
        <f t="shared" si="8"/>
        <v>234.99000000000012</v>
      </c>
      <c r="Q56" s="35">
        <f t="shared" si="3"/>
        <v>2.37</v>
      </c>
      <c r="R56" s="45"/>
      <c r="S56" s="45"/>
    </row>
    <row r="57" spans="2:20" x14ac:dyDescent="0.25">
      <c r="B57" s="34">
        <v>54</v>
      </c>
      <c r="C57" s="35">
        <f>D57+G57+2/2+Tabelle212[[#This Row],[poweradd]]</f>
        <v>71.350000000000009</v>
      </c>
      <c r="D57" s="52">
        <f t="shared" si="6"/>
        <v>68.010000000000005</v>
      </c>
      <c r="E57" s="52">
        <f t="shared" si="4"/>
        <v>234.99000000000012</v>
      </c>
      <c r="F57" s="52">
        <f t="shared" si="0"/>
        <v>232.65000000000012</v>
      </c>
      <c r="G57" s="35">
        <f t="shared" si="1"/>
        <v>2.34</v>
      </c>
      <c r="H57" s="45"/>
      <c r="I57" s="45"/>
      <c r="L57" s="34">
        <v>54</v>
      </c>
      <c r="M57" s="35">
        <f>N57+Q57+2/2+Tabelle21215[[#This Row],[poweradd]]</f>
        <v>96.34999999999998</v>
      </c>
      <c r="N57" s="52">
        <f t="shared" si="7"/>
        <v>93.009999999999977</v>
      </c>
      <c r="O57" s="52">
        <f t="shared" si="5"/>
        <v>234.99000000000012</v>
      </c>
      <c r="P57" s="52">
        <f t="shared" si="8"/>
        <v>232.65000000000012</v>
      </c>
      <c r="Q57" s="35">
        <f t="shared" si="3"/>
        <v>2.34</v>
      </c>
      <c r="R57" s="45"/>
      <c r="S57" s="45"/>
    </row>
    <row r="58" spans="2:20" x14ac:dyDescent="0.25">
      <c r="B58" s="34">
        <v>55</v>
      </c>
      <c r="C58" s="35">
        <f>D58+G58+2/2+Tabelle212[[#This Row],[poweradd]]</f>
        <v>74.67</v>
      </c>
      <c r="D58" s="52">
        <f t="shared" si="6"/>
        <v>71.350000000000009</v>
      </c>
      <c r="E58" s="52">
        <f t="shared" si="4"/>
        <v>232.65000000000012</v>
      </c>
      <c r="F58" s="52">
        <f t="shared" si="0"/>
        <v>230.33000000000013</v>
      </c>
      <c r="G58" s="35">
        <f t="shared" si="1"/>
        <v>2.3199999999999998</v>
      </c>
      <c r="H58" s="45"/>
      <c r="I58" s="45"/>
      <c r="L58" s="34">
        <v>55</v>
      </c>
      <c r="M58" s="35">
        <f>N58+Q58+2/2+Tabelle21215[[#This Row],[poweradd]]</f>
        <v>49.669999999999973</v>
      </c>
      <c r="N58" s="52">
        <f t="shared" si="7"/>
        <v>96.34999999999998</v>
      </c>
      <c r="O58" s="52">
        <f t="shared" si="5"/>
        <v>232.65000000000012</v>
      </c>
      <c r="P58" s="52">
        <f t="shared" si="8"/>
        <v>230.33000000000013</v>
      </c>
      <c r="Q58" s="35">
        <f t="shared" si="3"/>
        <v>2.3199999999999998</v>
      </c>
      <c r="R58" s="43">
        <v>-50</v>
      </c>
      <c r="S58" s="43">
        <v>45</v>
      </c>
      <c r="T58" s="38" t="s">
        <v>65</v>
      </c>
    </row>
    <row r="59" spans="2:20" x14ac:dyDescent="0.25">
      <c r="B59" s="36">
        <v>56</v>
      </c>
      <c r="C59" s="37">
        <f>D59+G59+2/2+Tabelle212[[#This Row],[poweradd]]</f>
        <v>77.97</v>
      </c>
      <c r="D59" s="52">
        <f t="shared" si="6"/>
        <v>74.67</v>
      </c>
      <c r="E59" s="52">
        <f t="shared" si="4"/>
        <v>230.33000000000013</v>
      </c>
      <c r="F59" s="52">
        <f t="shared" si="0"/>
        <v>228.03000000000011</v>
      </c>
      <c r="G59" s="35">
        <f t="shared" si="1"/>
        <v>2.2999999999999998</v>
      </c>
      <c r="H59" s="45"/>
      <c r="I59" s="45"/>
      <c r="L59" s="36">
        <v>56</v>
      </c>
      <c r="M59" s="37">
        <f>N59+Q59+2/2+Tabelle21215[[#This Row],[poweradd]]</f>
        <v>3.4199999999999733</v>
      </c>
      <c r="N59" s="52">
        <f t="shared" si="7"/>
        <v>49.669999999999973</v>
      </c>
      <c r="O59" s="52">
        <f t="shared" si="5"/>
        <v>275.33000000000015</v>
      </c>
      <c r="P59" s="52">
        <f t="shared" si="8"/>
        <v>272.58000000000015</v>
      </c>
      <c r="Q59" s="35">
        <f t="shared" si="3"/>
        <v>2.75</v>
      </c>
      <c r="R59" s="45">
        <v>-50</v>
      </c>
      <c r="S59" s="45"/>
      <c r="T59" t="s">
        <v>66</v>
      </c>
    </row>
    <row r="60" spans="2:20" x14ac:dyDescent="0.25">
      <c r="B60" s="34">
        <v>57</v>
      </c>
      <c r="C60" s="35">
        <f>D60+G60+2/2+Tabelle212[[#This Row],[poweradd]]</f>
        <v>81.25</v>
      </c>
      <c r="D60" s="52">
        <f t="shared" si="6"/>
        <v>77.97</v>
      </c>
      <c r="E60" s="52">
        <f t="shared" si="4"/>
        <v>228.03000000000011</v>
      </c>
      <c r="F60" s="52">
        <f t="shared" si="0"/>
        <v>225.75000000000011</v>
      </c>
      <c r="G60" s="35">
        <f t="shared" si="1"/>
        <v>2.2799999999999998</v>
      </c>
      <c r="H60" s="45"/>
      <c r="I60" s="45"/>
      <c r="L60" s="34">
        <v>57</v>
      </c>
      <c r="M60" s="35">
        <f>N60+Q60+2/2+Tabelle21215[[#This Row],[poweradd]]</f>
        <v>7.1399999999999739</v>
      </c>
      <c r="N60" s="52">
        <f t="shared" si="7"/>
        <v>3.4199999999999733</v>
      </c>
      <c r="O60" s="52">
        <f t="shared" si="5"/>
        <v>272.58000000000015</v>
      </c>
      <c r="P60" s="52">
        <f t="shared" si="8"/>
        <v>269.86000000000013</v>
      </c>
      <c r="Q60" s="35">
        <f t="shared" si="3"/>
        <v>2.72</v>
      </c>
      <c r="R60" s="45"/>
      <c r="S60" s="45"/>
    </row>
    <row r="61" spans="2:20" x14ac:dyDescent="0.25">
      <c r="B61" s="34">
        <v>58</v>
      </c>
      <c r="C61" s="35">
        <f>D61+G61+2/2+Tabelle212[[#This Row],[poweradd]]</f>
        <v>84.5</v>
      </c>
      <c r="D61" s="52">
        <f t="shared" si="6"/>
        <v>81.25</v>
      </c>
      <c r="E61" s="52">
        <f t="shared" si="4"/>
        <v>225.75000000000011</v>
      </c>
      <c r="F61" s="52">
        <f t="shared" si="0"/>
        <v>223.50000000000011</v>
      </c>
      <c r="G61" s="35">
        <f t="shared" si="1"/>
        <v>2.25</v>
      </c>
      <c r="H61" s="45"/>
      <c r="I61" s="45"/>
      <c r="L61" s="34">
        <v>58</v>
      </c>
      <c r="M61" s="35">
        <f>N61+Q61+2/2+Tabelle21215[[#This Row],[poweradd]]</f>
        <v>10.829999999999973</v>
      </c>
      <c r="N61" s="52">
        <f t="shared" si="7"/>
        <v>7.1399999999999739</v>
      </c>
      <c r="O61" s="52">
        <f t="shared" si="5"/>
        <v>269.86000000000013</v>
      </c>
      <c r="P61" s="52">
        <f t="shared" si="8"/>
        <v>267.17000000000013</v>
      </c>
      <c r="Q61" s="35">
        <f t="shared" si="3"/>
        <v>2.69</v>
      </c>
      <c r="R61" s="45"/>
      <c r="S61" s="45"/>
    </row>
    <row r="62" spans="2:20" x14ac:dyDescent="0.25">
      <c r="B62" s="34">
        <v>59</v>
      </c>
      <c r="C62" s="35">
        <f>D62+G62+2/2+Tabelle212[[#This Row],[poweradd]]</f>
        <v>87.73</v>
      </c>
      <c r="D62" s="52">
        <f t="shared" si="6"/>
        <v>84.5</v>
      </c>
      <c r="E62" s="52">
        <f t="shared" si="4"/>
        <v>223.50000000000011</v>
      </c>
      <c r="F62" s="52">
        <f t="shared" si="0"/>
        <v>221.27000000000012</v>
      </c>
      <c r="G62" s="35">
        <f t="shared" si="1"/>
        <v>2.23</v>
      </c>
      <c r="H62" s="45"/>
      <c r="I62" s="45"/>
      <c r="L62" s="34">
        <v>59</v>
      </c>
      <c r="M62" s="35">
        <f>N62+Q62+2/2+Tabelle21215[[#This Row],[poweradd]]</f>
        <v>14.499999999999973</v>
      </c>
      <c r="N62" s="52">
        <f t="shared" si="7"/>
        <v>10.829999999999973</v>
      </c>
      <c r="O62" s="52">
        <f t="shared" si="5"/>
        <v>267.17000000000013</v>
      </c>
      <c r="P62" s="52">
        <f t="shared" si="8"/>
        <v>264.50000000000011</v>
      </c>
      <c r="Q62" s="35">
        <f t="shared" si="3"/>
        <v>2.67</v>
      </c>
      <c r="R62" s="45"/>
      <c r="S62" s="45"/>
    </row>
    <row r="63" spans="2:20" x14ac:dyDescent="0.25">
      <c r="B63" s="36">
        <v>60</v>
      </c>
      <c r="C63" s="35">
        <f>D63+G63+2/2+Tabelle212[[#This Row],[poweradd]]</f>
        <v>90.94</v>
      </c>
      <c r="D63" s="52">
        <f t="shared" si="6"/>
        <v>87.73</v>
      </c>
      <c r="E63" s="52">
        <f t="shared" si="4"/>
        <v>221.27000000000012</v>
      </c>
      <c r="F63" s="52">
        <f t="shared" si="0"/>
        <v>219.06000000000012</v>
      </c>
      <c r="G63" s="35">
        <f t="shared" si="1"/>
        <v>2.21</v>
      </c>
      <c r="H63" s="45"/>
      <c r="I63" s="45"/>
      <c r="L63" s="36">
        <v>60</v>
      </c>
      <c r="M63" s="35">
        <f>N63+Q63+2/2+Tabelle21215[[#This Row],[poweradd]]</f>
        <v>18.139999999999972</v>
      </c>
      <c r="N63" s="52">
        <f t="shared" si="7"/>
        <v>14.499999999999973</v>
      </c>
      <c r="O63" s="52">
        <f t="shared" si="5"/>
        <v>264.50000000000011</v>
      </c>
      <c r="P63" s="52">
        <f t="shared" si="8"/>
        <v>261.86000000000013</v>
      </c>
      <c r="Q63" s="35">
        <f t="shared" si="3"/>
        <v>2.64</v>
      </c>
      <c r="R63" s="45"/>
      <c r="S63" s="45"/>
    </row>
    <row r="64" spans="2:20" x14ac:dyDescent="0.25">
      <c r="B64" s="34">
        <v>61</v>
      </c>
      <c r="C64" s="35">
        <f>D64+G64+2/2+Tabelle212[[#This Row],[poweradd]]</f>
        <v>94.13</v>
      </c>
      <c r="D64" s="52">
        <f t="shared" si="6"/>
        <v>90.94</v>
      </c>
      <c r="E64" s="52">
        <f t="shared" si="4"/>
        <v>219.06000000000012</v>
      </c>
      <c r="F64" s="52">
        <f t="shared" si="0"/>
        <v>216.87000000000012</v>
      </c>
      <c r="G64" s="35">
        <f t="shared" si="1"/>
        <v>2.19</v>
      </c>
      <c r="H64" s="45"/>
      <c r="I64" s="45"/>
      <c r="L64" s="34">
        <v>61</v>
      </c>
      <c r="M64" s="35">
        <f>N64+Q64+2/2+Tabelle21215[[#This Row],[poweradd]]</f>
        <v>21.749999999999972</v>
      </c>
      <c r="N64" s="52">
        <f t="shared" si="7"/>
        <v>18.139999999999972</v>
      </c>
      <c r="O64" s="52">
        <f t="shared" si="5"/>
        <v>261.86000000000013</v>
      </c>
      <c r="P64" s="52">
        <f t="shared" si="8"/>
        <v>259.25000000000011</v>
      </c>
      <c r="Q64" s="35">
        <f t="shared" si="3"/>
        <v>2.61</v>
      </c>
      <c r="R64" s="45"/>
      <c r="S64" s="45"/>
    </row>
    <row r="65" spans="2:20" x14ac:dyDescent="0.25">
      <c r="B65" s="34">
        <v>62</v>
      </c>
      <c r="C65" s="35">
        <f>D65+G65+2/2+Tabelle212[[#This Row],[poweradd]]</f>
        <v>47.289999999999992</v>
      </c>
      <c r="D65" s="52">
        <f t="shared" si="6"/>
        <v>94.13</v>
      </c>
      <c r="E65" s="52">
        <f t="shared" si="4"/>
        <v>216.87000000000012</v>
      </c>
      <c r="F65" s="52">
        <f t="shared" si="0"/>
        <v>214.71000000000012</v>
      </c>
      <c r="G65" s="35">
        <f t="shared" si="1"/>
        <v>2.16</v>
      </c>
      <c r="H65" s="43">
        <v>-50</v>
      </c>
      <c r="I65" s="43">
        <v>45</v>
      </c>
      <c r="J65" s="38" t="s">
        <v>65</v>
      </c>
      <c r="L65" s="34">
        <v>62</v>
      </c>
      <c r="M65" s="35">
        <f>N65+Q65+2/2+Tabelle21215[[#This Row],[poweradd]]</f>
        <v>25.339999999999971</v>
      </c>
      <c r="N65" s="52">
        <f t="shared" si="7"/>
        <v>21.749999999999972</v>
      </c>
      <c r="O65" s="52">
        <f t="shared" si="5"/>
        <v>259.25000000000011</v>
      </c>
      <c r="P65" s="52">
        <f t="shared" si="8"/>
        <v>256.66000000000014</v>
      </c>
      <c r="Q65" s="35">
        <f t="shared" si="3"/>
        <v>2.59</v>
      </c>
      <c r="R65" s="43"/>
      <c r="S65" s="43"/>
      <c r="T65" s="38"/>
    </row>
    <row r="66" spans="2:20" x14ac:dyDescent="0.25">
      <c r="B66" s="34">
        <v>63</v>
      </c>
      <c r="C66" s="35">
        <f>D66+G66+2/2+Tabelle212[[#This Row],[poweradd]]</f>
        <v>0.87999999999999545</v>
      </c>
      <c r="D66" s="52">
        <f t="shared" si="6"/>
        <v>47.289999999999992</v>
      </c>
      <c r="E66" s="52">
        <f t="shared" si="4"/>
        <v>259.71000000000015</v>
      </c>
      <c r="F66" s="52">
        <f t="shared" si="0"/>
        <v>257.12000000000018</v>
      </c>
      <c r="G66" s="35">
        <f t="shared" si="1"/>
        <v>2.59</v>
      </c>
      <c r="H66" s="45">
        <v>-50</v>
      </c>
      <c r="I66" s="45"/>
      <c r="J66" t="s">
        <v>66</v>
      </c>
      <c r="L66" s="34">
        <v>63</v>
      </c>
      <c r="M66" s="35">
        <f>N66+Q66+2/2+Tabelle21215[[#This Row],[poweradd]]</f>
        <v>28.89999999999997</v>
      </c>
      <c r="N66" s="52">
        <f t="shared" si="7"/>
        <v>25.339999999999971</v>
      </c>
      <c r="O66" s="52">
        <f t="shared" si="5"/>
        <v>256.66000000000014</v>
      </c>
      <c r="P66" s="52">
        <f t="shared" si="8"/>
        <v>254.10000000000014</v>
      </c>
      <c r="Q66" s="35">
        <f t="shared" si="3"/>
        <v>2.56</v>
      </c>
      <c r="R66" s="45"/>
      <c r="S66" s="45"/>
    </row>
    <row r="67" spans="2:20" x14ac:dyDescent="0.25">
      <c r="B67" s="36">
        <v>64</v>
      </c>
      <c r="C67" s="35">
        <f>D67+G67+2/2+Tabelle212[[#This Row],[poweradd]]</f>
        <v>4.4499999999999957</v>
      </c>
      <c r="D67" s="52">
        <f t="shared" si="6"/>
        <v>0.87999999999999545</v>
      </c>
      <c r="E67" s="52">
        <f t="shared" si="4"/>
        <v>257.12000000000018</v>
      </c>
      <c r="F67" s="52">
        <f t="shared" si="0"/>
        <v>254.55000000000018</v>
      </c>
      <c r="G67" s="35">
        <f t="shared" si="1"/>
        <v>2.57</v>
      </c>
      <c r="H67" s="45"/>
      <c r="I67" s="45"/>
      <c r="L67" s="36">
        <v>64</v>
      </c>
      <c r="M67" s="35">
        <f>N67+Q67+2/2+Tabelle21215[[#This Row],[poweradd]]</f>
        <v>32.439999999999969</v>
      </c>
      <c r="N67" s="52">
        <f t="shared" si="7"/>
        <v>28.89999999999997</v>
      </c>
      <c r="O67" s="52">
        <f t="shared" si="5"/>
        <v>254.10000000000014</v>
      </c>
      <c r="P67" s="52">
        <f t="shared" si="8"/>
        <v>251.56000000000014</v>
      </c>
      <c r="Q67" s="35">
        <f t="shared" si="3"/>
        <v>2.54</v>
      </c>
      <c r="R67" s="45"/>
      <c r="S67" s="45"/>
    </row>
    <row r="68" spans="2:20" x14ac:dyDescent="0.25">
      <c r="B68" s="34">
        <v>65</v>
      </c>
      <c r="C68" s="37">
        <f>D68+G68+2/2+Tabelle212[[#This Row],[poweradd]]</f>
        <v>7.9899999999999958</v>
      </c>
      <c r="D68" s="52">
        <f t="shared" si="6"/>
        <v>4.4499999999999957</v>
      </c>
      <c r="E68" s="52">
        <f t="shared" si="4"/>
        <v>254.55000000000018</v>
      </c>
      <c r="F68" s="52">
        <f t="shared" ref="F68:F111" si="9">E68-G68</f>
        <v>252.01000000000019</v>
      </c>
      <c r="G68" s="35">
        <f t="shared" ref="G68:G111" si="10">IF(ROUNDDOWN(E68/50/2,0)&lt;1,1,IF(ROUNDDOWN(E68/50/2,0)&gt;20,20,ROUNDDOWN(E68/50/2,2)))</f>
        <v>2.54</v>
      </c>
      <c r="H68" s="45"/>
      <c r="I68" s="45"/>
      <c r="L68" s="34">
        <v>65</v>
      </c>
      <c r="M68" s="37">
        <f>N68+Q68+2/2+Tabelle21215[[#This Row],[poweradd]]</f>
        <v>35.949999999999967</v>
      </c>
      <c r="N68" s="52">
        <f t="shared" si="7"/>
        <v>32.439999999999969</v>
      </c>
      <c r="O68" s="52">
        <f t="shared" si="5"/>
        <v>251.56000000000014</v>
      </c>
      <c r="P68" s="52">
        <f t="shared" si="8"/>
        <v>249.05000000000015</v>
      </c>
      <c r="Q68" s="35">
        <f t="shared" ref="Q68:Q131" si="11">IF(ROUNDDOWN(O68/50/2,0)&lt;1,1,IF(ROUNDDOWN(O68/50/2,0)&gt;20,20,ROUNDDOWN(O68/50/2,2)))</f>
        <v>2.5099999999999998</v>
      </c>
      <c r="R68" s="45"/>
      <c r="S68" s="45"/>
    </row>
    <row r="69" spans="2:20" x14ac:dyDescent="0.25">
      <c r="B69" s="34">
        <v>66</v>
      </c>
      <c r="C69" s="35">
        <f>D69+G69+2/2+Tabelle212[[#This Row],[poweradd]]</f>
        <v>11.509999999999996</v>
      </c>
      <c r="D69" s="52">
        <f t="shared" si="6"/>
        <v>7.9899999999999958</v>
      </c>
      <c r="E69" s="52">
        <f t="shared" ref="E69:E111" si="12">F68+I68</f>
        <v>252.01000000000019</v>
      </c>
      <c r="F69" s="52">
        <f t="shared" si="9"/>
        <v>249.49000000000018</v>
      </c>
      <c r="G69" s="35">
        <f t="shared" si="10"/>
        <v>2.52</v>
      </c>
      <c r="H69" s="45"/>
      <c r="I69" s="45"/>
      <c r="L69" s="34">
        <v>66</v>
      </c>
      <c r="M69" s="35">
        <f>N69+Q69+2/2+Tabelle21215[[#This Row],[poweradd]]</f>
        <v>39.439999999999969</v>
      </c>
      <c r="N69" s="52">
        <f t="shared" si="7"/>
        <v>35.949999999999967</v>
      </c>
      <c r="O69" s="52">
        <f t="shared" ref="O69:O85" si="13">P68+S68</f>
        <v>249.05000000000015</v>
      </c>
      <c r="P69" s="52">
        <f t="shared" si="8"/>
        <v>246.56000000000014</v>
      </c>
      <c r="Q69" s="35">
        <f t="shared" si="11"/>
        <v>2.4900000000000002</v>
      </c>
      <c r="R69" s="45"/>
      <c r="S69" s="45"/>
    </row>
    <row r="70" spans="2:20" x14ac:dyDescent="0.25">
      <c r="B70" s="34">
        <v>67</v>
      </c>
      <c r="C70" s="35">
        <f>D70+G70+2/2+Tabelle212[[#This Row],[poweradd]]</f>
        <v>14.999999999999996</v>
      </c>
      <c r="D70" s="52">
        <f t="shared" ref="D70:D111" si="14">C69</f>
        <v>11.509999999999996</v>
      </c>
      <c r="E70" s="52">
        <f t="shared" si="12"/>
        <v>249.49000000000018</v>
      </c>
      <c r="F70" s="52">
        <f t="shared" si="9"/>
        <v>247.00000000000017</v>
      </c>
      <c r="G70" s="35">
        <f t="shared" si="10"/>
        <v>2.4900000000000002</v>
      </c>
      <c r="H70" s="45"/>
      <c r="I70" s="45"/>
      <c r="L70" s="34">
        <v>67</v>
      </c>
      <c r="M70" s="35">
        <f>N70+Q70+2/2+Tabelle21215[[#This Row],[poweradd]]</f>
        <v>42.89999999999997</v>
      </c>
      <c r="N70" s="52">
        <f t="shared" ref="N70:N133" si="15">M69</f>
        <v>39.439999999999969</v>
      </c>
      <c r="O70" s="52">
        <f t="shared" si="13"/>
        <v>246.56000000000014</v>
      </c>
      <c r="P70" s="52">
        <f t="shared" si="8"/>
        <v>244.10000000000014</v>
      </c>
      <c r="Q70" s="35">
        <f t="shared" si="11"/>
        <v>2.46</v>
      </c>
      <c r="R70" s="45"/>
      <c r="S70" s="45"/>
    </row>
    <row r="71" spans="2:20" x14ac:dyDescent="0.25">
      <c r="B71" s="34">
        <v>68</v>
      </c>
      <c r="C71" s="35">
        <f>D71+G71+2/2+Tabelle212[[#This Row],[poweradd]]</f>
        <v>18.469999999999995</v>
      </c>
      <c r="D71" s="52">
        <f t="shared" si="14"/>
        <v>14.999999999999996</v>
      </c>
      <c r="E71" s="52">
        <f t="shared" si="12"/>
        <v>247.00000000000017</v>
      </c>
      <c r="F71" s="52">
        <f t="shared" si="9"/>
        <v>244.53000000000017</v>
      </c>
      <c r="G71" s="35">
        <f t="shared" si="10"/>
        <v>2.4700000000000002</v>
      </c>
      <c r="H71" s="45"/>
      <c r="I71" s="45"/>
      <c r="L71" s="34">
        <v>68</v>
      </c>
      <c r="M71" s="35">
        <f>N71+Q71+2/2+Tabelle21215[[#This Row],[poweradd]]</f>
        <v>46.339999999999968</v>
      </c>
      <c r="N71" s="52">
        <f t="shared" si="15"/>
        <v>42.89999999999997</v>
      </c>
      <c r="O71" s="52">
        <f t="shared" si="13"/>
        <v>244.10000000000014</v>
      </c>
      <c r="P71" s="52">
        <f t="shared" ref="P71:P134" si="16">O71-Q71</f>
        <v>241.66000000000014</v>
      </c>
      <c r="Q71" s="35">
        <f t="shared" si="11"/>
        <v>2.44</v>
      </c>
      <c r="R71" s="45"/>
      <c r="S71" s="45"/>
    </row>
    <row r="72" spans="2:20" x14ac:dyDescent="0.25">
      <c r="B72" s="36">
        <v>69</v>
      </c>
      <c r="C72" s="37">
        <f>D72+G72+2/2+Tabelle212[[#This Row],[poweradd]]</f>
        <v>21.909999999999997</v>
      </c>
      <c r="D72" s="52">
        <f t="shared" si="14"/>
        <v>18.469999999999995</v>
      </c>
      <c r="E72" s="52">
        <f t="shared" si="12"/>
        <v>244.53000000000017</v>
      </c>
      <c r="F72" s="52">
        <f t="shared" si="9"/>
        <v>242.09000000000017</v>
      </c>
      <c r="G72" s="35">
        <f t="shared" si="10"/>
        <v>2.44</v>
      </c>
      <c r="H72" s="45"/>
      <c r="I72" s="45"/>
      <c r="L72" s="36">
        <v>69</v>
      </c>
      <c r="M72" s="37">
        <f>N72+Q72+2/2+Tabelle21215[[#This Row],[poweradd]]</f>
        <v>49.749999999999972</v>
      </c>
      <c r="N72" s="52">
        <f t="shared" si="15"/>
        <v>46.339999999999968</v>
      </c>
      <c r="O72" s="52">
        <f t="shared" si="13"/>
        <v>241.66000000000014</v>
      </c>
      <c r="P72" s="52">
        <f t="shared" si="16"/>
        <v>239.25000000000014</v>
      </c>
      <c r="Q72" s="35">
        <f t="shared" si="11"/>
        <v>2.41</v>
      </c>
      <c r="R72" s="45"/>
      <c r="S72" s="45"/>
    </row>
    <row r="73" spans="2:20" x14ac:dyDescent="0.25">
      <c r="B73" s="34">
        <v>70</v>
      </c>
      <c r="C73" s="35">
        <f>D73+G73+2/2+Tabelle212[[#This Row],[poweradd]]</f>
        <v>25.33</v>
      </c>
      <c r="D73" s="52">
        <f t="shared" si="14"/>
        <v>21.909999999999997</v>
      </c>
      <c r="E73" s="52">
        <f t="shared" si="12"/>
        <v>242.09000000000017</v>
      </c>
      <c r="F73" s="52">
        <f t="shared" si="9"/>
        <v>239.67000000000019</v>
      </c>
      <c r="G73" s="35">
        <f t="shared" si="10"/>
        <v>2.42</v>
      </c>
      <c r="H73" s="45"/>
      <c r="I73" s="45"/>
      <c r="L73" s="34">
        <v>70</v>
      </c>
      <c r="M73" s="35">
        <f>N73+Q73+2/2+Tabelle21215[[#This Row],[poweradd]]</f>
        <v>53.139999999999972</v>
      </c>
      <c r="N73" s="52">
        <f t="shared" si="15"/>
        <v>49.749999999999972</v>
      </c>
      <c r="O73" s="52">
        <f t="shared" si="13"/>
        <v>239.25000000000014</v>
      </c>
      <c r="P73" s="52">
        <f t="shared" si="16"/>
        <v>236.86000000000016</v>
      </c>
      <c r="Q73" s="35">
        <f t="shared" si="11"/>
        <v>2.39</v>
      </c>
      <c r="R73" s="45"/>
      <c r="S73" s="45"/>
    </row>
    <row r="74" spans="2:20" x14ac:dyDescent="0.25">
      <c r="B74" s="34">
        <v>71</v>
      </c>
      <c r="C74" s="35">
        <f>D74+G74+2/2+Tabelle212[[#This Row],[poweradd]]</f>
        <v>28.72</v>
      </c>
      <c r="D74" s="52">
        <f t="shared" si="14"/>
        <v>25.33</v>
      </c>
      <c r="E74" s="52">
        <f t="shared" si="12"/>
        <v>239.67000000000019</v>
      </c>
      <c r="F74" s="52">
        <f t="shared" si="9"/>
        <v>237.2800000000002</v>
      </c>
      <c r="G74" s="35">
        <f t="shared" si="10"/>
        <v>2.39</v>
      </c>
      <c r="H74" s="45"/>
      <c r="I74" s="45"/>
      <c r="L74" s="34">
        <v>71</v>
      </c>
      <c r="M74" s="35">
        <f>N74+Q74+2/2+Tabelle21215[[#This Row],[poweradd]]</f>
        <v>56.499999999999972</v>
      </c>
      <c r="N74" s="52">
        <f t="shared" si="15"/>
        <v>53.139999999999972</v>
      </c>
      <c r="O74" s="52">
        <f t="shared" si="13"/>
        <v>236.86000000000016</v>
      </c>
      <c r="P74" s="52">
        <f t="shared" si="16"/>
        <v>234.50000000000014</v>
      </c>
      <c r="Q74" s="35">
        <f t="shared" si="11"/>
        <v>2.36</v>
      </c>
      <c r="R74" s="45"/>
      <c r="S74" s="45"/>
    </row>
    <row r="75" spans="2:20" x14ac:dyDescent="0.25">
      <c r="B75" s="34">
        <v>72</v>
      </c>
      <c r="C75" s="35">
        <f>D75+G75+2/2+Tabelle212[[#This Row],[poweradd]]</f>
        <v>32.090000000000003</v>
      </c>
      <c r="D75" s="52">
        <f t="shared" si="14"/>
        <v>28.72</v>
      </c>
      <c r="E75" s="52">
        <f t="shared" si="12"/>
        <v>237.2800000000002</v>
      </c>
      <c r="F75" s="52">
        <f t="shared" si="9"/>
        <v>234.9100000000002</v>
      </c>
      <c r="G75" s="35">
        <f t="shared" si="10"/>
        <v>2.37</v>
      </c>
      <c r="H75" s="45"/>
      <c r="I75" s="45"/>
      <c r="L75" s="34">
        <v>72</v>
      </c>
      <c r="M75" s="35">
        <f>N75+Q75+2/2+Tabelle21215[[#This Row],[poweradd]]</f>
        <v>59.839999999999975</v>
      </c>
      <c r="N75" s="52">
        <f t="shared" si="15"/>
        <v>56.499999999999972</v>
      </c>
      <c r="O75" s="52">
        <f t="shared" si="13"/>
        <v>234.50000000000014</v>
      </c>
      <c r="P75" s="52">
        <f t="shared" si="16"/>
        <v>232.16000000000014</v>
      </c>
      <c r="Q75" s="35">
        <f t="shared" si="11"/>
        <v>2.34</v>
      </c>
      <c r="R75" s="45"/>
      <c r="S75" s="45"/>
    </row>
    <row r="76" spans="2:20" x14ac:dyDescent="0.25">
      <c r="B76" s="36">
        <v>73</v>
      </c>
      <c r="C76" s="35">
        <f>D76+G76+2/2+Tabelle212[[#This Row],[poweradd]]</f>
        <v>35.430000000000007</v>
      </c>
      <c r="D76" s="52">
        <f t="shared" si="14"/>
        <v>32.090000000000003</v>
      </c>
      <c r="E76" s="52">
        <f t="shared" si="12"/>
        <v>234.9100000000002</v>
      </c>
      <c r="F76" s="52">
        <f t="shared" si="9"/>
        <v>232.57000000000019</v>
      </c>
      <c r="G76" s="35">
        <f t="shared" si="10"/>
        <v>2.34</v>
      </c>
      <c r="H76" s="45"/>
      <c r="I76" s="45"/>
      <c r="L76" s="36">
        <v>73</v>
      </c>
      <c r="M76" s="35">
        <f>N76+Q76+2/2+Tabelle21215[[#This Row],[poweradd]]</f>
        <v>63.159999999999975</v>
      </c>
      <c r="N76" s="52">
        <f t="shared" si="15"/>
        <v>59.839999999999975</v>
      </c>
      <c r="O76" s="52">
        <f t="shared" si="13"/>
        <v>232.16000000000014</v>
      </c>
      <c r="P76" s="52">
        <f t="shared" si="16"/>
        <v>229.84000000000015</v>
      </c>
      <c r="Q76" s="35">
        <f t="shared" si="11"/>
        <v>2.3199999999999998</v>
      </c>
      <c r="R76" s="45"/>
      <c r="S76" s="45"/>
    </row>
    <row r="77" spans="2:20" x14ac:dyDescent="0.25">
      <c r="B77" s="34">
        <v>74</v>
      </c>
      <c r="C77" s="35">
        <f>D77+G77+2/2+Tabelle212[[#This Row],[poweradd]]</f>
        <v>38.750000000000007</v>
      </c>
      <c r="D77" s="52">
        <f t="shared" si="14"/>
        <v>35.430000000000007</v>
      </c>
      <c r="E77" s="52">
        <f t="shared" si="12"/>
        <v>232.57000000000019</v>
      </c>
      <c r="F77" s="52">
        <f t="shared" si="9"/>
        <v>230.2500000000002</v>
      </c>
      <c r="G77" s="35">
        <f t="shared" si="10"/>
        <v>2.3199999999999998</v>
      </c>
      <c r="H77" s="45"/>
      <c r="I77" s="45"/>
      <c r="L77" s="34">
        <v>74</v>
      </c>
      <c r="M77" s="35">
        <f>N77+Q77+2/2+Tabelle21215[[#This Row],[poweradd]]</f>
        <v>66.449999999999974</v>
      </c>
      <c r="N77" s="52">
        <f t="shared" si="15"/>
        <v>63.159999999999975</v>
      </c>
      <c r="O77" s="52">
        <f t="shared" si="13"/>
        <v>229.84000000000015</v>
      </c>
      <c r="P77" s="52">
        <f t="shared" si="16"/>
        <v>227.55000000000015</v>
      </c>
      <c r="Q77" s="35">
        <f t="shared" si="11"/>
        <v>2.29</v>
      </c>
      <c r="R77" s="45"/>
      <c r="S77" s="45"/>
    </row>
    <row r="78" spans="2:20" x14ac:dyDescent="0.25">
      <c r="B78" s="34">
        <v>75</v>
      </c>
      <c r="C78" s="35">
        <f>D78+G78+2/2+Tabelle212[[#This Row],[poweradd]]</f>
        <v>42.050000000000004</v>
      </c>
      <c r="D78" s="52">
        <f t="shared" si="14"/>
        <v>38.750000000000007</v>
      </c>
      <c r="E78" s="52">
        <f t="shared" si="12"/>
        <v>230.2500000000002</v>
      </c>
      <c r="F78" s="52">
        <f t="shared" si="9"/>
        <v>227.95000000000019</v>
      </c>
      <c r="G78" s="35">
        <f t="shared" si="10"/>
        <v>2.2999999999999998</v>
      </c>
      <c r="H78" s="45"/>
      <c r="I78" s="45"/>
      <c r="L78" s="34">
        <v>75</v>
      </c>
      <c r="M78" s="35">
        <f>N78+Q78+2/2+Tabelle21215[[#This Row],[poweradd]]</f>
        <v>69.71999999999997</v>
      </c>
      <c r="N78" s="52">
        <f t="shared" si="15"/>
        <v>66.449999999999974</v>
      </c>
      <c r="O78" s="52">
        <f t="shared" si="13"/>
        <v>227.55000000000015</v>
      </c>
      <c r="P78" s="52">
        <f t="shared" si="16"/>
        <v>225.28000000000014</v>
      </c>
      <c r="Q78" s="35">
        <f t="shared" si="11"/>
        <v>2.27</v>
      </c>
      <c r="R78" s="45"/>
      <c r="S78" s="45"/>
    </row>
    <row r="79" spans="2:20" x14ac:dyDescent="0.25">
      <c r="B79" s="34">
        <v>76</v>
      </c>
      <c r="C79" s="35">
        <f>D79+G79+2/2+Tabelle212[[#This Row],[poweradd]]</f>
        <v>45.320000000000007</v>
      </c>
      <c r="D79" s="52">
        <f t="shared" si="14"/>
        <v>42.050000000000004</v>
      </c>
      <c r="E79" s="52">
        <f t="shared" si="12"/>
        <v>227.95000000000019</v>
      </c>
      <c r="F79" s="52">
        <f t="shared" si="9"/>
        <v>225.68000000000018</v>
      </c>
      <c r="G79" s="35">
        <f t="shared" si="10"/>
        <v>2.27</v>
      </c>
      <c r="H79" s="45"/>
      <c r="I79" s="45"/>
      <c r="L79" s="34">
        <v>76</v>
      </c>
      <c r="M79" s="35">
        <f>N79+Q79+2/2+Tabelle21215[[#This Row],[poweradd]]</f>
        <v>72.96999999999997</v>
      </c>
      <c r="N79" s="52">
        <f t="shared" si="15"/>
        <v>69.71999999999997</v>
      </c>
      <c r="O79" s="52">
        <f t="shared" si="13"/>
        <v>225.28000000000014</v>
      </c>
      <c r="P79" s="52">
        <f t="shared" si="16"/>
        <v>223.03000000000014</v>
      </c>
      <c r="Q79" s="35">
        <f t="shared" si="11"/>
        <v>2.25</v>
      </c>
      <c r="R79" s="45"/>
      <c r="S79" s="45"/>
    </row>
    <row r="80" spans="2:20" x14ac:dyDescent="0.25">
      <c r="B80" s="36">
        <v>77</v>
      </c>
      <c r="C80" s="35">
        <f>D80+G80+2/2+Tabelle212[[#This Row],[poweradd]]</f>
        <v>48.570000000000007</v>
      </c>
      <c r="D80" s="52">
        <f t="shared" si="14"/>
        <v>45.320000000000007</v>
      </c>
      <c r="E80" s="52">
        <f t="shared" si="12"/>
        <v>225.68000000000018</v>
      </c>
      <c r="F80" s="52">
        <f t="shared" si="9"/>
        <v>223.43000000000018</v>
      </c>
      <c r="G80" s="35">
        <f t="shared" si="10"/>
        <v>2.25</v>
      </c>
      <c r="H80" s="45"/>
      <c r="I80" s="45"/>
      <c r="L80" s="36">
        <v>77</v>
      </c>
      <c r="M80" s="35">
        <f>N80+Q80+2/2+Tabelle21215[[#This Row],[poweradd]]</f>
        <v>76.199999999999974</v>
      </c>
      <c r="N80" s="52">
        <f t="shared" si="15"/>
        <v>72.96999999999997</v>
      </c>
      <c r="O80" s="52">
        <f t="shared" si="13"/>
        <v>223.03000000000014</v>
      </c>
      <c r="P80" s="52">
        <f t="shared" si="16"/>
        <v>220.80000000000015</v>
      </c>
      <c r="Q80" s="35">
        <f t="shared" si="11"/>
        <v>2.23</v>
      </c>
      <c r="R80" s="45"/>
      <c r="S80" s="45"/>
    </row>
    <row r="81" spans="2:20" x14ac:dyDescent="0.25">
      <c r="B81" s="34">
        <v>78</v>
      </c>
      <c r="C81" s="37">
        <f>D81+G81+2/2+Tabelle212[[#This Row],[poweradd]]</f>
        <v>51.800000000000004</v>
      </c>
      <c r="D81" s="52">
        <f t="shared" si="14"/>
        <v>48.570000000000007</v>
      </c>
      <c r="E81" s="52">
        <f t="shared" si="12"/>
        <v>223.43000000000018</v>
      </c>
      <c r="F81" s="52">
        <f t="shared" si="9"/>
        <v>221.20000000000019</v>
      </c>
      <c r="G81" s="35">
        <f t="shared" si="10"/>
        <v>2.23</v>
      </c>
      <c r="H81" s="45"/>
      <c r="I81" s="45"/>
      <c r="L81" s="34">
        <v>78</v>
      </c>
      <c r="M81" s="37">
        <f>N81+Q81+2/2+Tabelle21215[[#This Row],[poweradd]]</f>
        <v>79.399999999999977</v>
      </c>
      <c r="N81" s="52">
        <f t="shared" si="15"/>
        <v>76.199999999999974</v>
      </c>
      <c r="O81" s="52">
        <f t="shared" si="13"/>
        <v>220.80000000000015</v>
      </c>
      <c r="P81" s="52">
        <f t="shared" si="16"/>
        <v>218.60000000000016</v>
      </c>
      <c r="Q81" s="35">
        <f t="shared" si="11"/>
        <v>2.2000000000000002</v>
      </c>
      <c r="R81" s="45"/>
      <c r="S81" s="45"/>
    </row>
    <row r="82" spans="2:20" x14ac:dyDescent="0.25">
      <c r="B82" s="34">
        <v>79</v>
      </c>
      <c r="C82" s="35">
        <f>D82+G82+2/2+Tabelle212[[#This Row],[poweradd]]</f>
        <v>55.010000000000005</v>
      </c>
      <c r="D82" s="52">
        <f t="shared" si="14"/>
        <v>51.800000000000004</v>
      </c>
      <c r="E82" s="52">
        <f t="shared" si="12"/>
        <v>221.20000000000019</v>
      </c>
      <c r="F82" s="52">
        <f t="shared" si="9"/>
        <v>218.99000000000018</v>
      </c>
      <c r="G82" s="35">
        <f t="shared" si="10"/>
        <v>2.21</v>
      </c>
      <c r="H82" s="45"/>
      <c r="I82" s="45"/>
      <c r="L82" s="34">
        <v>79</v>
      </c>
      <c r="M82" s="35">
        <f>N82+Q82+2/2+Tabelle21215[[#This Row],[poweradd]]</f>
        <v>82.579999999999984</v>
      </c>
      <c r="N82" s="52">
        <f t="shared" si="15"/>
        <v>79.399999999999977</v>
      </c>
      <c r="O82" s="52">
        <f t="shared" si="13"/>
        <v>218.60000000000016</v>
      </c>
      <c r="P82" s="52">
        <f t="shared" si="16"/>
        <v>216.42000000000016</v>
      </c>
      <c r="Q82" s="35">
        <f t="shared" si="11"/>
        <v>2.1800000000000002</v>
      </c>
      <c r="R82" s="45"/>
      <c r="S82" s="45"/>
    </row>
    <row r="83" spans="2:20" x14ac:dyDescent="0.25">
      <c r="B83" s="34">
        <v>80</v>
      </c>
      <c r="C83" s="35">
        <f>D83+G83+2/2+Tabelle212[[#This Row],[poweradd]]</f>
        <v>58.190000000000005</v>
      </c>
      <c r="D83" s="52">
        <f t="shared" si="14"/>
        <v>55.010000000000005</v>
      </c>
      <c r="E83" s="52">
        <f t="shared" si="12"/>
        <v>218.99000000000018</v>
      </c>
      <c r="F83" s="52">
        <f t="shared" si="9"/>
        <v>216.81000000000017</v>
      </c>
      <c r="G83" s="35">
        <f t="shared" si="10"/>
        <v>2.1800000000000002</v>
      </c>
      <c r="H83" s="45"/>
      <c r="I83" s="45"/>
      <c r="L83" s="34">
        <v>80</v>
      </c>
      <c r="M83" s="35">
        <f>N83+Q83+2/2+Tabelle21215[[#This Row],[poweradd]]</f>
        <v>85.739999999999981</v>
      </c>
      <c r="N83" s="52">
        <f t="shared" si="15"/>
        <v>82.579999999999984</v>
      </c>
      <c r="O83" s="52">
        <f t="shared" si="13"/>
        <v>216.42000000000016</v>
      </c>
      <c r="P83" s="52">
        <f t="shared" si="16"/>
        <v>214.26000000000016</v>
      </c>
      <c r="Q83" s="35">
        <f t="shared" si="11"/>
        <v>2.16</v>
      </c>
      <c r="R83" s="45"/>
      <c r="S83" s="45"/>
    </row>
    <row r="84" spans="2:20" x14ac:dyDescent="0.25">
      <c r="B84" s="34">
        <v>81</v>
      </c>
      <c r="C84" s="35">
        <f>D84+G84+2/2+Tabelle212[[#This Row],[poweradd]]</f>
        <v>61.350000000000009</v>
      </c>
      <c r="D84" s="52">
        <f t="shared" si="14"/>
        <v>58.190000000000005</v>
      </c>
      <c r="E84" s="52">
        <f t="shared" si="12"/>
        <v>216.81000000000017</v>
      </c>
      <c r="F84" s="52">
        <f t="shared" si="9"/>
        <v>214.65000000000018</v>
      </c>
      <c r="G84" s="35">
        <f t="shared" si="10"/>
        <v>2.16</v>
      </c>
      <c r="H84" s="45"/>
      <c r="I84" s="45"/>
      <c r="L84" s="34">
        <v>81</v>
      </c>
      <c r="M84" s="35">
        <f>N84+Q84+2/2+Tabelle21215[[#This Row],[poweradd]]</f>
        <v>88.879999999999981</v>
      </c>
      <c r="N84" s="52">
        <f t="shared" si="15"/>
        <v>85.739999999999981</v>
      </c>
      <c r="O84" s="52">
        <f t="shared" si="13"/>
        <v>214.26000000000016</v>
      </c>
      <c r="P84" s="52">
        <f t="shared" si="16"/>
        <v>212.12000000000018</v>
      </c>
      <c r="Q84" s="35">
        <f t="shared" si="11"/>
        <v>2.14</v>
      </c>
      <c r="R84" s="45"/>
      <c r="S84" s="45"/>
    </row>
    <row r="85" spans="2:20" x14ac:dyDescent="0.25">
      <c r="B85" s="36">
        <v>82</v>
      </c>
      <c r="C85" s="37">
        <f>D85+G85+2/2+Tabelle212[[#This Row],[poweradd]]</f>
        <v>64.490000000000009</v>
      </c>
      <c r="D85" s="52">
        <f t="shared" si="14"/>
        <v>61.350000000000009</v>
      </c>
      <c r="E85" s="52">
        <f t="shared" si="12"/>
        <v>214.65000000000018</v>
      </c>
      <c r="F85" s="52">
        <f t="shared" si="9"/>
        <v>212.51000000000019</v>
      </c>
      <c r="G85" s="35">
        <f t="shared" si="10"/>
        <v>2.14</v>
      </c>
      <c r="H85" s="45"/>
      <c r="I85" s="45"/>
      <c r="L85" s="36">
        <v>82</v>
      </c>
      <c r="M85" s="37">
        <f>N85+Q85+2/2+Tabelle21215[[#This Row],[poweradd]]</f>
        <v>91.999999999999986</v>
      </c>
      <c r="N85" s="52">
        <f t="shared" si="15"/>
        <v>88.879999999999981</v>
      </c>
      <c r="O85" s="52">
        <f t="shared" si="13"/>
        <v>212.12000000000018</v>
      </c>
      <c r="P85" s="52">
        <f t="shared" si="16"/>
        <v>210.00000000000017</v>
      </c>
      <c r="Q85" s="35">
        <f t="shared" si="11"/>
        <v>2.12</v>
      </c>
      <c r="R85" s="45"/>
      <c r="S85" s="45"/>
    </row>
    <row r="86" spans="2:20" x14ac:dyDescent="0.25">
      <c r="B86" s="34">
        <v>83</v>
      </c>
      <c r="C86" s="35">
        <f>D86+G86+2/2+Tabelle212[[#This Row],[poweradd]]</f>
        <v>67.610000000000014</v>
      </c>
      <c r="D86" s="52">
        <f t="shared" si="14"/>
        <v>64.490000000000009</v>
      </c>
      <c r="E86" s="52">
        <f>F85+I85</f>
        <v>212.51000000000019</v>
      </c>
      <c r="F86" s="52">
        <f t="shared" si="9"/>
        <v>210.39000000000019</v>
      </c>
      <c r="G86" s="35">
        <f t="shared" si="10"/>
        <v>2.12</v>
      </c>
      <c r="H86" s="45"/>
      <c r="I86" s="45"/>
      <c r="L86" s="34">
        <v>83</v>
      </c>
      <c r="M86" s="35">
        <f>N86+Q86+2/2+Tabelle21215[[#This Row],[poweradd]]</f>
        <v>95.09999999999998</v>
      </c>
      <c r="N86" s="52">
        <f t="shared" si="15"/>
        <v>91.999999999999986</v>
      </c>
      <c r="O86" s="52">
        <f>P85+S85</f>
        <v>210.00000000000017</v>
      </c>
      <c r="P86" s="52">
        <f t="shared" si="16"/>
        <v>207.90000000000018</v>
      </c>
      <c r="Q86" s="35">
        <f t="shared" si="11"/>
        <v>2.1</v>
      </c>
      <c r="R86" s="45"/>
      <c r="S86" s="45"/>
    </row>
    <row r="87" spans="2:20" x14ac:dyDescent="0.25">
      <c r="B87" s="34">
        <v>84</v>
      </c>
      <c r="C87" s="35">
        <f>D87+G87+2/2+Tabelle212[[#This Row],[poweradd]]</f>
        <v>70.710000000000008</v>
      </c>
      <c r="D87" s="52">
        <f t="shared" si="14"/>
        <v>67.610000000000014</v>
      </c>
      <c r="E87" s="52">
        <f>F86+I86</f>
        <v>210.39000000000019</v>
      </c>
      <c r="F87" s="52">
        <f t="shared" si="9"/>
        <v>208.29000000000019</v>
      </c>
      <c r="G87" s="35">
        <f t="shared" si="10"/>
        <v>2.1</v>
      </c>
      <c r="H87" s="45"/>
      <c r="I87" s="45"/>
      <c r="L87" s="34">
        <v>84</v>
      </c>
      <c r="M87" s="35">
        <f>N87+Q87+2/2+Tabelle21215[[#This Row],[poweradd]]</f>
        <v>83.169999999999973</v>
      </c>
      <c r="N87" s="52">
        <f t="shared" si="15"/>
        <v>95.09999999999998</v>
      </c>
      <c r="O87" s="52">
        <f>P86+S86</f>
        <v>207.90000000000018</v>
      </c>
      <c r="P87" s="52">
        <f t="shared" si="16"/>
        <v>205.83000000000018</v>
      </c>
      <c r="Q87" s="35">
        <f t="shared" si="11"/>
        <v>2.0699999999999998</v>
      </c>
      <c r="R87" s="45">
        <v>-15</v>
      </c>
      <c r="S87" s="45"/>
      <c r="T87" t="s">
        <v>67</v>
      </c>
    </row>
    <row r="88" spans="2:20" x14ac:dyDescent="0.25">
      <c r="B88" s="34">
        <v>85</v>
      </c>
      <c r="C88" s="35">
        <f>D88+G88+2/2+Tabelle212[[#This Row],[poweradd]]</f>
        <v>73.790000000000006</v>
      </c>
      <c r="D88" s="52">
        <f t="shared" si="14"/>
        <v>70.710000000000008</v>
      </c>
      <c r="E88" s="52">
        <f>F87+I87</f>
        <v>208.29000000000019</v>
      </c>
      <c r="F88" s="52">
        <f t="shared" si="9"/>
        <v>206.21000000000018</v>
      </c>
      <c r="G88" s="35">
        <f t="shared" si="10"/>
        <v>2.08</v>
      </c>
      <c r="H88" s="45"/>
      <c r="I88" s="45"/>
      <c r="L88" s="34">
        <v>85</v>
      </c>
      <c r="M88" s="35">
        <f>N88+Q88+2/2+Tabelle21215[[#This Row],[poweradd]]</f>
        <v>86.21999999999997</v>
      </c>
      <c r="N88" s="52">
        <f t="shared" si="15"/>
        <v>83.169999999999973</v>
      </c>
      <c r="O88" s="52">
        <f>P87+S87</f>
        <v>205.83000000000018</v>
      </c>
      <c r="P88" s="52">
        <f t="shared" si="16"/>
        <v>203.78000000000017</v>
      </c>
      <c r="Q88" s="35">
        <f t="shared" si="11"/>
        <v>2.0499999999999998</v>
      </c>
      <c r="R88" s="45"/>
      <c r="S88" s="45"/>
    </row>
    <row r="89" spans="2:20" x14ac:dyDescent="0.25">
      <c r="B89" s="36">
        <v>86</v>
      </c>
      <c r="C89" s="35">
        <f>D89+G89+2/2+Tabelle212[[#This Row],[poweradd]]</f>
        <v>76.850000000000009</v>
      </c>
      <c r="D89" s="52">
        <f t="shared" si="14"/>
        <v>73.790000000000006</v>
      </c>
      <c r="E89" s="52">
        <f>F88+I88</f>
        <v>206.21000000000018</v>
      </c>
      <c r="F89" s="52">
        <f t="shared" si="9"/>
        <v>204.15000000000018</v>
      </c>
      <c r="G89" s="35">
        <f t="shared" si="10"/>
        <v>2.06</v>
      </c>
      <c r="H89" s="45"/>
      <c r="I89" s="45"/>
      <c r="L89" s="36">
        <v>86</v>
      </c>
      <c r="M89" s="35">
        <f>N89+Q89+2/2+Tabelle21215[[#This Row],[poweradd]]</f>
        <v>89.249999999999972</v>
      </c>
      <c r="N89" s="52">
        <f t="shared" si="15"/>
        <v>86.21999999999997</v>
      </c>
      <c r="O89" s="52">
        <f>P88+S88</f>
        <v>203.78000000000017</v>
      </c>
      <c r="P89" s="52">
        <f t="shared" si="16"/>
        <v>201.75000000000017</v>
      </c>
      <c r="Q89" s="35">
        <f t="shared" si="11"/>
        <v>2.0299999999999998</v>
      </c>
      <c r="R89" s="45"/>
      <c r="S89" s="45"/>
    </row>
    <row r="90" spans="2:20" x14ac:dyDescent="0.25">
      <c r="B90" s="34">
        <v>87</v>
      </c>
      <c r="C90" s="35">
        <f>D90+G90+2/2+Tabelle212[[#This Row],[poweradd]]</f>
        <v>79.890000000000015</v>
      </c>
      <c r="D90" s="52">
        <f t="shared" si="14"/>
        <v>76.850000000000009</v>
      </c>
      <c r="E90" s="52">
        <f t="shared" si="12"/>
        <v>204.15000000000018</v>
      </c>
      <c r="F90" s="52">
        <f t="shared" si="9"/>
        <v>202.11000000000018</v>
      </c>
      <c r="G90" s="35">
        <f t="shared" si="10"/>
        <v>2.04</v>
      </c>
      <c r="H90" s="45"/>
      <c r="I90" s="45"/>
      <c r="L90" s="34">
        <v>87</v>
      </c>
      <c r="M90" s="35">
        <f>N90+Q90+2/2+Tabelle21215[[#This Row],[poweradd]]</f>
        <v>77.259999999999977</v>
      </c>
      <c r="N90" s="52">
        <f t="shared" si="15"/>
        <v>89.249999999999972</v>
      </c>
      <c r="O90" s="52">
        <f t="shared" ref="O90:O93" si="17">P89+S89</f>
        <v>201.75000000000017</v>
      </c>
      <c r="P90" s="52">
        <f t="shared" si="16"/>
        <v>199.74000000000018</v>
      </c>
      <c r="Q90" s="35">
        <f t="shared" si="11"/>
        <v>2.0099999999999998</v>
      </c>
      <c r="R90" s="45">
        <v>-15</v>
      </c>
      <c r="S90" s="45"/>
      <c r="T90" t="s">
        <v>68</v>
      </c>
    </row>
    <row r="91" spans="2:20" x14ac:dyDescent="0.25">
      <c r="B91" s="34">
        <v>88</v>
      </c>
      <c r="C91" s="35">
        <f>D91+G91+2/2+Tabelle212[[#This Row],[poweradd]]</f>
        <v>82.910000000000011</v>
      </c>
      <c r="D91" s="52">
        <f t="shared" si="14"/>
        <v>79.890000000000015</v>
      </c>
      <c r="E91" s="52">
        <f t="shared" si="12"/>
        <v>202.11000000000018</v>
      </c>
      <c r="F91" s="52">
        <f t="shared" si="9"/>
        <v>200.09000000000017</v>
      </c>
      <c r="G91" s="35">
        <f t="shared" si="10"/>
        <v>2.02</v>
      </c>
      <c r="H91" s="45"/>
      <c r="I91" s="45"/>
      <c r="L91" s="34">
        <v>88</v>
      </c>
      <c r="M91" s="35">
        <f>N91+Q91+2/2+Tabelle21215[[#This Row],[poweradd]]</f>
        <v>80.249999999999972</v>
      </c>
      <c r="N91" s="52">
        <f t="shared" si="15"/>
        <v>77.259999999999977</v>
      </c>
      <c r="O91" s="52">
        <f t="shared" si="17"/>
        <v>199.74000000000018</v>
      </c>
      <c r="P91" s="52">
        <f t="shared" si="16"/>
        <v>197.75000000000017</v>
      </c>
      <c r="Q91" s="35">
        <f t="shared" si="11"/>
        <v>1.99</v>
      </c>
      <c r="R91" s="45"/>
      <c r="S91" s="45">
        <v>13.5</v>
      </c>
      <c r="T91" t="s">
        <v>67</v>
      </c>
    </row>
    <row r="92" spans="2:20" x14ac:dyDescent="0.25">
      <c r="B92" s="34">
        <v>89</v>
      </c>
      <c r="C92" s="35">
        <f>D92+G92+2/2+Tabelle212[[#This Row],[poweradd]]</f>
        <v>85.910000000000011</v>
      </c>
      <c r="D92" s="52">
        <f t="shared" si="14"/>
        <v>82.910000000000011</v>
      </c>
      <c r="E92" s="52">
        <f t="shared" si="12"/>
        <v>200.09000000000017</v>
      </c>
      <c r="F92" s="52">
        <f t="shared" si="9"/>
        <v>198.09000000000017</v>
      </c>
      <c r="G92" s="35">
        <f t="shared" si="10"/>
        <v>2</v>
      </c>
      <c r="H92" s="45"/>
      <c r="I92" s="45"/>
      <c r="L92" s="34">
        <v>89</v>
      </c>
      <c r="M92" s="35">
        <f>N92+Q92+2/2+Tabelle21215[[#This Row],[poweradd]]</f>
        <v>83.359999999999971</v>
      </c>
      <c r="N92" s="52">
        <f t="shared" si="15"/>
        <v>80.249999999999972</v>
      </c>
      <c r="O92" s="52">
        <f t="shared" si="17"/>
        <v>211.25000000000017</v>
      </c>
      <c r="P92" s="52">
        <f t="shared" si="16"/>
        <v>209.14000000000016</v>
      </c>
      <c r="Q92" s="35">
        <f t="shared" si="11"/>
        <v>2.11</v>
      </c>
      <c r="R92" s="45"/>
      <c r="S92" s="45"/>
    </row>
    <row r="93" spans="2:20" x14ac:dyDescent="0.25">
      <c r="B93" s="36">
        <v>90</v>
      </c>
      <c r="C93" s="35">
        <f>D93+G93+2/2+Tabelle212[[#This Row],[poweradd]]</f>
        <v>88.890000000000015</v>
      </c>
      <c r="D93" s="52">
        <f t="shared" si="14"/>
        <v>85.910000000000011</v>
      </c>
      <c r="E93" s="52">
        <f t="shared" si="12"/>
        <v>198.09000000000017</v>
      </c>
      <c r="F93" s="52">
        <f t="shared" si="9"/>
        <v>196.11000000000018</v>
      </c>
      <c r="G93" s="35">
        <f t="shared" si="10"/>
        <v>1.98</v>
      </c>
      <c r="H93" s="45"/>
      <c r="I93" s="45"/>
      <c r="L93" s="36">
        <v>90</v>
      </c>
      <c r="M93" s="35">
        <f>N93+Q93+2/2+Tabelle21215[[#This Row],[poweradd]]</f>
        <v>66.449999999999974</v>
      </c>
      <c r="N93" s="52">
        <f t="shared" si="15"/>
        <v>83.359999999999971</v>
      </c>
      <c r="O93" s="52">
        <f t="shared" si="17"/>
        <v>209.14000000000016</v>
      </c>
      <c r="P93" s="52">
        <f t="shared" si="16"/>
        <v>207.05000000000015</v>
      </c>
      <c r="Q93" s="35">
        <f t="shared" si="11"/>
        <v>2.09</v>
      </c>
      <c r="R93" s="45">
        <v>-20</v>
      </c>
      <c r="S93" s="45"/>
      <c r="T93" t="s">
        <v>69</v>
      </c>
    </row>
    <row r="94" spans="2:20" x14ac:dyDescent="0.25">
      <c r="B94" s="34">
        <v>91</v>
      </c>
      <c r="C94" s="37">
        <f>D94+G94+2/2+Tabelle212[[#This Row],[poweradd]]</f>
        <v>76.850000000000009</v>
      </c>
      <c r="D94" s="52">
        <f t="shared" si="14"/>
        <v>88.890000000000015</v>
      </c>
      <c r="E94" s="52">
        <f>F93+I93</f>
        <v>196.11000000000018</v>
      </c>
      <c r="F94" s="52">
        <f t="shared" si="9"/>
        <v>194.15000000000018</v>
      </c>
      <c r="G94" s="35">
        <f t="shared" si="10"/>
        <v>1.96</v>
      </c>
      <c r="H94" s="45">
        <v>-15</v>
      </c>
      <c r="I94" s="45"/>
      <c r="J94" t="s">
        <v>67</v>
      </c>
      <c r="L94" s="34">
        <v>91</v>
      </c>
      <c r="M94" s="37">
        <f>N94+Q94+2/2+Tabelle21215[[#This Row],[poweradd]]</f>
        <v>69.519999999999968</v>
      </c>
      <c r="N94" s="52">
        <f t="shared" si="15"/>
        <v>66.449999999999974</v>
      </c>
      <c r="O94" s="52">
        <f>P93+S93</f>
        <v>207.05000000000015</v>
      </c>
      <c r="P94" s="52">
        <f t="shared" si="16"/>
        <v>204.98000000000016</v>
      </c>
      <c r="Q94" s="35">
        <f t="shared" si="11"/>
        <v>2.0699999999999998</v>
      </c>
      <c r="R94" s="45"/>
      <c r="S94" s="45"/>
    </row>
    <row r="95" spans="2:20" x14ac:dyDescent="0.25">
      <c r="B95" s="34">
        <v>92</v>
      </c>
      <c r="C95" s="35">
        <f>D95+G95+2/2+Tabelle212[[#This Row],[poweradd]]</f>
        <v>79.790000000000006</v>
      </c>
      <c r="D95" s="52">
        <f t="shared" si="14"/>
        <v>76.850000000000009</v>
      </c>
      <c r="E95" s="52">
        <f>F94+I94</f>
        <v>194.15000000000018</v>
      </c>
      <c r="F95" s="52">
        <f t="shared" si="9"/>
        <v>192.21000000000018</v>
      </c>
      <c r="G95" s="35">
        <f t="shared" si="10"/>
        <v>1.94</v>
      </c>
      <c r="H95" s="45"/>
      <c r="I95" s="45"/>
      <c r="L95" s="34">
        <v>92</v>
      </c>
      <c r="M95" s="35">
        <f>N95+Q95+2/2+Tabelle21215[[#This Row],[poweradd]]</f>
        <v>52.559999999999974</v>
      </c>
      <c r="N95" s="52">
        <f t="shared" si="15"/>
        <v>69.519999999999968</v>
      </c>
      <c r="O95" s="52">
        <f>P94+S94</f>
        <v>204.98000000000016</v>
      </c>
      <c r="P95" s="52">
        <f t="shared" si="16"/>
        <v>202.94000000000017</v>
      </c>
      <c r="Q95" s="35">
        <f t="shared" si="11"/>
        <v>2.04</v>
      </c>
      <c r="R95" s="45">
        <v>-20</v>
      </c>
      <c r="S95" s="45"/>
      <c r="T95" t="s">
        <v>70</v>
      </c>
    </row>
    <row r="96" spans="2:20" x14ac:dyDescent="0.25">
      <c r="B96" s="34">
        <v>93</v>
      </c>
      <c r="C96" s="35">
        <f>D96+G96+2/2+Tabelle212[[#This Row],[poweradd]]</f>
        <v>82.710000000000008</v>
      </c>
      <c r="D96" s="52">
        <f t="shared" si="14"/>
        <v>79.790000000000006</v>
      </c>
      <c r="E96" s="52">
        <f>F95+I95</f>
        <v>192.21000000000018</v>
      </c>
      <c r="F96" s="52">
        <f t="shared" si="9"/>
        <v>190.29000000000019</v>
      </c>
      <c r="G96" s="35">
        <f t="shared" si="10"/>
        <v>1.92</v>
      </c>
      <c r="H96" s="45"/>
      <c r="I96" s="45"/>
      <c r="L96" s="34">
        <v>93</v>
      </c>
      <c r="M96" s="35">
        <f>N96+Q96+2/2+Tabelle21215[[#This Row],[poweradd]]</f>
        <v>55.579999999999977</v>
      </c>
      <c r="N96" s="52">
        <f t="shared" si="15"/>
        <v>52.559999999999974</v>
      </c>
      <c r="O96" s="52">
        <f>P95+S95</f>
        <v>202.94000000000017</v>
      </c>
      <c r="P96" s="52">
        <f t="shared" si="16"/>
        <v>200.92000000000016</v>
      </c>
      <c r="Q96" s="35">
        <f t="shared" si="11"/>
        <v>2.02</v>
      </c>
      <c r="R96" s="45"/>
      <c r="S96" s="45"/>
    </row>
    <row r="97" spans="2:20" x14ac:dyDescent="0.25">
      <c r="B97" s="34">
        <v>94</v>
      </c>
      <c r="C97" s="35">
        <f>D97+G97+2/2+Tabelle212[[#This Row],[poweradd]]</f>
        <v>70.610000000000014</v>
      </c>
      <c r="D97" s="52">
        <f t="shared" si="14"/>
        <v>82.710000000000008</v>
      </c>
      <c r="E97" s="52">
        <f>F96+I96</f>
        <v>190.29000000000019</v>
      </c>
      <c r="F97" s="52">
        <f t="shared" si="9"/>
        <v>188.39000000000019</v>
      </c>
      <c r="G97" s="35">
        <f t="shared" si="10"/>
        <v>1.9</v>
      </c>
      <c r="H97" s="45">
        <v>-15</v>
      </c>
      <c r="I97" s="45"/>
      <c r="J97" t="s">
        <v>68</v>
      </c>
      <c r="L97" s="34">
        <v>94</v>
      </c>
      <c r="M97" s="35">
        <f>N97+Q97+2/2+Tabelle21215[[#This Row],[poweradd]]</f>
        <v>38.579999999999977</v>
      </c>
      <c r="N97" s="52">
        <f t="shared" si="15"/>
        <v>55.579999999999977</v>
      </c>
      <c r="O97" s="52">
        <f>P96+S96</f>
        <v>200.92000000000016</v>
      </c>
      <c r="P97" s="52">
        <f t="shared" si="16"/>
        <v>198.92000000000016</v>
      </c>
      <c r="Q97" s="35">
        <f t="shared" si="11"/>
        <v>2</v>
      </c>
      <c r="R97" s="45">
        <v>-20</v>
      </c>
      <c r="S97" s="45"/>
      <c r="T97" t="s">
        <v>71</v>
      </c>
    </row>
    <row r="98" spans="2:20" x14ac:dyDescent="0.25">
      <c r="B98" s="36">
        <v>95</v>
      </c>
      <c r="C98" s="37">
        <f>D98+G98+2/2+Tabelle212[[#This Row],[poweradd]]</f>
        <v>73.490000000000009</v>
      </c>
      <c r="D98" s="52">
        <f t="shared" si="14"/>
        <v>70.610000000000014</v>
      </c>
      <c r="E98" s="52">
        <f>F97+I97</f>
        <v>188.39000000000019</v>
      </c>
      <c r="F98" s="52">
        <f t="shared" si="9"/>
        <v>186.51000000000019</v>
      </c>
      <c r="G98" s="35">
        <f t="shared" si="10"/>
        <v>1.88</v>
      </c>
      <c r="H98" s="45"/>
      <c r="I98" s="45">
        <v>13.5</v>
      </c>
      <c r="J98" t="s">
        <v>67</v>
      </c>
      <c r="L98" s="36">
        <v>95</v>
      </c>
      <c r="M98" s="37">
        <f>N98+Q98+2/2+Tabelle21215[[#This Row],[poweradd]]</f>
        <v>41.559999999999974</v>
      </c>
      <c r="N98" s="52">
        <f t="shared" si="15"/>
        <v>38.579999999999977</v>
      </c>
      <c r="O98" s="52">
        <f>P97+S97</f>
        <v>198.92000000000016</v>
      </c>
      <c r="P98" s="52">
        <f t="shared" si="16"/>
        <v>196.94000000000017</v>
      </c>
      <c r="Q98" s="35">
        <f t="shared" si="11"/>
        <v>1.98</v>
      </c>
      <c r="R98" s="45"/>
      <c r="S98" s="45"/>
    </row>
    <row r="99" spans="2:20" x14ac:dyDescent="0.25">
      <c r="B99" s="34">
        <v>96</v>
      </c>
      <c r="C99" s="35">
        <f>D99+G99+2/2+Tabelle212[[#This Row],[poweradd]]</f>
        <v>76.490000000000009</v>
      </c>
      <c r="D99" s="52">
        <f t="shared" si="14"/>
        <v>73.490000000000009</v>
      </c>
      <c r="E99" s="52">
        <f t="shared" si="12"/>
        <v>200.01000000000019</v>
      </c>
      <c r="F99" s="52">
        <f t="shared" si="9"/>
        <v>198.01000000000019</v>
      </c>
      <c r="G99" s="35">
        <f t="shared" si="10"/>
        <v>2</v>
      </c>
      <c r="H99" s="45"/>
      <c r="I99" s="45"/>
      <c r="L99" s="34">
        <v>96</v>
      </c>
      <c r="M99" s="35">
        <f>N99+Q99+2/2+Tabelle21215[[#This Row],[poweradd]]</f>
        <v>24.519999999999975</v>
      </c>
      <c r="N99" s="52">
        <f t="shared" si="15"/>
        <v>41.559999999999974</v>
      </c>
      <c r="O99" s="52">
        <f t="shared" ref="O99:O141" si="18">P98+S98</f>
        <v>196.94000000000017</v>
      </c>
      <c r="P99" s="52">
        <f t="shared" si="16"/>
        <v>194.98000000000016</v>
      </c>
      <c r="Q99" s="35">
        <f t="shared" si="11"/>
        <v>1.96</v>
      </c>
      <c r="R99" s="45">
        <v>-20</v>
      </c>
      <c r="S99" s="45"/>
      <c r="T99" t="s">
        <v>72</v>
      </c>
    </row>
    <row r="100" spans="2:20" x14ac:dyDescent="0.25">
      <c r="B100" s="34">
        <v>97</v>
      </c>
      <c r="C100" s="35">
        <f>D100+G100+2/2+Tabelle212[[#This Row],[poweradd]]</f>
        <v>59.470000000000013</v>
      </c>
      <c r="D100" s="52">
        <f t="shared" si="14"/>
        <v>76.490000000000009</v>
      </c>
      <c r="E100" s="52">
        <f t="shared" si="12"/>
        <v>198.01000000000019</v>
      </c>
      <c r="F100" s="52">
        <f t="shared" si="9"/>
        <v>196.0300000000002</v>
      </c>
      <c r="G100" s="35">
        <f t="shared" si="10"/>
        <v>1.98</v>
      </c>
      <c r="H100" s="45">
        <v>-20</v>
      </c>
      <c r="I100" s="45"/>
      <c r="J100" t="s">
        <v>69</v>
      </c>
      <c r="L100" s="34">
        <v>97</v>
      </c>
      <c r="M100" s="35">
        <f>N100+Q100+2/2+Tabelle21215[[#This Row],[poweradd]]</f>
        <v>27.459999999999976</v>
      </c>
      <c r="N100" s="52">
        <f t="shared" si="15"/>
        <v>24.519999999999975</v>
      </c>
      <c r="O100" s="52">
        <f t="shared" si="18"/>
        <v>194.98000000000016</v>
      </c>
      <c r="P100" s="52">
        <f t="shared" si="16"/>
        <v>193.04000000000016</v>
      </c>
      <c r="Q100" s="35">
        <f t="shared" si="11"/>
        <v>1.94</v>
      </c>
      <c r="R100" s="45"/>
      <c r="S100" s="45"/>
    </row>
    <row r="101" spans="2:20" x14ac:dyDescent="0.25">
      <c r="B101" s="34">
        <v>98</v>
      </c>
      <c r="C101" s="35">
        <f>D101+G101+2/2+Tabelle212[[#This Row],[poweradd]]</f>
        <v>62.430000000000014</v>
      </c>
      <c r="D101" s="52">
        <f t="shared" si="14"/>
        <v>59.470000000000013</v>
      </c>
      <c r="E101" s="52">
        <f t="shared" si="12"/>
        <v>196.0300000000002</v>
      </c>
      <c r="F101" s="52">
        <f t="shared" si="9"/>
        <v>194.07000000000019</v>
      </c>
      <c r="G101" s="35">
        <f t="shared" si="10"/>
        <v>1.96</v>
      </c>
      <c r="H101" s="45"/>
      <c r="I101" s="45"/>
      <c r="L101" s="34">
        <v>98</v>
      </c>
      <c r="M101" s="35">
        <f>N101+Q101+2/2+Tabelle21215[[#This Row],[poweradd]]</f>
        <v>10.389999999999976</v>
      </c>
      <c r="N101" s="52">
        <f t="shared" si="15"/>
        <v>27.459999999999976</v>
      </c>
      <c r="O101" s="52">
        <f t="shared" si="18"/>
        <v>193.04000000000016</v>
      </c>
      <c r="P101" s="52">
        <f t="shared" si="16"/>
        <v>191.11000000000016</v>
      </c>
      <c r="Q101" s="35">
        <f t="shared" si="11"/>
        <v>1.93</v>
      </c>
      <c r="R101" s="45">
        <v>-20</v>
      </c>
      <c r="S101" s="45"/>
      <c r="T101" t="s">
        <v>73</v>
      </c>
    </row>
    <row r="102" spans="2:20" x14ac:dyDescent="0.25">
      <c r="B102" s="36">
        <v>99</v>
      </c>
      <c r="C102" s="35">
        <f>D102+G102+2/2+Tabelle212[[#This Row],[poweradd]]</f>
        <v>45.370000000000019</v>
      </c>
      <c r="D102" s="52">
        <f t="shared" si="14"/>
        <v>62.430000000000014</v>
      </c>
      <c r="E102" s="52">
        <f t="shared" si="12"/>
        <v>194.07000000000019</v>
      </c>
      <c r="F102" s="52">
        <f t="shared" si="9"/>
        <v>192.13000000000019</v>
      </c>
      <c r="G102" s="35">
        <f t="shared" si="10"/>
        <v>1.94</v>
      </c>
      <c r="H102" s="45">
        <v>-20</v>
      </c>
      <c r="I102" s="45"/>
      <c r="J102" t="s">
        <v>70</v>
      </c>
      <c r="L102" s="36">
        <v>99</v>
      </c>
      <c r="M102" s="35">
        <f>N102+Q102+2/2+Tabelle21215[[#This Row],[poweradd]]</f>
        <v>13.299999999999976</v>
      </c>
      <c r="N102" s="52">
        <f t="shared" si="15"/>
        <v>10.389999999999976</v>
      </c>
      <c r="O102" s="52">
        <f t="shared" si="18"/>
        <v>191.11000000000016</v>
      </c>
      <c r="P102" s="52">
        <f t="shared" si="16"/>
        <v>189.20000000000016</v>
      </c>
      <c r="Q102" s="35">
        <f t="shared" si="11"/>
        <v>1.91</v>
      </c>
      <c r="R102" s="45"/>
      <c r="S102" s="45">
        <v>13.5</v>
      </c>
      <c r="T102" t="s">
        <v>68</v>
      </c>
    </row>
    <row r="103" spans="2:20" x14ac:dyDescent="0.25">
      <c r="B103" s="34">
        <v>100</v>
      </c>
      <c r="C103" s="35">
        <f>D103+G103+2/2+Tabelle212[[#This Row],[poweradd]]</f>
        <v>48.29000000000002</v>
      </c>
      <c r="D103" s="52">
        <f t="shared" si="14"/>
        <v>45.370000000000019</v>
      </c>
      <c r="E103" s="52">
        <f t="shared" si="12"/>
        <v>192.13000000000019</v>
      </c>
      <c r="F103" s="52">
        <f t="shared" si="9"/>
        <v>190.21000000000021</v>
      </c>
      <c r="G103" s="35">
        <f t="shared" si="10"/>
        <v>1.92</v>
      </c>
      <c r="H103" s="45"/>
      <c r="I103" s="45"/>
      <c r="L103" s="34">
        <v>100</v>
      </c>
      <c r="M103" s="35">
        <f>N103+Q103+2/2+Tabelle21215[[#This Row],[poweradd]]</f>
        <v>16.319999999999975</v>
      </c>
      <c r="N103" s="52">
        <f t="shared" si="15"/>
        <v>13.299999999999976</v>
      </c>
      <c r="O103" s="52">
        <f t="shared" si="18"/>
        <v>202.70000000000016</v>
      </c>
      <c r="P103" s="52">
        <f t="shared" si="16"/>
        <v>200.68000000000015</v>
      </c>
      <c r="Q103" s="35">
        <f t="shared" si="11"/>
        <v>2.02</v>
      </c>
      <c r="R103" s="45"/>
      <c r="S103" s="45">
        <v>45</v>
      </c>
      <c r="T103" t="s">
        <v>66</v>
      </c>
    </row>
    <row r="104" spans="2:20" x14ac:dyDescent="0.25">
      <c r="B104" s="34">
        <v>101</v>
      </c>
      <c r="C104" s="35">
        <f>D104+G104+2/2+Tabelle212[[#This Row],[poweradd]]</f>
        <v>31.190000000000019</v>
      </c>
      <c r="D104" s="52">
        <f t="shared" si="14"/>
        <v>48.29000000000002</v>
      </c>
      <c r="E104" s="52">
        <f t="shared" si="12"/>
        <v>190.21000000000021</v>
      </c>
      <c r="F104" s="52">
        <f t="shared" si="9"/>
        <v>188.3100000000002</v>
      </c>
      <c r="G104" s="35">
        <f t="shared" si="10"/>
        <v>1.9</v>
      </c>
      <c r="H104" s="45">
        <v>-20</v>
      </c>
      <c r="I104" s="45"/>
      <c r="J104" t="s">
        <v>71</v>
      </c>
      <c r="L104" s="34">
        <v>101</v>
      </c>
      <c r="M104" s="35">
        <f>N104+Q104+2/2+Tabelle21215[[#This Row],[poweradd]]</f>
        <v>19.769999999999975</v>
      </c>
      <c r="N104" s="52">
        <f t="shared" si="15"/>
        <v>16.319999999999975</v>
      </c>
      <c r="O104" s="52">
        <f t="shared" si="18"/>
        <v>245.68000000000015</v>
      </c>
      <c r="P104" s="52">
        <f t="shared" si="16"/>
        <v>243.23000000000016</v>
      </c>
      <c r="Q104" s="35">
        <f t="shared" si="11"/>
        <v>2.4500000000000002</v>
      </c>
      <c r="R104" s="45"/>
      <c r="S104" s="45"/>
    </row>
    <row r="105" spans="2:20" x14ac:dyDescent="0.25">
      <c r="B105" s="34">
        <v>102</v>
      </c>
      <c r="C105" s="35">
        <f>D105+G105+2/2+Tabelle212[[#This Row],[poweradd]]</f>
        <v>34.070000000000022</v>
      </c>
      <c r="D105" s="52">
        <f t="shared" si="14"/>
        <v>31.190000000000019</v>
      </c>
      <c r="E105" s="52">
        <f t="shared" si="12"/>
        <v>188.3100000000002</v>
      </c>
      <c r="F105" s="52">
        <f t="shared" si="9"/>
        <v>186.43000000000021</v>
      </c>
      <c r="G105" s="35">
        <f t="shared" si="10"/>
        <v>1.88</v>
      </c>
      <c r="H105" s="45"/>
      <c r="I105" s="45"/>
      <c r="L105" s="34">
        <v>102</v>
      </c>
      <c r="M105" s="35">
        <f>N105+Q105+2/2+Tabelle21215[[#This Row],[poweradd]]</f>
        <v>3.1999999999999744</v>
      </c>
      <c r="N105" s="52">
        <f t="shared" si="15"/>
        <v>19.769999999999975</v>
      </c>
      <c r="O105" s="52">
        <f t="shared" si="18"/>
        <v>243.23000000000016</v>
      </c>
      <c r="P105" s="52">
        <f t="shared" si="16"/>
        <v>240.80000000000015</v>
      </c>
      <c r="Q105" s="35">
        <f t="shared" si="11"/>
        <v>2.4300000000000002</v>
      </c>
      <c r="R105" s="45">
        <v>-20</v>
      </c>
      <c r="S105" s="45"/>
      <c r="T105" t="s">
        <v>74</v>
      </c>
    </row>
    <row r="106" spans="2:20" x14ac:dyDescent="0.25">
      <c r="B106" s="36">
        <v>103</v>
      </c>
      <c r="C106" s="35">
        <f>D106+G106+2/2+Tabelle212[[#This Row],[poweradd]]</f>
        <v>16.930000000000021</v>
      </c>
      <c r="D106" s="52">
        <f t="shared" si="14"/>
        <v>34.070000000000022</v>
      </c>
      <c r="E106" s="52">
        <f t="shared" si="12"/>
        <v>186.43000000000021</v>
      </c>
      <c r="F106" s="52">
        <f t="shared" si="9"/>
        <v>184.57000000000019</v>
      </c>
      <c r="G106" s="35">
        <f t="shared" si="10"/>
        <v>1.86</v>
      </c>
      <c r="H106" s="45">
        <v>-20</v>
      </c>
      <c r="I106" s="45"/>
      <c r="J106" t="s">
        <v>72</v>
      </c>
      <c r="L106" s="36">
        <v>103</v>
      </c>
      <c r="M106" s="35">
        <f>N106+Q106+2/2+Tabelle21215[[#This Row],[poweradd]]</f>
        <v>6.5999999999999748</v>
      </c>
      <c r="N106" s="52">
        <f t="shared" si="15"/>
        <v>3.1999999999999744</v>
      </c>
      <c r="O106" s="52">
        <f t="shared" si="18"/>
        <v>240.80000000000015</v>
      </c>
      <c r="P106" s="52">
        <f t="shared" si="16"/>
        <v>238.40000000000015</v>
      </c>
      <c r="Q106" s="35">
        <f t="shared" si="11"/>
        <v>2.4</v>
      </c>
      <c r="R106" s="45"/>
      <c r="S106" s="45"/>
    </row>
    <row r="107" spans="2:20" x14ac:dyDescent="0.25">
      <c r="B107" s="34">
        <v>104</v>
      </c>
      <c r="C107" s="37">
        <f>D107+G107+2/2+Tabelle212[[#This Row],[poweradd]]</f>
        <v>19.770000000000021</v>
      </c>
      <c r="D107" s="52">
        <f t="shared" si="14"/>
        <v>16.930000000000021</v>
      </c>
      <c r="E107" s="52">
        <f t="shared" si="12"/>
        <v>184.57000000000019</v>
      </c>
      <c r="F107" s="52">
        <f t="shared" si="9"/>
        <v>182.73000000000019</v>
      </c>
      <c r="G107" s="35">
        <f t="shared" si="10"/>
        <v>1.84</v>
      </c>
      <c r="H107" s="45"/>
      <c r="I107" s="45">
        <v>13.5</v>
      </c>
      <c r="J107" t="s">
        <v>68</v>
      </c>
      <c r="L107" s="34">
        <v>104</v>
      </c>
      <c r="M107" s="37">
        <f>N107+Q107+2/2+Tabelle21215[[#This Row],[poweradd]]</f>
        <v>9.9799999999999756</v>
      </c>
      <c r="N107" s="52">
        <f t="shared" si="15"/>
        <v>6.5999999999999748</v>
      </c>
      <c r="O107" s="52">
        <f t="shared" si="18"/>
        <v>238.40000000000015</v>
      </c>
      <c r="P107" s="52">
        <f t="shared" si="16"/>
        <v>236.02000000000015</v>
      </c>
      <c r="Q107" s="35">
        <f t="shared" si="11"/>
        <v>2.38</v>
      </c>
      <c r="R107" s="45"/>
      <c r="S107" s="45"/>
    </row>
    <row r="108" spans="2:20" x14ac:dyDescent="0.25">
      <c r="B108" s="34">
        <v>105</v>
      </c>
      <c r="C108" s="35">
        <f>D108+G108+2/2+Tabelle212[[#This Row],[poweradd]]</f>
        <v>22.730000000000022</v>
      </c>
      <c r="D108" s="52">
        <f t="shared" si="14"/>
        <v>19.770000000000021</v>
      </c>
      <c r="E108" s="52">
        <f t="shared" si="12"/>
        <v>196.23000000000019</v>
      </c>
      <c r="F108" s="52">
        <f t="shared" si="9"/>
        <v>194.27000000000018</v>
      </c>
      <c r="G108" s="35">
        <f t="shared" si="10"/>
        <v>1.96</v>
      </c>
      <c r="H108" s="45"/>
      <c r="I108" s="45">
        <v>45</v>
      </c>
      <c r="J108" t="s">
        <v>66</v>
      </c>
      <c r="L108" s="34">
        <v>105</v>
      </c>
      <c r="M108" s="35">
        <f>N108+Q108+2/2+Tabelle21215[[#This Row],[poweradd]]</f>
        <v>13.339999999999975</v>
      </c>
      <c r="N108" s="52">
        <f t="shared" si="15"/>
        <v>9.9799999999999756</v>
      </c>
      <c r="O108" s="52">
        <f t="shared" si="18"/>
        <v>236.02000000000015</v>
      </c>
      <c r="P108" s="52">
        <f t="shared" si="16"/>
        <v>233.66000000000014</v>
      </c>
      <c r="Q108" s="35">
        <f t="shared" si="11"/>
        <v>2.36</v>
      </c>
      <c r="R108" s="45"/>
      <c r="S108" s="45"/>
    </row>
    <row r="109" spans="2:20" x14ac:dyDescent="0.25">
      <c r="B109" s="34">
        <v>106</v>
      </c>
      <c r="C109" s="35">
        <f>D109+G109+2/2+Tabelle212[[#This Row],[poweradd]]</f>
        <v>6.1200000000000223</v>
      </c>
      <c r="D109" s="52">
        <f t="shared" si="14"/>
        <v>22.730000000000022</v>
      </c>
      <c r="E109" s="52">
        <f t="shared" si="12"/>
        <v>239.27000000000018</v>
      </c>
      <c r="F109" s="52">
        <f t="shared" si="9"/>
        <v>236.88000000000019</v>
      </c>
      <c r="G109" s="35">
        <f t="shared" si="10"/>
        <v>2.39</v>
      </c>
      <c r="H109" s="45">
        <v>-20</v>
      </c>
      <c r="I109" s="45"/>
      <c r="J109" t="s">
        <v>73</v>
      </c>
      <c r="L109" s="34">
        <v>106</v>
      </c>
      <c r="M109" s="35">
        <f>N109+Q109+2/2+Tabelle21215[[#This Row],[poweradd]]</f>
        <v>16.669999999999973</v>
      </c>
      <c r="N109" s="52">
        <f t="shared" si="15"/>
        <v>13.339999999999975</v>
      </c>
      <c r="O109" s="52">
        <f t="shared" si="18"/>
        <v>233.66000000000014</v>
      </c>
      <c r="P109" s="52">
        <f t="shared" si="16"/>
        <v>231.33000000000013</v>
      </c>
      <c r="Q109" s="35">
        <f t="shared" si="11"/>
        <v>2.33</v>
      </c>
      <c r="R109" s="45"/>
      <c r="S109" s="45"/>
    </row>
    <row r="110" spans="2:20" x14ac:dyDescent="0.25">
      <c r="B110" s="34">
        <v>107</v>
      </c>
      <c r="C110" s="35">
        <f>D110+G110+2/2+Tabelle212[[#This Row],[poweradd]]</f>
        <v>9.4800000000000217</v>
      </c>
      <c r="D110" s="52">
        <f t="shared" si="14"/>
        <v>6.1200000000000223</v>
      </c>
      <c r="E110" s="52">
        <f t="shared" si="12"/>
        <v>236.88000000000019</v>
      </c>
      <c r="F110" s="52">
        <f t="shared" si="9"/>
        <v>234.52000000000018</v>
      </c>
      <c r="G110" s="35">
        <f t="shared" si="10"/>
        <v>2.36</v>
      </c>
      <c r="H110" s="45"/>
      <c r="I110" s="45"/>
      <c r="L110" s="34">
        <v>107</v>
      </c>
      <c r="M110" s="35">
        <f>N110+Q110+2/2+Tabelle21215[[#This Row],[poweradd]]</f>
        <v>19.979999999999972</v>
      </c>
      <c r="N110" s="52">
        <f t="shared" si="15"/>
        <v>16.669999999999973</v>
      </c>
      <c r="O110" s="52">
        <f t="shared" si="18"/>
        <v>231.33000000000013</v>
      </c>
      <c r="P110" s="52">
        <f t="shared" si="16"/>
        <v>229.02000000000012</v>
      </c>
      <c r="Q110" s="35">
        <f t="shared" si="11"/>
        <v>2.31</v>
      </c>
      <c r="R110" s="45"/>
      <c r="S110" s="45"/>
    </row>
    <row r="111" spans="2:20" x14ac:dyDescent="0.25">
      <c r="B111" s="36">
        <v>108</v>
      </c>
      <c r="C111" s="37">
        <f>D111+G111+2/2+Tabelle212[[#This Row],[poweradd]]</f>
        <v>12.820000000000022</v>
      </c>
      <c r="D111" s="52">
        <f t="shared" si="14"/>
        <v>9.4800000000000217</v>
      </c>
      <c r="E111" s="52">
        <f t="shared" si="12"/>
        <v>234.52000000000018</v>
      </c>
      <c r="F111" s="52">
        <f t="shared" si="9"/>
        <v>232.18000000000018</v>
      </c>
      <c r="G111" s="35">
        <f t="shared" si="10"/>
        <v>2.34</v>
      </c>
      <c r="H111" s="45"/>
      <c r="I111" s="45"/>
      <c r="L111" s="36">
        <v>108</v>
      </c>
      <c r="M111" s="37">
        <f>N111+Q111+2/2+Tabelle21215[[#This Row],[poweradd]]</f>
        <v>3.2699999999999712</v>
      </c>
      <c r="N111" s="52">
        <f t="shared" si="15"/>
        <v>19.979999999999972</v>
      </c>
      <c r="O111" s="52">
        <f t="shared" si="18"/>
        <v>229.02000000000012</v>
      </c>
      <c r="P111" s="52">
        <f t="shared" si="16"/>
        <v>226.73000000000013</v>
      </c>
      <c r="Q111" s="35">
        <f t="shared" si="11"/>
        <v>2.29</v>
      </c>
      <c r="R111" s="45">
        <v>-20</v>
      </c>
      <c r="S111" s="45"/>
      <c r="T111" t="s">
        <v>75</v>
      </c>
    </row>
    <row r="112" spans="2:20" x14ac:dyDescent="0.25">
      <c r="B112" s="34">
        <v>109</v>
      </c>
      <c r="C112" s="35">
        <f>D112+G112+2/2+Tabelle212[[#This Row],[poweradd]]</f>
        <v>16.140000000000022</v>
      </c>
      <c r="D112" s="52">
        <f t="shared" ref="D112:D121" si="19">C111</f>
        <v>12.820000000000022</v>
      </c>
      <c r="E112" s="52">
        <f t="shared" ref="E112:E121" si="20">F111+I111</f>
        <v>232.18000000000018</v>
      </c>
      <c r="F112" s="52">
        <f t="shared" ref="F112:F121" si="21">E112-G112</f>
        <v>229.86000000000018</v>
      </c>
      <c r="G112" s="35">
        <f t="shared" ref="G112:G121" si="22">IF(ROUNDDOWN(E112/50/2,0)&lt;1,1,IF(ROUNDDOWN(E112/50/2,0)&gt;20,20,ROUNDDOWN(E112/50/2,2)))</f>
        <v>2.3199999999999998</v>
      </c>
      <c r="H112" s="45"/>
      <c r="I112" s="45"/>
      <c r="L112" s="34">
        <v>109</v>
      </c>
      <c r="M112" s="35">
        <f>N112+Q112+2/2+Tabelle21215[[#This Row],[poweradd]]</f>
        <v>6.5299999999999709</v>
      </c>
      <c r="N112" s="52">
        <f t="shared" si="15"/>
        <v>3.2699999999999712</v>
      </c>
      <c r="O112" s="52">
        <f t="shared" si="18"/>
        <v>226.73000000000013</v>
      </c>
      <c r="P112" s="52">
        <f t="shared" si="16"/>
        <v>224.47000000000014</v>
      </c>
      <c r="Q112" s="35">
        <f t="shared" si="11"/>
        <v>2.2599999999999998</v>
      </c>
      <c r="R112" s="45"/>
      <c r="S112" s="45"/>
    </row>
    <row r="113" spans="2:20" x14ac:dyDescent="0.25">
      <c r="B113" s="34">
        <v>110</v>
      </c>
      <c r="C113" s="35">
        <f>D113+G113+2/2+Tabelle212[[#This Row],[poweradd]]</f>
        <v>19.430000000000021</v>
      </c>
      <c r="D113" s="52">
        <f t="shared" si="19"/>
        <v>16.140000000000022</v>
      </c>
      <c r="E113" s="52">
        <f t="shared" si="20"/>
        <v>229.86000000000018</v>
      </c>
      <c r="F113" s="52">
        <f t="shared" si="21"/>
        <v>227.57000000000019</v>
      </c>
      <c r="G113" s="35">
        <f t="shared" si="22"/>
        <v>2.29</v>
      </c>
      <c r="H113" s="45"/>
      <c r="I113" s="45"/>
      <c r="L113" s="34">
        <v>110</v>
      </c>
      <c r="M113" s="35">
        <f>N113+Q113+2/2+Tabelle21215[[#This Row],[poweradd]]</f>
        <v>9.7699999999999712</v>
      </c>
      <c r="N113" s="52">
        <f t="shared" si="15"/>
        <v>6.5299999999999709</v>
      </c>
      <c r="O113" s="52">
        <f t="shared" si="18"/>
        <v>224.47000000000014</v>
      </c>
      <c r="P113" s="52">
        <f t="shared" si="16"/>
        <v>222.23000000000013</v>
      </c>
      <c r="Q113" s="35">
        <f t="shared" si="11"/>
        <v>2.2400000000000002</v>
      </c>
      <c r="R113" s="45"/>
      <c r="S113" s="45"/>
    </row>
    <row r="114" spans="2:20" x14ac:dyDescent="0.25">
      <c r="B114" s="36">
        <v>111</v>
      </c>
      <c r="C114" s="37">
        <f>D114+G114+2/2+Tabelle212[[#This Row],[poweradd]]</f>
        <v>2.7000000000000206</v>
      </c>
      <c r="D114" s="52">
        <f t="shared" si="19"/>
        <v>19.430000000000021</v>
      </c>
      <c r="E114" s="52">
        <f t="shared" si="20"/>
        <v>227.57000000000019</v>
      </c>
      <c r="F114" s="52">
        <f t="shared" si="21"/>
        <v>225.30000000000018</v>
      </c>
      <c r="G114" s="35">
        <f t="shared" si="22"/>
        <v>2.27</v>
      </c>
      <c r="H114" s="45">
        <v>-20</v>
      </c>
      <c r="I114" s="45"/>
      <c r="J114" t="s">
        <v>74</v>
      </c>
      <c r="L114" s="36">
        <v>111</v>
      </c>
      <c r="M114" s="37">
        <f>N114+Q114+2/2+Tabelle21215[[#This Row],[poweradd]]</f>
        <v>12.989999999999972</v>
      </c>
      <c r="N114" s="52">
        <f t="shared" si="15"/>
        <v>9.7699999999999712</v>
      </c>
      <c r="O114" s="52">
        <f t="shared" si="18"/>
        <v>222.23000000000013</v>
      </c>
      <c r="P114" s="52">
        <f t="shared" si="16"/>
        <v>220.01000000000013</v>
      </c>
      <c r="Q114" s="35">
        <f t="shared" si="11"/>
        <v>2.2200000000000002</v>
      </c>
      <c r="R114" s="45"/>
      <c r="S114" s="45"/>
    </row>
    <row r="115" spans="2:20" x14ac:dyDescent="0.25">
      <c r="B115" s="34">
        <v>112</v>
      </c>
      <c r="C115" s="35">
        <f>D115+G115+2/2+Tabelle212[[#This Row],[poweradd]]</f>
        <v>5.9500000000000206</v>
      </c>
      <c r="D115" s="52">
        <f t="shared" si="19"/>
        <v>2.7000000000000206</v>
      </c>
      <c r="E115" s="52">
        <f t="shared" si="20"/>
        <v>225.30000000000018</v>
      </c>
      <c r="F115" s="52">
        <f t="shared" si="21"/>
        <v>223.05000000000018</v>
      </c>
      <c r="G115" s="35">
        <f t="shared" si="22"/>
        <v>2.25</v>
      </c>
      <c r="H115" s="45"/>
      <c r="I115" s="45"/>
      <c r="L115" s="34">
        <v>112</v>
      </c>
      <c r="M115" s="35">
        <f>N115+Q115+2/2+Tabelle21215[[#This Row],[poweradd]]</f>
        <v>16.189999999999973</v>
      </c>
      <c r="N115" s="52">
        <f t="shared" si="15"/>
        <v>12.989999999999972</v>
      </c>
      <c r="O115" s="52">
        <f t="shared" si="18"/>
        <v>220.01000000000013</v>
      </c>
      <c r="P115" s="52">
        <f t="shared" si="16"/>
        <v>217.81000000000014</v>
      </c>
      <c r="Q115" s="35">
        <f t="shared" si="11"/>
        <v>2.2000000000000002</v>
      </c>
      <c r="R115" s="45"/>
      <c r="S115" s="45"/>
    </row>
    <row r="116" spans="2:20" x14ac:dyDescent="0.25">
      <c r="B116" s="34">
        <v>113</v>
      </c>
      <c r="C116" s="35">
        <f>D116+G116+2/2+Tabelle212[[#This Row],[poweradd]]</f>
        <v>9.180000000000021</v>
      </c>
      <c r="D116" s="52">
        <f t="shared" si="19"/>
        <v>5.9500000000000206</v>
      </c>
      <c r="E116" s="52">
        <f t="shared" si="20"/>
        <v>223.05000000000018</v>
      </c>
      <c r="F116" s="52">
        <f t="shared" si="21"/>
        <v>220.82000000000019</v>
      </c>
      <c r="G116" s="35">
        <f t="shared" si="22"/>
        <v>2.23</v>
      </c>
      <c r="H116" s="45"/>
      <c r="I116" s="45"/>
      <c r="L116" s="34">
        <v>113</v>
      </c>
      <c r="M116" s="35">
        <f>N116+Q116+2/2+Tabelle21215[[#This Row],[poweradd]]</f>
        <v>19.359999999999971</v>
      </c>
      <c r="N116" s="52">
        <f t="shared" si="15"/>
        <v>16.189999999999973</v>
      </c>
      <c r="O116" s="52">
        <f t="shared" si="18"/>
        <v>217.81000000000014</v>
      </c>
      <c r="P116" s="52">
        <f t="shared" si="16"/>
        <v>215.64000000000016</v>
      </c>
      <c r="Q116" s="35">
        <f t="shared" si="11"/>
        <v>2.17</v>
      </c>
      <c r="R116" s="45"/>
      <c r="S116" s="45"/>
    </row>
    <row r="117" spans="2:20" x14ac:dyDescent="0.25">
      <c r="B117" s="36">
        <v>114</v>
      </c>
      <c r="C117" s="37">
        <f>D117+G117+2/2+Tabelle212[[#This Row],[poweradd]]</f>
        <v>12.38000000000002</v>
      </c>
      <c r="D117" s="52">
        <f t="shared" si="19"/>
        <v>9.180000000000021</v>
      </c>
      <c r="E117" s="52">
        <f t="shared" si="20"/>
        <v>220.82000000000019</v>
      </c>
      <c r="F117" s="52">
        <f t="shared" si="21"/>
        <v>218.6200000000002</v>
      </c>
      <c r="G117" s="35">
        <f t="shared" si="22"/>
        <v>2.2000000000000002</v>
      </c>
      <c r="H117" s="45"/>
      <c r="I117" s="45"/>
      <c r="L117" s="36">
        <v>114</v>
      </c>
      <c r="M117" s="37">
        <f>N117+Q117+2/2+Tabelle21215[[#This Row],[poweradd]]</f>
        <v>2.5099999999999696</v>
      </c>
      <c r="N117" s="52">
        <f t="shared" si="15"/>
        <v>19.359999999999971</v>
      </c>
      <c r="O117" s="52">
        <f t="shared" si="18"/>
        <v>215.64000000000016</v>
      </c>
      <c r="P117" s="52">
        <f t="shared" si="16"/>
        <v>213.49000000000015</v>
      </c>
      <c r="Q117" s="35">
        <f t="shared" si="11"/>
        <v>2.15</v>
      </c>
      <c r="R117" s="45">
        <v>-20</v>
      </c>
      <c r="S117" s="45"/>
      <c r="T117" t="s">
        <v>76</v>
      </c>
    </row>
    <row r="118" spans="2:20" x14ac:dyDescent="0.25">
      <c r="B118" s="34">
        <v>115</v>
      </c>
      <c r="C118" s="35">
        <f>D118+G118+2/2+Tabelle212[[#This Row],[poweradd]]</f>
        <v>15.56000000000002</v>
      </c>
      <c r="D118" s="52">
        <f t="shared" si="19"/>
        <v>12.38000000000002</v>
      </c>
      <c r="E118" s="52">
        <f t="shared" si="20"/>
        <v>218.6200000000002</v>
      </c>
      <c r="F118" s="52">
        <f t="shared" si="21"/>
        <v>216.4400000000002</v>
      </c>
      <c r="G118" s="35">
        <f t="shared" si="22"/>
        <v>2.1800000000000002</v>
      </c>
      <c r="H118" s="45"/>
      <c r="I118" s="45"/>
      <c r="L118" s="34">
        <v>115</v>
      </c>
      <c r="M118" s="35">
        <f>N118+Q118+2/2+Tabelle21215[[#This Row],[poweradd]]</f>
        <v>5.6399999999999695</v>
      </c>
      <c r="N118" s="52">
        <f t="shared" si="15"/>
        <v>2.5099999999999696</v>
      </c>
      <c r="O118" s="52">
        <f t="shared" si="18"/>
        <v>213.49000000000015</v>
      </c>
      <c r="P118" s="52">
        <f t="shared" si="16"/>
        <v>211.36000000000016</v>
      </c>
      <c r="Q118" s="35">
        <f t="shared" si="11"/>
        <v>2.13</v>
      </c>
      <c r="R118" s="45"/>
      <c r="S118" s="45"/>
    </row>
    <row r="119" spans="2:20" x14ac:dyDescent="0.25">
      <c r="B119" s="34">
        <v>116</v>
      </c>
      <c r="C119" s="35">
        <f>D119+G119+2/2+Tabelle212[[#This Row],[poweradd]]</f>
        <v>18.72000000000002</v>
      </c>
      <c r="D119" s="52">
        <f t="shared" si="19"/>
        <v>15.56000000000002</v>
      </c>
      <c r="E119" s="52">
        <f t="shared" si="20"/>
        <v>216.4400000000002</v>
      </c>
      <c r="F119" s="52">
        <f t="shared" si="21"/>
        <v>214.2800000000002</v>
      </c>
      <c r="G119" s="35">
        <f t="shared" si="22"/>
        <v>2.16</v>
      </c>
      <c r="H119" s="45"/>
      <c r="I119" s="45"/>
      <c r="L119" s="34">
        <v>116</v>
      </c>
      <c r="M119" s="35">
        <f>N119+Q119+2/2+Tabelle21215[[#This Row],[poweradd]]</f>
        <v>8.7499999999999698</v>
      </c>
      <c r="N119" s="52">
        <f t="shared" si="15"/>
        <v>5.6399999999999695</v>
      </c>
      <c r="O119" s="52">
        <f t="shared" si="18"/>
        <v>211.36000000000016</v>
      </c>
      <c r="P119" s="52">
        <f t="shared" si="16"/>
        <v>209.25000000000014</v>
      </c>
      <c r="Q119" s="35">
        <f t="shared" si="11"/>
        <v>2.11</v>
      </c>
      <c r="R119" s="45"/>
      <c r="S119" s="45"/>
    </row>
    <row r="120" spans="2:20" x14ac:dyDescent="0.25">
      <c r="B120" s="36">
        <v>117</v>
      </c>
      <c r="C120" s="37">
        <f>D120+G120+2/2+Tabelle212[[#This Row],[poweradd]]</f>
        <v>1.8600000000000207</v>
      </c>
      <c r="D120" s="52">
        <f t="shared" si="19"/>
        <v>18.72000000000002</v>
      </c>
      <c r="E120" s="52">
        <f t="shared" si="20"/>
        <v>214.2800000000002</v>
      </c>
      <c r="F120" s="52">
        <f t="shared" si="21"/>
        <v>212.14000000000021</v>
      </c>
      <c r="G120" s="35">
        <f t="shared" si="22"/>
        <v>2.14</v>
      </c>
      <c r="H120" s="45">
        <v>-20</v>
      </c>
      <c r="I120" s="45"/>
      <c r="J120" t="s">
        <v>75</v>
      </c>
      <c r="L120" s="36">
        <v>117</v>
      </c>
      <c r="M120" s="37">
        <f>N120+Q120+2/2+Tabelle21215[[#This Row],[poweradd]]</f>
        <v>11.83999999999997</v>
      </c>
      <c r="N120" s="52">
        <f t="shared" si="15"/>
        <v>8.7499999999999698</v>
      </c>
      <c r="O120" s="52">
        <f t="shared" si="18"/>
        <v>209.25000000000014</v>
      </c>
      <c r="P120" s="52">
        <f t="shared" si="16"/>
        <v>207.16000000000014</v>
      </c>
      <c r="Q120" s="35">
        <f t="shared" si="11"/>
        <v>2.09</v>
      </c>
      <c r="R120" s="45"/>
      <c r="S120" s="45"/>
    </row>
    <row r="121" spans="2:20" x14ac:dyDescent="0.25">
      <c r="B121" s="34">
        <v>118</v>
      </c>
      <c r="C121" s="35">
        <f>D121+G121+2/2+Tabelle212[[#This Row],[poweradd]]</f>
        <v>4.9800000000000209</v>
      </c>
      <c r="D121" s="52">
        <f t="shared" si="19"/>
        <v>1.8600000000000207</v>
      </c>
      <c r="E121" s="52">
        <f t="shared" si="20"/>
        <v>212.14000000000021</v>
      </c>
      <c r="F121" s="52">
        <f t="shared" si="21"/>
        <v>210.02000000000021</v>
      </c>
      <c r="G121" s="35">
        <f t="shared" si="22"/>
        <v>2.12</v>
      </c>
      <c r="H121" s="45"/>
      <c r="I121" s="45"/>
      <c r="L121" s="34">
        <v>118</v>
      </c>
      <c r="M121" s="35">
        <f>N121+Q121+2/2+Tabelle21215[[#This Row],[poweradd]]</f>
        <v>14.90999999999997</v>
      </c>
      <c r="N121" s="52">
        <f t="shared" si="15"/>
        <v>11.83999999999997</v>
      </c>
      <c r="O121" s="52">
        <f t="shared" si="18"/>
        <v>207.16000000000014</v>
      </c>
      <c r="P121" s="52">
        <f t="shared" si="16"/>
        <v>205.09000000000015</v>
      </c>
      <c r="Q121" s="35">
        <f t="shared" si="11"/>
        <v>2.0699999999999998</v>
      </c>
      <c r="R121" s="45"/>
      <c r="S121" s="45"/>
    </row>
    <row r="122" spans="2:20" x14ac:dyDescent="0.25">
      <c r="B122" s="34">
        <v>119</v>
      </c>
      <c r="C122" s="35">
        <f>D122+G122+2/2+Tabelle212[[#This Row],[poweradd]]</f>
        <v>8.0800000000000214</v>
      </c>
      <c r="D122" s="52">
        <f t="shared" ref="D122:D125" si="23">C121</f>
        <v>4.9800000000000209</v>
      </c>
      <c r="E122" s="52">
        <f t="shared" ref="E122:E125" si="24">F121+I121</f>
        <v>210.02000000000021</v>
      </c>
      <c r="F122" s="52">
        <f t="shared" ref="F122:F125" si="25">E122-G122</f>
        <v>207.92000000000021</v>
      </c>
      <c r="G122" s="35">
        <f t="shared" ref="G122:G125" si="26">IF(ROUNDDOWN(E122/50/2,0)&lt;1,1,IF(ROUNDDOWN(E122/50/2,0)&gt;20,20,ROUNDDOWN(E122/50/2,2)))</f>
        <v>2.1</v>
      </c>
      <c r="H122" s="45"/>
      <c r="I122" s="45"/>
      <c r="L122" s="34">
        <v>119</v>
      </c>
      <c r="M122" s="35">
        <f>N122+Q122+2/2+Tabelle21215[[#This Row],[poweradd]]</f>
        <v>17.959999999999969</v>
      </c>
      <c r="N122" s="52">
        <f t="shared" si="15"/>
        <v>14.90999999999997</v>
      </c>
      <c r="O122" s="52">
        <f t="shared" si="18"/>
        <v>205.09000000000015</v>
      </c>
      <c r="P122" s="52">
        <f t="shared" si="16"/>
        <v>203.04000000000013</v>
      </c>
      <c r="Q122" s="35">
        <f t="shared" si="11"/>
        <v>2.0499999999999998</v>
      </c>
      <c r="R122" s="45"/>
      <c r="S122" s="45"/>
    </row>
    <row r="123" spans="2:20" x14ac:dyDescent="0.25">
      <c r="B123" s="36">
        <v>120</v>
      </c>
      <c r="C123" s="37">
        <f>D123+G123+2/2+Tabelle212[[#This Row],[poweradd]]</f>
        <v>11.150000000000022</v>
      </c>
      <c r="D123" s="52">
        <f t="shared" si="23"/>
        <v>8.0800000000000214</v>
      </c>
      <c r="E123" s="52">
        <f t="shared" si="24"/>
        <v>207.92000000000021</v>
      </c>
      <c r="F123" s="52">
        <f t="shared" si="25"/>
        <v>205.85000000000022</v>
      </c>
      <c r="G123" s="35">
        <f t="shared" si="26"/>
        <v>2.0699999999999998</v>
      </c>
      <c r="H123" s="45"/>
      <c r="I123" s="45"/>
      <c r="L123" s="36">
        <v>120</v>
      </c>
      <c r="M123" s="37">
        <f>N123+Q123+2/2+Tabelle21215[[#This Row],[poweradd]]</f>
        <v>0.98999999999997002</v>
      </c>
      <c r="N123" s="52">
        <f t="shared" si="15"/>
        <v>17.959999999999969</v>
      </c>
      <c r="O123" s="52">
        <f t="shared" si="18"/>
        <v>203.04000000000013</v>
      </c>
      <c r="P123" s="52">
        <f t="shared" si="16"/>
        <v>201.01000000000013</v>
      </c>
      <c r="Q123" s="35">
        <f t="shared" si="11"/>
        <v>2.0299999999999998</v>
      </c>
      <c r="R123" s="45">
        <v>-20</v>
      </c>
      <c r="S123" s="45"/>
      <c r="T123" t="s">
        <v>77</v>
      </c>
    </row>
    <row r="124" spans="2:20" x14ac:dyDescent="0.25">
      <c r="B124" s="34">
        <v>121</v>
      </c>
      <c r="C124" s="35">
        <f>D124+G124+2/2+Tabelle212[[#This Row],[poweradd]]</f>
        <v>14.200000000000021</v>
      </c>
      <c r="D124" s="52">
        <f t="shared" si="23"/>
        <v>11.150000000000022</v>
      </c>
      <c r="E124" s="52">
        <f t="shared" si="24"/>
        <v>205.85000000000022</v>
      </c>
      <c r="F124" s="52">
        <f t="shared" si="25"/>
        <v>203.80000000000021</v>
      </c>
      <c r="G124" s="35">
        <f t="shared" si="26"/>
        <v>2.0499999999999998</v>
      </c>
      <c r="H124" s="45"/>
      <c r="I124" s="45"/>
      <c r="L124" s="34">
        <v>121</v>
      </c>
      <c r="M124" s="35">
        <f>N124+Q124+2/2+Tabelle21215[[#This Row],[poweradd]]</f>
        <v>3.9999999999999698</v>
      </c>
      <c r="N124" s="52">
        <f t="shared" si="15"/>
        <v>0.98999999999997002</v>
      </c>
      <c r="O124" s="52">
        <f t="shared" si="18"/>
        <v>201.01000000000013</v>
      </c>
      <c r="P124" s="52">
        <f t="shared" si="16"/>
        <v>199.00000000000014</v>
      </c>
      <c r="Q124" s="35">
        <f t="shared" si="11"/>
        <v>2.0099999999999998</v>
      </c>
      <c r="R124" s="45"/>
      <c r="S124" s="45"/>
    </row>
    <row r="125" spans="2:20" x14ac:dyDescent="0.25">
      <c r="B125" s="34">
        <v>122</v>
      </c>
      <c r="C125" s="35">
        <f>D125+G125+2/2+Tabelle212[[#This Row],[poweradd]]</f>
        <v>17.230000000000022</v>
      </c>
      <c r="D125" s="52">
        <f t="shared" si="23"/>
        <v>14.200000000000021</v>
      </c>
      <c r="E125" s="52">
        <f t="shared" si="24"/>
        <v>203.80000000000021</v>
      </c>
      <c r="F125" s="52">
        <f t="shared" si="25"/>
        <v>201.77000000000021</v>
      </c>
      <c r="G125" s="35">
        <f t="shared" si="26"/>
        <v>2.0299999999999998</v>
      </c>
      <c r="H125" s="45"/>
      <c r="I125" s="45"/>
      <c r="L125" s="34">
        <v>122</v>
      </c>
      <c r="M125" s="35">
        <f>N125+Q125+2/2+Tabelle21215[[#This Row],[poweradd]]</f>
        <v>6.98999999999997</v>
      </c>
      <c r="N125" s="52">
        <f t="shared" si="15"/>
        <v>3.9999999999999698</v>
      </c>
      <c r="O125" s="52">
        <f t="shared" si="18"/>
        <v>199.00000000000014</v>
      </c>
      <c r="P125" s="52">
        <f t="shared" si="16"/>
        <v>197.01000000000013</v>
      </c>
      <c r="Q125" s="35">
        <f t="shared" si="11"/>
        <v>1.99</v>
      </c>
      <c r="R125" s="45"/>
      <c r="S125" s="45"/>
    </row>
    <row r="126" spans="2:20" x14ac:dyDescent="0.25">
      <c r="B126" s="34">
        <v>123</v>
      </c>
      <c r="C126" s="35">
        <f>D126+G126+2/2+Tabelle212[[#This Row],[poweradd]]</f>
        <v>20.240000000000023</v>
      </c>
      <c r="D126" s="52">
        <f t="shared" ref="D126:D128" si="27">C125</f>
        <v>17.230000000000022</v>
      </c>
      <c r="E126" s="52">
        <f t="shared" ref="E126:E128" si="28">F125+I125</f>
        <v>201.77000000000021</v>
      </c>
      <c r="F126" s="52">
        <f t="shared" ref="F126:F128" si="29">E126-G126</f>
        <v>199.76000000000022</v>
      </c>
      <c r="G126" s="35">
        <f t="shared" ref="G126:G128" si="30">IF(ROUNDDOWN(E126/50/2,0)&lt;1,1,IF(ROUNDDOWN(E126/50/2,0)&gt;20,20,ROUNDDOWN(E126/50/2,2)))</f>
        <v>2.0099999999999998</v>
      </c>
      <c r="H126" s="45"/>
      <c r="I126" s="45"/>
      <c r="L126" s="34">
        <v>123</v>
      </c>
      <c r="M126" s="35">
        <f>N126+Q126+2/2+Tabelle21215[[#This Row],[poweradd]]</f>
        <v>9.9599999999999707</v>
      </c>
      <c r="N126" s="52">
        <f t="shared" si="15"/>
        <v>6.98999999999997</v>
      </c>
      <c r="O126" s="52">
        <f t="shared" si="18"/>
        <v>197.01000000000013</v>
      </c>
      <c r="P126" s="52">
        <f t="shared" si="16"/>
        <v>195.04000000000013</v>
      </c>
      <c r="Q126" s="35">
        <f t="shared" si="11"/>
        <v>1.97</v>
      </c>
      <c r="R126" s="45"/>
      <c r="S126" s="45"/>
    </row>
    <row r="127" spans="2:20" x14ac:dyDescent="0.25">
      <c r="B127" s="34">
        <v>124</v>
      </c>
      <c r="C127" s="35">
        <f>D127+G127+2/2+Tabelle212[[#This Row],[poweradd]]</f>
        <v>3.2300000000000217</v>
      </c>
      <c r="D127" s="52">
        <f t="shared" si="27"/>
        <v>20.240000000000023</v>
      </c>
      <c r="E127" s="52">
        <f t="shared" si="28"/>
        <v>199.76000000000022</v>
      </c>
      <c r="F127" s="52">
        <f t="shared" si="29"/>
        <v>197.77000000000021</v>
      </c>
      <c r="G127" s="35">
        <f t="shared" si="30"/>
        <v>1.99</v>
      </c>
      <c r="H127" s="45">
        <v>-20</v>
      </c>
      <c r="I127" s="45"/>
      <c r="J127" t="s">
        <v>76</v>
      </c>
      <c r="L127" s="34">
        <v>124</v>
      </c>
      <c r="M127" s="35">
        <f>N127+Q127+2/2+Tabelle21215[[#This Row],[poweradd]]</f>
        <v>12.90999999999997</v>
      </c>
      <c r="N127" s="52">
        <f t="shared" si="15"/>
        <v>9.9599999999999707</v>
      </c>
      <c r="O127" s="52">
        <f t="shared" si="18"/>
        <v>195.04000000000013</v>
      </c>
      <c r="P127" s="52">
        <f t="shared" si="16"/>
        <v>193.09000000000015</v>
      </c>
      <c r="Q127" s="35">
        <f t="shared" si="11"/>
        <v>1.95</v>
      </c>
      <c r="R127" s="45"/>
      <c r="S127" s="45"/>
    </row>
    <row r="128" spans="2:20" x14ac:dyDescent="0.25">
      <c r="B128" s="34">
        <v>125</v>
      </c>
      <c r="C128" s="35">
        <f>D128+G128+2/2+Tabelle212[[#This Row],[poweradd]]</f>
        <v>6.2000000000000215</v>
      </c>
      <c r="D128" s="52">
        <f t="shared" si="27"/>
        <v>3.2300000000000217</v>
      </c>
      <c r="E128" s="52">
        <f t="shared" si="28"/>
        <v>197.77000000000021</v>
      </c>
      <c r="F128" s="52">
        <f t="shared" si="29"/>
        <v>195.80000000000021</v>
      </c>
      <c r="G128" s="35">
        <f t="shared" si="30"/>
        <v>1.97</v>
      </c>
      <c r="H128" s="45"/>
      <c r="I128" s="45"/>
      <c r="L128" s="34">
        <v>125</v>
      </c>
      <c r="M128" s="35">
        <f>N128+Q128+2/2+Tabelle21215[[#This Row],[poweradd]]</f>
        <v>15.83999999999997</v>
      </c>
      <c r="N128" s="52">
        <f t="shared" si="15"/>
        <v>12.90999999999997</v>
      </c>
      <c r="O128" s="52">
        <f t="shared" si="18"/>
        <v>193.09000000000015</v>
      </c>
      <c r="P128" s="52">
        <f t="shared" si="16"/>
        <v>191.16000000000014</v>
      </c>
      <c r="Q128" s="35">
        <f t="shared" si="11"/>
        <v>1.93</v>
      </c>
      <c r="R128" s="45"/>
      <c r="S128" s="45"/>
    </row>
    <row r="129" spans="2:19" x14ac:dyDescent="0.25">
      <c r="B129" s="34">
        <v>126</v>
      </c>
      <c r="C129" s="35">
        <f>D129+G129+2/2+Tabelle212[[#This Row],[poweradd]]</f>
        <v>9.1500000000000217</v>
      </c>
      <c r="D129" s="52">
        <f t="shared" ref="D129:D141" si="31">C128</f>
        <v>6.2000000000000215</v>
      </c>
      <c r="E129" s="52">
        <f t="shared" ref="E129:E141" si="32">F128+I128</f>
        <v>195.80000000000021</v>
      </c>
      <c r="F129" s="52">
        <f t="shared" ref="F129:F141" si="33">E129-G129</f>
        <v>193.85000000000022</v>
      </c>
      <c r="G129" s="35">
        <f t="shared" ref="G129:G141" si="34">IF(ROUNDDOWN(E129/50/2,0)&lt;1,1,IF(ROUNDDOWN(E129/50/2,0)&gt;20,20,ROUNDDOWN(E129/50/2,2)))</f>
        <v>1.95</v>
      </c>
      <c r="H129" s="45"/>
      <c r="I129" s="45"/>
      <c r="L129" s="34">
        <v>126</v>
      </c>
      <c r="M129" s="35">
        <f>N129+Q129+2/2+Tabelle21215[[#This Row],[poweradd]]</f>
        <v>18.749999999999968</v>
      </c>
      <c r="N129" s="52">
        <f t="shared" si="15"/>
        <v>15.83999999999997</v>
      </c>
      <c r="O129" s="52">
        <f t="shared" si="18"/>
        <v>191.16000000000014</v>
      </c>
      <c r="P129" s="52">
        <f t="shared" si="16"/>
        <v>189.25000000000014</v>
      </c>
      <c r="Q129" s="35">
        <f t="shared" si="11"/>
        <v>1.91</v>
      </c>
      <c r="R129" s="45"/>
      <c r="S129" s="45"/>
    </row>
    <row r="130" spans="2:19" x14ac:dyDescent="0.25">
      <c r="B130" s="34">
        <v>127</v>
      </c>
      <c r="C130" s="35">
        <f>D130+G130+2/2+Tabelle212[[#This Row],[poweradd]]</f>
        <v>12.080000000000021</v>
      </c>
      <c r="D130" s="52">
        <f t="shared" si="31"/>
        <v>9.1500000000000217</v>
      </c>
      <c r="E130" s="52">
        <f t="shared" si="32"/>
        <v>193.85000000000022</v>
      </c>
      <c r="F130" s="52">
        <f t="shared" si="33"/>
        <v>191.92000000000021</v>
      </c>
      <c r="G130" s="35">
        <f t="shared" si="34"/>
        <v>1.93</v>
      </c>
      <c r="H130" s="45"/>
      <c r="I130" s="45"/>
      <c r="L130" s="34">
        <v>127</v>
      </c>
      <c r="M130" s="35">
        <f>N130+Q130+2/2+Tabelle21215[[#This Row],[poweradd]]</f>
        <v>21.639999999999969</v>
      </c>
      <c r="N130" s="52">
        <f t="shared" si="15"/>
        <v>18.749999999999968</v>
      </c>
      <c r="O130" s="52">
        <f t="shared" si="18"/>
        <v>189.25000000000014</v>
      </c>
      <c r="P130" s="52">
        <f t="shared" si="16"/>
        <v>187.36000000000016</v>
      </c>
      <c r="Q130" s="35">
        <f t="shared" si="11"/>
        <v>1.89</v>
      </c>
      <c r="R130" s="45"/>
      <c r="S130" s="45"/>
    </row>
    <row r="131" spans="2:19" x14ac:dyDescent="0.25">
      <c r="B131" s="34">
        <v>128</v>
      </c>
      <c r="C131" s="35">
        <f>D131+G131+2/2+Tabelle212[[#This Row],[poweradd]]</f>
        <v>14.990000000000022</v>
      </c>
      <c r="D131" s="52">
        <f t="shared" si="31"/>
        <v>12.080000000000021</v>
      </c>
      <c r="E131" s="52">
        <f t="shared" si="32"/>
        <v>191.92000000000021</v>
      </c>
      <c r="F131" s="52">
        <f t="shared" si="33"/>
        <v>190.01000000000022</v>
      </c>
      <c r="G131" s="35">
        <f t="shared" si="34"/>
        <v>1.91</v>
      </c>
      <c r="H131" s="45"/>
      <c r="I131" s="45"/>
      <c r="L131" s="34">
        <v>128</v>
      </c>
      <c r="M131" s="35">
        <f>N131+Q131+2/2+Tabelle21215[[#This Row],[poweradd]]</f>
        <v>24.50999999999997</v>
      </c>
      <c r="N131" s="52">
        <f t="shared" si="15"/>
        <v>21.639999999999969</v>
      </c>
      <c r="O131" s="52">
        <f t="shared" si="18"/>
        <v>187.36000000000016</v>
      </c>
      <c r="P131" s="52">
        <f t="shared" si="16"/>
        <v>185.49000000000015</v>
      </c>
      <c r="Q131" s="35">
        <f t="shared" si="11"/>
        <v>1.87</v>
      </c>
      <c r="R131" s="45"/>
      <c r="S131" s="45"/>
    </row>
    <row r="132" spans="2:19" x14ac:dyDescent="0.25">
      <c r="B132" s="34">
        <v>129</v>
      </c>
      <c r="C132" s="35">
        <f>D132+G132+2/2+Tabelle212[[#This Row],[poweradd]]</f>
        <v>17.890000000000022</v>
      </c>
      <c r="D132" s="52">
        <f t="shared" si="31"/>
        <v>14.990000000000022</v>
      </c>
      <c r="E132" s="52">
        <f t="shared" si="32"/>
        <v>190.01000000000022</v>
      </c>
      <c r="F132" s="52">
        <f t="shared" si="33"/>
        <v>188.11000000000021</v>
      </c>
      <c r="G132" s="35">
        <f t="shared" si="34"/>
        <v>1.9</v>
      </c>
      <c r="H132" s="45"/>
      <c r="I132" s="45"/>
      <c r="L132" s="34">
        <v>129</v>
      </c>
      <c r="M132" s="35">
        <f>N132+Q132+2/2+Tabelle21215[[#This Row],[poweradd]]</f>
        <v>27.359999999999971</v>
      </c>
      <c r="N132" s="52">
        <f t="shared" si="15"/>
        <v>24.50999999999997</v>
      </c>
      <c r="O132" s="52">
        <f t="shared" si="18"/>
        <v>185.49000000000015</v>
      </c>
      <c r="P132" s="52">
        <f t="shared" si="16"/>
        <v>183.64000000000016</v>
      </c>
      <c r="Q132" s="35">
        <f t="shared" ref="Q132:Q141" si="35">IF(ROUNDDOWN(O132/50/2,0)&lt;1,1,IF(ROUNDDOWN(O132/50/2,0)&gt;20,20,ROUNDDOWN(O132/50/2,2)))</f>
        <v>1.85</v>
      </c>
      <c r="R132" s="45"/>
      <c r="S132" s="45"/>
    </row>
    <row r="133" spans="2:19" x14ac:dyDescent="0.25">
      <c r="B133" s="34">
        <v>130</v>
      </c>
      <c r="C133" s="35">
        <f>D133+G133+2/2+Tabelle212[[#This Row],[poweradd]]</f>
        <v>0.77000000000002089</v>
      </c>
      <c r="D133" s="52">
        <f t="shared" si="31"/>
        <v>17.890000000000022</v>
      </c>
      <c r="E133" s="52">
        <f t="shared" si="32"/>
        <v>188.11000000000021</v>
      </c>
      <c r="F133" s="52">
        <f t="shared" si="33"/>
        <v>186.23000000000022</v>
      </c>
      <c r="G133" s="35">
        <f t="shared" si="34"/>
        <v>1.88</v>
      </c>
      <c r="H133" s="45">
        <v>-20</v>
      </c>
      <c r="I133" s="45"/>
      <c r="J133" t="s">
        <v>77</v>
      </c>
      <c r="L133" s="34">
        <v>130</v>
      </c>
      <c r="M133" s="35">
        <f>N133+Q133+2/2+Tabelle21215[[#This Row],[poweradd]]</f>
        <v>30.189999999999969</v>
      </c>
      <c r="N133" s="52">
        <f t="shared" si="15"/>
        <v>27.359999999999971</v>
      </c>
      <c r="O133" s="52">
        <f t="shared" si="18"/>
        <v>183.64000000000016</v>
      </c>
      <c r="P133" s="52">
        <f t="shared" si="16"/>
        <v>181.81000000000014</v>
      </c>
      <c r="Q133" s="35">
        <f t="shared" si="35"/>
        <v>1.83</v>
      </c>
      <c r="R133" s="45"/>
      <c r="S133" s="45"/>
    </row>
    <row r="134" spans="2:19" x14ac:dyDescent="0.25">
      <c r="B134" s="34">
        <v>131</v>
      </c>
      <c r="C134" s="35">
        <f>D134+G134+2/2+Tabelle212[[#This Row],[poweradd]]</f>
        <v>3.6300000000000212</v>
      </c>
      <c r="D134" s="52">
        <f t="shared" si="31"/>
        <v>0.77000000000002089</v>
      </c>
      <c r="E134" s="52">
        <f t="shared" si="32"/>
        <v>186.23000000000022</v>
      </c>
      <c r="F134" s="52">
        <f t="shared" si="33"/>
        <v>184.3700000000002</v>
      </c>
      <c r="G134" s="35">
        <f t="shared" si="34"/>
        <v>1.86</v>
      </c>
      <c r="H134" s="45"/>
      <c r="I134" s="45"/>
      <c r="L134" s="34">
        <v>131</v>
      </c>
      <c r="M134" s="35">
        <f>N134+Q134+2/2+Tabelle21215[[#This Row],[poweradd]]</f>
        <v>32.999999999999972</v>
      </c>
      <c r="N134" s="52">
        <f t="shared" ref="N134:N141" si="36">M133</f>
        <v>30.189999999999969</v>
      </c>
      <c r="O134" s="52">
        <f t="shared" si="18"/>
        <v>181.81000000000014</v>
      </c>
      <c r="P134" s="52">
        <f t="shared" si="16"/>
        <v>180.00000000000014</v>
      </c>
      <c r="Q134" s="35">
        <f t="shared" si="35"/>
        <v>1.81</v>
      </c>
      <c r="R134" s="45"/>
      <c r="S134" s="45"/>
    </row>
    <row r="135" spans="2:19" x14ac:dyDescent="0.25">
      <c r="B135" s="34">
        <v>132</v>
      </c>
      <c r="C135" s="35">
        <f>D135+G135+2/2+Tabelle212[[#This Row],[poweradd]]</f>
        <v>6.4700000000000211</v>
      </c>
      <c r="D135" s="52">
        <f t="shared" si="31"/>
        <v>3.6300000000000212</v>
      </c>
      <c r="E135" s="52">
        <f t="shared" si="32"/>
        <v>184.3700000000002</v>
      </c>
      <c r="F135" s="52">
        <f t="shared" si="33"/>
        <v>182.5300000000002</v>
      </c>
      <c r="G135" s="35">
        <f t="shared" si="34"/>
        <v>1.84</v>
      </c>
      <c r="H135" s="45"/>
      <c r="I135" s="45"/>
      <c r="L135" s="34">
        <v>132</v>
      </c>
      <c r="M135" s="35">
        <f>N135+Q135+2/2+Tabelle21215[[#This Row],[poweradd]]</f>
        <v>35.799999999999969</v>
      </c>
      <c r="N135" s="52">
        <f t="shared" si="36"/>
        <v>32.999999999999972</v>
      </c>
      <c r="O135" s="52">
        <f t="shared" si="18"/>
        <v>180.00000000000014</v>
      </c>
      <c r="P135" s="52">
        <f t="shared" ref="P135:P141" si="37">O135-Q135</f>
        <v>178.20000000000013</v>
      </c>
      <c r="Q135" s="35">
        <f t="shared" si="35"/>
        <v>1.8</v>
      </c>
      <c r="R135" s="45"/>
      <c r="S135" s="45"/>
    </row>
    <row r="136" spans="2:19" x14ac:dyDescent="0.25">
      <c r="B136" s="34">
        <v>133</v>
      </c>
      <c r="C136" s="35">
        <f>D136+G136+2/2+Tabelle212[[#This Row],[poweradd]]</f>
        <v>9.2900000000000205</v>
      </c>
      <c r="D136" s="52">
        <f t="shared" si="31"/>
        <v>6.4700000000000211</v>
      </c>
      <c r="E136" s="52">
        <f t="shared" si="32"/>
        <v>182.5300000000002</v>
      </c>
      <c r="F136" s="52">
        <f t="shared" si="33"/>
        <v>180.71000000000021</v>
      </c>
      <c r="G136" s="35">
        <f t="shared" si="34"/>
        <v>1.82</v>
      </c>
      <c r="H136" s="45"/>
      <c r="I136" s="45"/>
      <c r="L136" s="34">
        <v>133</v>
      </c>
      <c r="M136" s="35">
        <f>N136+Q136+2/2+Tabelle21215[[#This Row],[poweradd]]</f>
        <v>38.57999999999997</v>
      </c>
      <c r="N136" s="52">
        <f t="shared" si="36"/>
        <v>35.799999999999969</v>
      </c>
      <c r="O136" s="52">
        <f t="shared" si="18"/>
        <v>178.20000000000013</v>
      </c>
      <c r="P136" s="52">
        <f t="shared" si="37"/>
        <v>176.42000000000013</v>
      </c>
      <c r="Q136" s="35">
        <f t="shared" si="35"/>
        <v>1.78</v>
      </c>
      <c r="R136" s="45"/>
      <c r="S136" s="45"/>
    </row>
    <row r="137" spans="2:19" x14ac:dyDescent="0.25">
      <c r="B137" s="34">
        <v>134</v>
      </c>
      <c r="C137" s="35">
        <f>D137+G137+2/2+Tabelle212[[#This Row],[poweradd]]</f>
        <v>12.090000000000021</v>
      </c>
      <c r="D137" s="52">
        <f t="shared" si="31"/>
        <v>9.2900000000000205</v>
      </c>
      <c r="E137" s="52">
        <f t="shared" si="32"/>
        <v>180.71000000000021</v>
      </c>
      <c r="F137" s="52">
        <f t="shared" si="33"/>
        <v>178.9100000000002</v>
      </c>
      <c r="G137" s="35">
        <f t="shared" si="34"/>
        <v>1.8</v>
      </c>
      <c r="H137" s="45"/>
      <c r="I137" s="45"/>
      <c r="L137" s="34">
        <v>134</v>
      </c>
      <c r="M137" s="35">
        <f>N137+Q137+2/2+Tabelle21215[[#This Row],[poweradd]]</f>
        <v>41.339999999999968</v>
      </c>
      <c r="N137" s="52">
        <f t="shared" si="36"/>
        <v>38.57999999999997</v>
      </c>
      <c r="O137" s="52">
        <f t="shared" si="18"/>
        <v>176.42000000000013</v>
      </c>
      <c r="P137" s="52">
        <f t="shared" si="37"/>
        <v>174.66000000000014</v>
      </c>
      <c r="Q137" s="35">
        <f t="shared" si="35"/>
        <v>1.76</v>
      </c>
      <c r="R137" s="45"/>
      <c r="S137" s="45"/>
    </row>
    <row r="138" spans="2:19" x14ac:dyDescent="0.25">
      <c r="B138" s="34">
        <v>135</v>
      </c>
      <c r="C138" s="35">
        <f>D138+G138+2/2+Tabelle212[[#This Row],[poweradd]]</f>
        <v>14.870000000000021</v>
      </c>
      <c r="D138" s="52">
        <f t="shared" si="31"/>
        <v>12.090000000000021</v>
      </c>
      <c r="E138" s="52">
        <f t="shared" si="32"/>
        <v>178.9100000000002</v>
      </c>
      <c r="F138" s="52">
        <f t="shared" si="33"/>
        <v>177.13000000000019</v>
      </c>
      <c r="G138" s="35">
        <f t="shared" si="34"/>
        <v>1.78</v>
      </c>
      <c r="H138" s="45"/>
      <c r="I138" s="45"/>
      <c r="L138" s="34">
        <v>135</v>
      </c>
      <c r="M138" s="35">
        <f>N138+Q138+2/2+Tabelle21215[[#This Row],[poweradd]]</f>
        <v>44.07999999999997</v>
      </c>
      <c r="N138" s="52">
        <f t="shared" si="36"/>
        <v>41.339999999999968</v>
      </c>
      <c r="O138" s="52">
        <f t="shared" si="18"/>
        <v>174.66000000000014</v>
      </c>
      <c r="P138" s="52">
        <f t="shared" si="37"/>
        <v>172.92000000000013</v>
      </c>
      <c r="Q138" s="35">
        <f t="shared" si="35"/>
        <v>1.74</v>
      </c>
      <c r="R138" s="45"/>
      <c r="S138" s="45"/>
    </row>
    <row r="139" spans="2:19" x14ac:dyDescent="0.25">
      <c r="B139" s="34">
        <v>136</v>
      </c>
      <c r="C139" s="35">
        <f>D139+G139+2/2+Tabelle212[[#This Row],[poweradd]]</f>
        <v>17.640000000000022</v>
      </c>
      <c r="D139" s="52">
        <f t="shared" si="31"/>
        <v>14.870000000000021</v>
      </c>
      <c r="E139" s="52">
        <f t="shared" si="32"/>
        <v>177.13000000000019</v>
      </c>
      <c r="F139" s="52">
        <f t="shared" si="33"/>
        <v>175.36000000000018</v>
      </c>
      <c r="G139" s="35">
        <f t="shared" si="34"/>
        <v>1.77</v>
      </c>
      <c r="H139" s="45"/>
      <c r="I139" s="45"/>
      <c r="L139" s="34">
        <v>136</v>
      </c>
      <c r="M139" s="35">
        <f>N139+Q139+2/2+Tabelle21215[[#This Row],[poweradd]]</f>
        <v>46.799999999999969</v>
      </c>
      <c r="N139" s="52">
        <f t="shared" si="36"/>
        <v>44.07999999999997</v>
      </c>
      <c r="O139" s="52">
        <f t="shared" si="18"/>
        <v>172.92000000000013</v>
      </c>
      <c r="P139" s="52">
        <f t="shared" si="37"/>
        <v>171.20000000000013</v>
      </c>
      <c r="Q139" s="35">
        <f t="shared" si="35"/>
        <v>1.72</v>
      </c>
      <c r="R139" s="45"/>
      <c r="S139" s="45"/>
    </row>
    <row r="140" spans="2:19" x14ac:dyDescent="0.25">
      <c r="B140" s="34">
        <v>137</v>
      </c>
      <c r="C140" s="35">
        <f>D140+G140+2/2+Tabelle212[[#This Row],[poweradd]]</f>
        <v>20.390000000000022</v>
      </c>
      <c r="D140" s="52">
        <f t="shared" si="31"/>
        <v>17.640000000000022</v>
      </c>
      <c r="E140" s="52">
        <f t="shared" si="32"/>
        <v>175.36000000000018</v>
      </c>
      <c r="F140" s="52">
        <f t="shared" si="33"/>
        <v>173.61000000000018</v>
      </c>
      <c r="G140" s="35">
        <f t="shared" si="34"/>
        <v>1.75</v>
      </c>
      <c r="H140" s="45"/>
      <c r="I140" s="45"/>
      <c r="L140" s="34">
        <v>137</v>
      </c>
      <c r="M140" s="35">
        <f>N140+Q140+2/2+Tabelle21215[[#This Row],[poweradd]]</f>
        <v>49.50999999999997</v>
      </c>
      <c r="N140" s="52">
        <f t="shared" si="36"/>
        <v>46.799999999999969</v>
      </c>
      <c r="O140" s="52">
        <f t="shared" si="18"/>
        <v>171.20000000000013</v>
      </c>
      <c r="P140" s="52">
        <f t="shared" si="37"/>
        <v>169.49000000000012</v>
      </c>
      <c r="Q140" s="35">
        <f t="shared" si="35"/>
        <v>1.71</v>
      </c>
      <c r="R140" s="45"/>
      <c r="S140" s="45"/>
    </row>
    <row r="141" spans="2:19" x14ac:dyDescent="0.25">
      <c r="B141" s="34">
        <v>138</v>
      </c>
      <c r="C141" s="35">
        <f>D141+G141+2/2+Tabelle212[[#This Row],[poweradd]]</f>
        <v>23.120000000000022</v>
      </c>
      <c r="D141" s="52">
        <f t="shared" si="31"/>
        <v>20.390000000000022</v>
      </c>
      <c r="E141" s="52">
        <f t="shared" si="32"/>
        <v>173.61000000000018</v>
      </c>
      <c r="F141" s="52">
        <f t="shared" si="33"/>
        <v>171.88000000000019</v>
      </c>
      <c r="G141" s="35">
        <f t="shared" si="34"/>
        <v>1.73</v>
      </c>
      <c r="H141" s="45"/>
      <c r="I141" s="45"/>
      <c r="L141" s="34">
        <v>138</v>
      </c>
      <c r="M141" s="35">
        <f>N141+Q141+2/2+Tabelle21215[[#This Row],[poweradd]]</f>
        <v>52.199999999999967</v>
      </c>
      <c r="N141" s="52">
        <f t="shared" si="36"/>
        <v>49.50999999999997</v>
      </c>
      <c r="O141" s="52">
        <f t="shared" si="18"/>
        <v>169.49000000000012</v>
      </c>
      <c r="P141" s="52">
        <f t="shared" si="37"/>
        <v>167.80000000000013</v>
      </c>
      <c r="Q141" s="35">
        <f t="shared" si="35"/>
        <v>1.69</v>
      </c>
      <c r="R141" s="45"/>
      <c r="S141" s="45"/>
    </row>
  </sheetData>
  <conditionalFormatting sqref="C3:C141">
    <cfRule type="colorScale" priority="4">
      <colorScale>
        <cfvo type="num" val="0"/>
        <cfvo type="num" val="100"/>
        <cfvo type="num" val="300"/>
        <color theme="0"/>
        <color rgb="FFA4CCA8"/>
        <color rgb="FFFFDB69"/>
      </colorScale>
    </cfRule>
  </conditionalFormatting>
  <conditionalFormatting sqref="M3:M141">
    <cfRule type="colorScale" priority="2">
      <colorScale>
        <cfvo type="num" val="0"/>
        <cfvo type="num" val="100"/>
        <cfvo type="num" val="300"/>
        <color theme="0"/>
        <color rgb="FFA4CCA8"/>
        <color rgb="FFFFDB69"/>
      </colorScale>
    </cfRule>
  </conditionalFormatting>
  <pageMargins left="0.7" right="0.7" top="0.78740157499999996" bottom="0.78740157499999996" header="0.3" footer="0.3"/>
  <tableParts count="2">
    <tablePart r:id="rId1"/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3" id="{72FD86E5-477A-4494-A77D-71BEC17AC9D0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NoIcons" iconId="0"/>
              <x14:cfIcon iconSet="NoIcons" iconId="0"/>
            </x14:iconSet>
          </x14:cfRule>
          <xm:sqref>C3:C141</xm:sqref>
        </x14:conditionalFormatting>
        <x14:conditionalFormatting xmlns:xm="http://schemas.microsoft.com/office/excel/2006/main">
          <x14:cfRule type="iconSet" priority="1" id="{413BC79D-D964-457D-B38D-511983E2D86F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NoIcons" iconId="0"/>
              <x14:cfIcon iconSet="NoIcons" iconId="0"/>
            </x14:iconSet>
          </x14:cfRule>
          <xm:sqref>M3:M141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141"/>
  <sheetViews>
    <sheetView zoomScale="70" zoomScaleNormal="70" workbookViewId="0">
      <selection activeCell="H1" sqref="H1:J1048576"/>
    </sheetView>
  </sheetViews>
  <sheetFormatPr baseColWidth="10" defaultRowHeight="15" outlineLevelCol="1" x14ac:dyDescent="0.25"/>
  <cols>
    <col min="1" max="1" width="5.7109375" customWidth="1"/>
    <col min="4" max="7" width="0" hidden="1" customWidth="1" outlineLevel="1"/>
    <col min="8" max="8" width="11.42578125" collapsed="1"/>
    <col min="10" max="10" width="25.7109375" customWidth="1"/>
    <col min="11" max="11" width="5.7109375" customWidth="1"/>
    <col min="14" max="17" width="0" hidden="1" customWidth="1" outlineLevel="1"/>
    <col min="18" max="18" width="11.42578125" collapsed="1"/>
    <col min="20" max="20" width="25.7109375" customWidth="1"/>
    <col min="21" max="21" width="5.7109375" customWidth="1"/>
  </cols>
  <sheetData>
    <row r="2" spans="1:20" s="65" customFormat="1" x14ac:dyDescent="0.25">
      <c r="A2" s="65" t="s">
        <v>78</v>
      </c>
      <c r="K2" s="65" t="s">
        <v>84</v>
      </c>
    </row>
    <row r="3" spans="1:20" x14ac:dyDescent="0.25">
      <c r="B3" s="32" t="s">
        <v>25</v>
      </c>
      <c r="C3" s="33" t="s">
        <v>22</v>
      </c>
      <c r="D3" s="51" t="s">
        <v>23</v>
      </c>
      <c r="E3" s="51" t="s">
        <v>24</v>
      </c>
      <c r="F3" s="51" t="s">
        <v>36</v>
      </c>
      <c r="G3" s="33" t="s">
        <v>38</v>
      </c>
      <c r="H3" s="42" t="s">
        <v>40</v>
      </c>
      <c r="I3" s="33" t="s">
        <v>39</v>
      </c>
      <c r="J3" s="32" t="s">
        <v>37</v>
      </c>
      <c r="L3" s="32" t="s">
        <v>25</v>
      </c>
      <c r="M3" s="33" t="s">
        <v>22</v>
      </c>
      <c r="N3" s="51" t="s">
        <v>23</v>
      </c>
      <c r="O3" s="51" t="s">
        <v>24</v>
      </c>
      <c r="P3" s="51" t="s">
        <v>36</v>
      </c>
      <c r="Q3" s="33" t="s">
        <v>38</v>
      </c>
      <c r="R3" s="42" t="s">
        <v>40</v>
      </c>
      <c r="S3" s="33" t="s">
        <v>39</v>
      </c>
      <c r="T3" s="32" t="s">
        <v>37</v>
      </c>
    </row>
    <row r="4" spans="1:20" x14ac:dyDescent="0.25">
      <c r="B4" s="34">
        <v>1</v>
      </c>
      <c r="C4" s="35">
        <f>D4+G4+2/2+Tabelle21213[[#This Row],[poweradd]]</f>
        <v>30</v>
      </c>
      <c r="D4" s="52">
        <v>100</v>
      </c>
      <c r="E4" s="52">
        <v>400</v>
      </c>
      <c r="F4" s="52">
        <f t="shared" ref="F4:F67" si="0">E4-G4</f>
        <v>396</v>
      </c>
      <c r="G4" s="35">
        <f t="shared" ref="G4:G67" si="1">IF(ROUNDDOWN(E4/50/2,0)&lt;1,1,IF(ROUNDDOWN(E4/50/2,0)&gt;20,20,ROUNDDOWN(E4/50/2,2)))</f>
        <v>4</v>
      </c>
      <c r="H4" s="43">
        <v>-75</v>
      </c>
      <c r="I4" s="43"/>
      <c r="J4" s="38" t="s">
        <v>28</v>
      </c>
      <c r="L4" s="34">
        <v>1</v>
      </c>
      <c r="M4" s="35">
        <f>N4+Q4+2/2+Tabelle2121314[[#This Row],[poweradd]]</f>
        <v>30</v>
      </c>
      <c r="N4" s="52">
        <v>100</v>
      </c>
      <c r="O4" s="52">
        <v>400</v>
      </c>
      <c r="P4" s="52">
        <f t="shared" ref="P4:P5" si="2">O4-Q4</f>
        <v>396</v>
      </c>
      <c r="Q4" s="35">
        <f t="shared" ref="Q4:Q67" si="3">IF(ROUNDDOWN(O4/50/2,0)&lt;1,1,IF(ROUNDDOWN(O4/50/2,0)&gt;20,20,ROUNDDOWN(O4/50/2,2)))</f>
        <v>4</v>
      </c>
      <c r="R4" s="43">
        <v>-75</v>
      </c>
      <c r="S4" s="43"/>
      <c r="T4" s="38" t="s">
        <v>28</v>
      </c>
    </row>
    <row r="5" spans="1:20" x14ac:dyDescent="0.25">
      <c r="B5" s="34">
        <v>2</v>
      </c>
      <c r="C5" s="35">
        <f>D5+G5+2/2+Tabelle21213[[#This Row],[poweradd]]</f>
        <v>34.96</v>
      </c>
      <c r="D5" s="52">
        <f>C4</f>
        <v>30</v>
      </c>
      <c r="E5" s="52">
        <f t="shared" ref="E5:E68" si="4">F4+I4</f>
        <v>396</v>
      </c>
      <c r="F5" s="52">
        <f t="shared" si="0"/>
        <v>392.04</v>
      </c>
      <c r="G5" s="35">
        <f t="shared" si="1"/>
        <v>3.96</v>
      </c>
      <c r="H5" s="43"/>
      <c r="I5" s="43"/>
      <c r="J5" s="34"/>
      <c r="L5" s="34">
        <v>2</v>
      </c>
      <c r="M5" s="35">
        <f>N5+Q5+2/2+Tabelle2121314[[#This Row],[poweradd]]</f>
        <v>34.96</v>
      </c>
      <c r="N5" s="52">
        <f>M4</f>
        <v>30</v>
      </c>
      <c r="O5" s="52">
        <f t="shared" ref="O5:O68" si="5">P4+S4</f>
        <v>396</v>
      </c>
      <c r="P5" s="52">
        <f t="shared" si="2"/>
        <v>392.04</v>
      </c>
      <c r="Q5" s="35">
        <f t="shared" si="3"/>
        <v>3.96</v>
      </c>
      <c r="R5" s="43"/>
      <c r="S5" s="43"/>
      <c r="T5" s="34"/>
    </row>
    <row r="6" spans="1:20" x14ac:dyDescent="0.25">
      <c r="B6" s="34">
        <v>3</v>
      </c>
      <c r="C6" s="35">
        <f>D6+G6+2/2+Tabelle21213[[#This Row],[poweradd]]</f>
        <v>39.880000000000003</v>
      </c>
      <c r="D6" s="52">
        <f t="shared" ref="D6:D69" si="6">C5</f>
        <v>34.96</v>
      </c>
      <c r="E6" s="52">
        <f t="shared" si="4"/>
        <v>392.04</v>
      </c>
      <c r="F6" s="52">
        <f>E6-G6</f>
        <v>388.12</v>
      </c>
      <c r="G6" s="35">
        <f t="shared" si="1"/>
        <v>3.92</v>
      </c>
      <c r="H6" s="43"/>
      <c r="I6" s="43"/>
      <c r="J6" s="34"/>
      <c r="L6" s="34">
        <v>3</v>
      </c>
      <c r="M6" s="35">
        <f>N6+Q6+2/2+Tabelle2121314[[#This Row],[poweradd]]</f>
        <v>39.880000000000003</v>
      </c>
      <c r="N6" s="52">
        <f t="shared" ref="N6:N69" si="7">M5</f>
        <v>34.96</v>
      </c>
      <c r="O6" s="52">
        <f t="shared" si="5"/>
        <v>392.04</v>
      </c>
      <c r="P6" s="52">
        <f>O6-Q6</f>
        <v>388.12</v>
      </c>
      <c r="Q6" s="35">
        <f t="shared" si="3"/>
        <v>3.92</v>
      </c>
      <c r="R6" s="43"/>
      <c r="S6" s="43"/>
      <c r="T6" s="34"/>
    </row>
    <row r="7" spans="1:20" x14ac:dyDescent="0.25">
      <c r="B7" s="36">
        <v>4</v>
      </c>
      <c r="C7" s="37">
        <f>D7+G7+2/2+Tabelle21213[[#This Row],[poweradd]]</f>
        <v>44.760000000000005</v>
      </c>
      <c r="D7" s="52">
        <f t="shared" si="6"/>
        <v>39.880000000000003</v>
      </c>
      <c r="E7" s="52">
        <f t="shared" si="4"/>
        <v>388.12</v>
      </c>
      <c r="F7" s="52">
        <f t="shared" si="0"/>
        <v>384.24</v>
      </c>
      <c r="G7" s="35">
        <f t="shared" si="1"/>
        <v>3.88</v>
      </c>
      <c r="H7" s="44"/>
      <c r="I7" s="44"/>
      <c r="J7" s="36"/>
      <c r="L7" s="36">
        <v>4</v>
      </c>
      <c r="M7" s="37">
        <f>N7+Q7+2/2+Tabelle2121314[[#This Row],[poweradd]]</f>
        <v>44.760000000000005</v>
      </c>
      <c r="N7" s="52">
        <f t="shared" si="7"/>
        <v>39.880000000000003</v>
      </c>
      <c r="O7" s="52">
        <f t="shared" si="5"/>
        <v>388.12</v>
      </c>
      <c r="P7" s="52">
        <f t="shared" ref="P7:P70" si="8">O7-Q7</f>
        <v>384.24</v>
      </c>
      <c r="Q7" s="35">
        <f t="shared" si="3"/>
        <v>3.88</v>
      </c>
      <c r="R7" s="44"/>
      <c r="S7" s="44"/>
      <c r="T7" s="36"/>
    </row>
    <row r="8" spans="1:20" x14ac:dyDescent="0.25">
      <c r="B8" s="34">
        <v>5</v>
      </c>
      <c r="C8" s="35">
        <f>D8+G8+2/2+Tabelle21213[[#This Row],[poweradd]]</f>
        <v>49.600000000000009</v>
      </c>
      <c r="D8" s="52">
        <f t="shared" si="6"/>
        <v>44.760000000000005</v>
      </c>
      <c r="E8" s="52">
        <f t="shared" si="4"/>
        <v>384.24</v>
      </c>
      <c r="F8" s="52">
        <f t="shared" si="0"/>
        <v>380.40000000000003</v>
      </c>
      <c r="G8" s="35">
        <f t="shared" si="1"/>
        <v>3.84</v>
      </c>
      <c r="H8" s="43"/>
      <c r="I8" s="43"/>
      <c r="J8" s="38"/>
      <c r="L8" s="34">
        <v>5</v>
      </c>
      <c r="M8" s="35">
        <f>N8+Q8+2/2+Tabelle2121314[[#This Row],[poweradd]]</f>
        <v>49.600000000000009</v>
      </c>
      <c r="N8" s="52">
        <f t="shared" si="7"/>
        <v>44.760000000000005</v>
      </c>
      <c r="O8" s="52">
        <f t="shared" si="5"/>
        <v>384.24</v>
      </c>
      <c r="P8" s="52">
        <f t="shared" si="8"/>
        <v>380.40000000000003</v>
      </c>
      <c r="Q8" s="35">
        <f t="shared" si="3"/>
        <v>3.84</v>
      </c>
      <c r="R8" s="43"/>
      <c r="S8" s="43"/>
      <c r="T8" s="38"/>
    </row>
    <row r="9" spans="1:20" x14ac:dyDescent="0.25">
      <c r="B9" s="34">
        <v>6</v>
      </c>
      <c r="C9" s="35">
        <f>D9+G9+2/2+Tabelle21213[[#This Row],[poweradd]]</f>
        <v>4.4000000000000057</v>
      </c>
      <c r="D9" s="52">
        <f t="shared" si="6"/>
        <v>49.600000000000009</v>
      </c>
      <c r="E9" s="52">
        <f t="shared" si="4"/>
        <v>380.40000000000003</v>
      </c>
      <c r="F9" s="52">
        <f t="shared" si="0"/>
        <v>376.6</v>
      </c>
      <c r="G9" s="35">
        <f t="shared" si="1"/>
        <v>3.8</v>
      </c>
      <c r="H9" s="43">
        <v>-50</v>
      </c>
      <c r="I9" s="43"/>
      <c r="J9" s="38" t="s">
        <v>65</v>
      </c>
      <c r="L9" s="34">
        <v>6</v>
      </c>
      <c r="M9" s="35">
        <f>N9+Q9+2/2+Tabelle2121314[[#This Row],[poweradd]]</f>
        <v>4.4000000000000057</v>
      </c>
      <c r="N9" s="52">
        <f t="shared" si="7"/>
        <v>49.600000000000009</v>
      </c>
      <c r="O9" s="52">
        <f t="shared" si="5"/>
        <v>380.40000000000003</v>
      </c>
      <c r="P9" s="52">
        <f t="shared" si="8"/>
        <v>376.6</v>
      </c>
      <c r="Q9" s="35">
        <f t="shared" si="3"/>
        <v>3.8</v>
      </c>
      <c r="R9" s="43">
        <v>-50</v>
      </c>
      <c r="S9" s="43"/>
      <c r="T9" s="38" t="s">
        <v>65</v>
      </c>
    </row>
    <row r="10" spans="1:20" x14ac:dyDescent="0.25">
      <c r="B10" s="34">
        <v>7</v>
      </c>
      <c r="C10" s="35">
        <f>D10+G10+2/2+Tabelle21213[[#This Row],[poweradd]]</f>
        <v>9.1600000000000055</v>
      </c>
      <c r="D10" s="52">
        <f t="shared" si="6"/>
        <v>4.4000000000000057</v>
      </c>
      <c r="E10" s="52">
        <f t="shared" si="4"/>
        <v>376.6</v>
      </c>
      <c r="F10" s="52">
        <f t="shared" si="0"/>
        <v>372.84000000000003</v>
      </c>
      <c r="G10" s="35">
        <f t="shared" si="1"/>
        <v>3.76</v>
      </c>
      <c r="H10" s="43"/>
      <c r="I10" s="43"/>
      <c r="J10" s="38"/>
      <c r="L10" s="34">
        <v>7</v>
      </c>
      <c r="M10" s="35">
        <f>N10+Q10+2/2+Tabelle2121314[[#This Row],[poweradd]]</f>
        <v>9.1600000000000055</v>
      </c>
      <c r="N10" s="52">
        <f t="shared" si="7"/>
        <v>4.4000000000000057</v>
      </c>
      <c r="O10" s="52">
        <f t="shared" si="5"/>
        <v>376.6</v>
      </c>
      <c r="P10" s="52">
        <f t="shared" si="8"/>
        <v>372.84000000000003</v>
      </c>
      <c r="Q10" s="35">
        <f t="shared" si="3"/>
        <v>3.76</v>
      </c>
      <c r="R10" s="43"/>
      <c r="S10" s="43"/>
      <c r="T10" s="38"/>
    </row>
    <row r="11" spans="1:20" x14ac:dyDescent="0.25">
      <c r="B11" s="36">
        <v>8</v>
      </c>
      <c r="C11" s="35">
        <f>D11+G11+2/2+Tabelle21213[[#This Row],[poweradd]]</f>
        <v>13.880000000000006</v>
      </c>
      <c r="D11" s="52">
        <f t="shared" si="6"/>
        <v>9.1600000000000055</v>
      </c>
      <c r="E11" s="52">
        <f t="shared" si="4"/>
        <v>372.84000000000003</v>
      </c>
      <c r="F11" s="52">
        <f t="shared" si="0"/>
        <v>369.12</v>
      </c>
      <c r="G11" s="35">
        <f t="shared" si="1"/>
        <v>3.72</v>
      </c>
      <c r="H11" s="43"/>
      <c r="I11" s="43"/>
      <c r="J11" s="38"/>
      <c r="L11" s="36">
        <v>8</v>
      </c>
      <c r="M11" s="35">
        <f>N11+Q11+2/2+Tabelle2121314[[#This Row],[poweradd]]</f>
        <v>13.880000000000006</v>
      </c>
      <c r="N11" s="52">
        <f t="shared" si="7"/>
        <v>9.1600000000000055</v>
      </c>
      <c r="O11" s="52">
        <f t="shared" si="5"/>
        <v>372.84000000000003</v>
      </c>
      <c r="P11" s="52">
        <f t="shared" si="8"/>
        <v>369.12</v>
      </c>
      <c r="Q11" s="35">
        <f t="shared" si="3"/>
        <v>3.72</v>
      </c>
      <c r="R11" s="43"/>
      <c r="S11" s="43"/>
      <c r="T11" s="38"/>
    </row>
    <row r="12" spans="1:20" x14ac:dyDescent="0.25">
      <c r="B12" s="34">
        <v>9</v>
      </c>
      <c r="C12" s="35">
        <f>D12+G12+2/2+Tabelle21213[[#This Row],[poweradd]]</f>
        <v>18.570000000000007</v>
      </c>
      <c r="D12" s="52">
        <f t="shared" si="6"/>
        <v>13.880000000000006</v>
      </c>
      <c r="E12" s="52">
        <f t="shared" si="4"/>
        <v>369.12</v>
      </c>
      <c r="F12" s="52">
        <f t="shared" si="0"/>
        <v>365.43</v>
      </c>
      <c r="G12" s="35">
        <f t="shared" si="1"/>
        <v>3.69</v>
      </c>
      <c r="H12" s="43"/>
      <c r="I12" s="43"/>
      <c r="J12" s="38"/>
      <c r="L12" s="34">
        <v>9</v>
      </c>
      <c r="M12" s="35">
        <f>N12+Q12+2/2+Tabelle2121314[[#This Row],[poweradd]]</f>
        <v>18.570000000000007</v>
      </c>
      <c r="N12" s="52">
        <f t="shared" si="7"/>
        <v>13.880000000000006</v>
      </c>
      <c r="O12" s="52">
        <f t="shared" si="5"/>
        <v>369.12</v>
      </c>
      <c r="P12" s="52">
        <f t="shared" si="8"/>
        <v>365.43</v>
      </c>
      <c r="Q12" s="35">
        <f t="shared" si="3"/>
        <v>3.69</v>
      </c>
      <c r="R12" s="43"/>
      <c r="S12" s="43"/>
      <c r="T12" s="38"/>
    </row>
    <row r="13" spans="1:20" x14ac:dyDescent="0.25">
      <c r="B13" s="34">
        <v>10</v>
      </c>
      <c r="C13" s="35">
        <f>D13+G13+2/2+Tabelle21213[[#This Row],[poweradd]]</f>
        <v>23.220000000000006</v>
      </c>
      <c r="D13" s="52">
        <f t="shared" si="6"/>
        <v>18.570000000000007</v>
      </c>
      <c r="E13" s="52">
        <f t="shared" si="4"/>
        <v>365.43</v>
      </c>
      <c r="F13" s="52">
        <f t="shared" si="0"/>
        <v>361.78000000000003</v>
      </c>
      <c r="G13" s="35">
        <f t="shared" si="1"/>
        <v>3.65</v>
      </c>
      <c r="H13" s="43"/>
      <c r="I13" s="43"/>
      <c r="J13" s="38"/>
      <c r="L13" s="34">
        <v>10</v>
      </c>
      <c r="M13" s="35">
        <f>N13+Q13+2/2+Tabelle2121314[[#This Row],[poweradd]]</f>
        <v>23.220000000000006</v>
      </c>
      <c r="N13" s="52">
        <f t="shared" si="7"/>
        <v>18.570000000000007</v>
      </c>
      <c r="O13" s="52">
        <f t="shared" si="5"/>
        <v>365.43</v>
      </c>
      <c r="P13" s="52">
        <f t="shared" si="8"/>
        <v>361.78000000000003</v>
      </c>
      <c r="Q13" s="35">
        <f t="shared" si="3"/>
        <v>3.65</v>
      </c>
      <c r="R13" s="43"/>
      <c r="S13" s="43"/>
      <c r="T13" s="38"/>
    </row>
    <row r="14" spans="1:20" x14ac:dyDescent="0.25">
      <c r="B14" s="34">
        <v>11</v>
      </c>
      <c r="C14" s="35">
        <f>D14+G14+2/2+Tabelle21213[[#This Row],[poweradd]]</f>
        <v>27.830000000000005</v>
      </c>
      <c r="D14" s="52">
        <f t="shared" si="6"/>
        <v>23.220000000000006</v>
      </c>
      <c r="E14" s="52">
        <f t="shared" si="4"/>
        <v>361.78000000000003</v>
      </c>
      <c r="F14" s="52">
        <f t="shared" si="0"/>
        <v>358.17</v>
      </c>
      <c r="G14" s="35">
        <f t="shared" si="1"/>
        <v>3.61</v>
      </c>
      <c r="H14" s="43"/>
      <c r="I14" s="43"/>
      <c r="J14" s="38"/>
      <c r="L14" s="34">
        <v>11</v>
      </c>
      <c r="M14" s="35">
        <f>N14+Q14+2/2+Tabelle2121314[[#This Row],[poweradd]]</f>
        <v>27.830000000000005</v>
      </c>
      <c r="N14" s="52">
        <f t="shared" si="7"/>
        <v>23.220000000000006</v>
      </c>
      <c r="O14" s="52">
        <f t="shared" si="5"/>
        <v>361.78000000000003</v>
      </c>
      <c r="P14" s="52">
        <f t="shared" si="8"/>
        <v>358.17</v>
      </c>
      <c r="Q14" s="35">
        <f t="shared" si="3"/>
        <v>3.61</v>
      </c>
      <c r="R14" s="43"/>
      <c r="S14" s="43"/>
      <c r="T14" s="38"/>
    </row>
    <row r="15" spans="1:20" x14ac:dyDescent="0.25">
      <c r="B15" s="36">
        <v>12</v>
      </c>
      <c r="C15" s="35">
        <f>D15+G15+2/2+Tabelle21213[[#This Row],[poweradd]]</f>
        <v>32.410000000000004</v>
      </c>
      <c r="D15" s="52">
        <f t="shared" si="6"/>
        <v>27.830000000000005</v>
      </c>
      <c r="E15" s="52">
        <f t="shared" si="4"/>
        <v>358.17</v>
      </c>
      <c r="F15" s="52">
        <f t="shared" si="0"/>
        <v>354.59000000000003</v>
      </c>
      <c r="G15" s="35">
        <f t="shared" si="1"/>
        <v>3.58</v>
      </c>
      <c r="H15" s="43"/>
      <c r="I15" s="43"/>
      <c r="J15" s="38"/>
      <c r="L15" s="36">
        <v>12</v>
      </c>
      <c r="M15" s="35">
        <f>N15+Q15+2/2+Tabelle2121314[[#This Row],[poweradd]]</f>
        <v>32.410000000000004</v>
      </c>
      <c r="N15" s="52">
        <f t="shared" si="7"/>
        <v>27.830000000000005</v>
      </c>
      <c r="O15" s="52">
        <f t="shared" si="5"/>
        <v>358.17</v>
      </c>
      <c r="P15" s="52">
        <f t="shared" si="8"/>
        <v>354.59000000000003</v>
      </c>
      <c r="Q15" s="35">
        <f t="shared" si="3"/>
        <v>3.58</v>
      </c>
      <c r="R15" s="43"/>
      <c r="S15" s="43"/>
      <c r="T15" s="38"/>
    </row>
    <row r="16" spans="1:20" x14ac:dyDescent="0.25">
      <c r="B16" s="34">
        <v>13</v>
      </c>
      <c r="C16" s="37">
        <f>D16+G16+2/2+Tabelle21213[[#This Row],[poweradd]]</f>
        <v>36.950000000000003</v>
      </c>
      <c r="D16" s="52">
        <f t="shared" si="6"/>
        <v>32.410000000000004</v>
      </c>
      <c r="E16" s="52">
        <f t="shared" si="4"/>
        <v>354.59000000000003</v>
      </c>
      <c r="F16" s="52">
        <f t="shared" si="0"/>
        <v>351.05</v>
      </c>
      <c r="G16" s="35">
        <f t="shared" si="1"/>
        <v>3.54</v>
      </c>
      <c r="H16" s="45"/>
      <c r="I16" s="45"/>
      <c r="J16" s="17"/>
      <c r="L16" s="34">
        <v>13</v>
      </c>
      <c r="M16" s="37">
        <f>N16+Q16+2/2+Tabelle2121314[[#This Row],[poweradd]]</f>
        <v>36.950000000000003</v>
      </c>
      <c r="N16" s="52">
        <f t="shared" si="7"/>
        <v>32.410000000000004</v>
      </c>
      <c r="O16" s="52">
        <f t="shared" si="5"/>
        <v>354.59000000000003</v>
      </c>
      <c r="P16" s="52">
        <f t="shared" si="8"/>
        <v>351.05</v>
      </c>
      <c r="Q16" s="35">
        <f t="shared" si="3"/>
        <v>3.54</v>
      </c>
      <c r="R16" s="45"/>
      <c r="S16" s="45"/>
      <c r="T16" s="17"/>
    </row>
    <row r="17" spans="2:20" x14ac:dyDescent="0.25">
      <c r="B17" s="34">
        <v>14</v>
      </c>
      <c r="C17" s="35">
        <f>D17+G17+2/2+Tabelle21213[[#This Row],[poweradd]]</f>
        <v>41.46</v>
      </c>
      <c r="D17" s="52">
        <f t="shared" si="6"/>
        <v>36.950000000000003</v>
      </c>
      <c r="E17" s="52">
        <f t="shared" si="4"/>
        <v>351.05</v>
      </c>
      <c r="F17" s="52">
        <f t="shared" si="0"/>
        <v>347.54</v>
      </c>
      <c r="G17" s="35">
        <f t="shared" si="1"/>
        <v>3.51</v>
      </c>
      <c r="H17" s="43"/>
      <c r="I17" s="43"/>
      <c r="J17" s="34"/>
      <c r="L17" s="34">
        <v>14</v>
      </c>
      <c r="M17" s="35">
        <f>N17+Q17+2/2+Tabelle2121314[[#This Row],[poweradd]]</f>
        <v>41.46</v>
      </c>
      <c r="N17" s="52">
        <f t="shared" si="7"/>
        <v>36.950000000000003</v>
      </c>
      <c r="O17" s="52">
        <f t="shared" si="5"/>
        <v>351.05</v>
      </c>
      <c r="P17" s="52">
        <f t="shared" si="8"/>
        <v>347.54</v>
      </c>
      <c r="Q17" s="35">
        <f t="shared" si="3"/>
        <v>3.51</v>
      </c>
      <c r="R17" s="43"/>
      <c r="S17" s="43"/>
      <c r="T17" s="34"/>
    </row>
    <row r="18" spans="2:20" x14ac:dyDescent="0.25">
      <c r="B18" s="34">
        <v>15</v>
      </c>
      <c r="C18" s="35">
        <f>D18+G18+2/2+Tabelle21213[[#This Row],[poweradd]]</f>
        <v>45.93</v>
      </c>
      <c r="D18" s="52">
        <f t="shared" si="6"/>
        <v>41.46</v>
      </c>
      <c r="E18" s="52">
        <f t="shared" si="4"/>
        <v>347.54</v>
      </c>
      <c r="F18" s="52">
        <f t="shared" si="0"/>
        <v>344.07</v>
      </c>
      <c r="G18" s="35">
        <f t="shared" si="1"/>
        <v>3.47</v>
      </c>
      <c r="H18" s="43"/>
      <c r="I18" s="43"/>
      <c r="J18" s="34"/>
      <c r="L18" s="34">
        <v>15</v>
      </c>
      <c r="M18" s="35">
        <f>N18+Q18+2/2+Tabelle2121314[[#This Row],[poweradd]]</f>
        <v>45.93</v>
      </c>
      <c r="N18" s="52">
        <f t="shared" si="7"/>
        <v>41.46</v>
      </c>
      <c r="O18" s="52">
        <f t="shared" si="5"/>
        <v>347.54</v>
      </c>
      <c r="P18" s="52">
        <f t="shared" si="8"/>
        <v>344.07</v>
      </c>
      <c r="Q18" s="35">
        <f t="shared" si="3"/>
        <v>3.47</v>
      </c>
      <c r="R18" s="43"/>
      <c r="S18" s="43"/>
      <c r="T18" s="34"/>
    </row>
    <row r="19" spans="2:20" x14ac:dyDescent="0.25">
      <c r="B19" s="34">
        <v>16</v>
      </c>
      <c r="C19" s="35">
        <f>D19+G19+2/2+Tabelle21213[[#This Row],[poweradd]]</f>
        <v>50.37</v>
      </c>
      <c r="D19" s="52">
        <f t="shared" si="6"/>
        <v>45.93</v>
      </c>
      <c r="E19" s="52">
        <f t="shared" si="4"/>
        <v>344.07</v>
      </c>
      <c r="F19" s="52">
        <f t="shared" si="0"/>
        <v>340.63</v>
      </c>
      <c r="G19" s="35">
        <f t="shared" si="1"/>
        <v>3.44</v>
      </c>
      <c r="H19" s="43"/>
      <c r="I19" s="43"/>
      <c r="J19" s="34"/>
      <c r="L19" s="34">
        <v>16</v>
      </c>
      <c r="M19" s="35">
        <f>N19+Q19+2/2+Tabelle2121314[[#This Row],[poweradd]]</f>
        <v>50.37</v>
      </c>
      <c r="N19" s="52">
        <f t="shared" si="7"/>
        <v>45.93</v>
      </c>
      <c r="O19" s="52">
        <f t="shared" si="5"/>
        <v>344.07</v>
      </c>
      <c r="P19" s="52">
        <f t="shared" si="8"/>
        <v>340.63</v>
      </c>
      <c r="Q19" s="35">
        <f t="shared" si="3"/>
        <v>3.44</v>
      </c>
      <c r="R19" s="43"/>
      <c r="S19" s="43"/>
      <c r="T19" s="34"/>
    </row>
    <row r="20" spans="2:20" x14ac:dyDescent="0.25">
      <c r="B20" s="36">
        <v>17</v>
      </c>
      <c r="C20" s="37">
        <f>D20+G20+2/2+Tabelle21213[[#This Row],[poweradd]]</f>
        <v>54.769999999999996</v>
      </c>
      <c r="D20" s="52">
        <f t="shared" si="6"/>
        <v>50.37</v>
      </c>
      <c r="E20" s="52">
        <f t="shared" si="4"/>
        <v>340.63</v>
      </c>
      <c r="F20" s="52">
        <f t="shared" si="0"/>
        <v>337.23</v>
      </c>
      <c r="G20" s="35">
        <f t="shared" si="1"/>
        <v>3.4</v>
      </c>
      <c r="H20" s="44"/>
      <c r="I20" s="44"/>
      <c r="J20" s="36"/>
      <c r="L20" s="36">
        <v>17</v>
      </c>
      <c r="M20" s="37">
        <f>N20+Q20+2/2+Tabelle2121314[[#This Row],[poweradd]]</f>
        <v>54.769999999999996</v>
      </c>
      <c r="N20" s="52">
        <f t="shared" si="7"/>
        <v>50.37</v>
      </c>
      <c r="O20" s="52">
        <f t="shared" si="5"/>
        <v>340.63</v>
      </c>
      <c r="P20" s="52">
        <f t="shared" si="8"/>
        <v>337.23</v>
      </c>
      <c r="Q20" s="35">
        <f t="shared" si="3"/>
        <v>3.4</v>
      </c>
      <c r="R20" s="44"/>
      <c r="S20" s="44"/>
      <c r="T20" s="36"/>
    </row>
    <row r="21" spans="2:20" x14ac:dyDescent="0.25">
      <c r="B21" s="34">
        <v>18</v>
      </c>
      <c r="C21" s="35">
        <f>D21+G21+2/2+Tabelle21213[[#This Row],[poweradd]]</f>
        <v>59.139999999999993</v>
      </c>
      <c r="D21" s="52">
        <f t="shared" si="6"/>
        <v>54.769999999999996</v>
      </c>
      <c r="E21" s="52">
        <f t="shared" si="4"/>
        <v>337.23</v>
      </c>
      <c r="F21" s="52">
        <f t="shared" si="0"/>
        <v>333.86</v>
      </c>
      <c r="G21" s="35">
        <f t="shared" si="1"/>
        <v>3.37</v>
      </c>
      <c r="H21" s="43"/>
      <c r="I21" s="43"/>
      <c r="J21" s="38"/>
      <c r="L21" s="34">
        <v>18</v>
      </c>
      <c r="M21" s="35">
        <f>N21+Q21+2/2+Tabelle2121314[[#This Row],[poweradd]]</f>
        <v>59.139999999999993</v>
      </c>
      <c r="N21" s="52">
        <f t="shared" si="7"/>
        <v>54.769999999999996</v>
      </c>
      <c r="O21" s="52">
        <f t="shared" si="5"/>
        <v>337.23</v>
      </c>
      <c r="P21" s="52">
        <f t="shared" si="8"/>
        <v>333.86</v>
      </c>
      <c r="Q21" s="35">
        <f t="shared" si="3"/>
        <v>3.37</v>
      </c>
      <c r="R21" s="43"/>
      <c r="S21" s="43"/>
      <c r="T21" s="38"/>
    </row>
    <row r="22" spans="2:20" x14ac:dyDescent="0.25">
      <c r="B22" s="34">
        <v>19</v>
      </c>
      <c r="C22" s="35">
        <f>D22+G22+2/2+Tabelle21213[[#This Row],[poweradd]]</f>
        <v>63.469999999999992</v>
      </c>
      <c r="D22" s="52">
        <f t="shared" si="6"/>
        <v>59.139999999999993</v>
      </c>
      <c r="E22" s="52">
        <f t="shared" si="4"/>
        <v>333.86</v>
      </c>
      <c r="F22" s="52">
        <f t="shared" si="0"/>
        <v>330.53000000000003</v>
      </c>
      <c r="G22" s="35">
        <f t="shared" si="1"/>
        <v>3.33</v>
      </c>
      <c r="H22" s="43"/>
      <c r="I22" s="43"/>
      <c r="J22" s="38"/>
      <c r="L22" s="34">
        <v>19</v>
      </c>
      <c r="M22" s="35">
        <f>N22+Q22+2/2+Tabelle2121314[[#This Row],[poweradd]]</f>
        <v>63.469999999999992</v>
      </c>
      <c r="N22" s="52">
        <f t="shared" si="7"/>
        <v>59.139999999999993</v>
      </c>
      <c r="O22" s="52">
        <f t="shared" si="5"/>
        <v>333.86</v>
      </c>
      <c r="P22" s="52">
        <f t="shared" si="8"/>
        <v>330.53000000000003</v>
      </c>
      <c r="Q22" s="35">
        <f t="shared" si="3"/>
        <v>3.33</v>
      </c>
      <c r="R22" s="43"/>
      <c r="S22" s="43"/>
      <c r="T22" s="38"/>
    </row>
    <row r="23" spans="2:20" x14ac:dyDescent="0.25">
      <c r="B23" s="34">
        <v>20</v>
      </c>
      <c r="C23" s="35">
        <f>D23+G23+2/2+Tabelle21213[[#This Row],[poweradd]]</f>
        <v>67.77</v>
      </c>
      <c r="D23" s="52">
        <f t="shared" si="6"/>
        <v>63.469999999999992</v>
      </c>
      <c r="E23" s="52">
        <f t="shared" si="4"/>
        <v>330.53000000000003</v>
      </c>
      <c r="F23" s="52">
        <f t="shared" si="0"/>
        <v>327.23</v>
      </c>
      <c r="G23" s="35">
        <f t="shared" si="1"/>
        <v>3.3</v>
      </c>
      <c r="H23" s="43"/>
      <c r="I23" s="43"/>
      <c r="J23" s="38"/>
      <c r="L23" s="34">
        <v>20</v>
      </c>
      <c r="M23" s="35">
        <f>N23+Q23+2/2+Tabelle2121314[[#This Row],[poweradd]]</f>
        <v>67.77</v>
      </c>
      <c r="N23" s="52">
        <f t="shared" si="7"/>
        <v>63.469999999999992</v>
      </c>
      <c r="O23" s="52">
        <f t="shared" si="5"/>
        <v>330.53000000000003</v>
      </c>
      <c r="P23" s="52">
        <f t="shared" si="8"/>
        <v>327.23</v>
      </c>
      <c r="Q23" s="35">
        <f t="shared" si="3"/>
        <v>3.3</v>
      </c>
      <c r="R23" s="43"/>
      <c r="S23" s="43"/>
      <c r="T23" s="38"/>
    </row>
    <row r="24" spans="2:20" x14ac:dyDescent="0.25">
      <c r="B24" s="36">
        <v>21</v>
      </c>
      <c r="C24" s="35">
        <f>D24+G24+2/2+Tabelle21213[[#This Row],[poweradd]]</f>
        <v>72.039999999999992</v>
      </c>
      <c r="D24" s="52">
        <f t="shared" si="6"/>
        <v>67.77</v>
      </c>
      <c r="E24" s="52">
        <f t="shared" si="4"/>
        <v>327.23</v>
      </c>
      <c r="F24" s="52">
        <f t="shared" si="0"/>
        <v>323.96000000000004</v>
      </c>
      <c r="G24" s="35">
        <f t="shared" si="1"/>
        <v>3.27</v>
      </c>
      <c r="H24" s="43"/>
      <c r="I24" s="43"/>
      <c r="J24" s="38"/>
      <c r="L24" s="36">
        <v>21</v>
      </c>
      <c r="M24" s="35">
        <f>N24+Q24+2/2+Tabelle2121314[[#This Row],[poweradd]]</f>
        <v>72.039999999999992</v>
      </c>
      <c r="N24" s="52">
        <f t="shared" si="7"/>
        <v>67.77</v>
      </c>
      <c r="O24" s="52">
        <f t="shared" si="5"/>
        <v>327.23</v>
      </c>
      <c r="P24" s="52">
        <f t="shared" si="8"/>
        <v>323.96000000000004</v>
      </c>
      <c r="Q24" s="35">
        <f t="shared" si="3"/>
        <v>3.27</v>
      </c>
      <c r="R24" s="43"/>
      <c r="S24" s="43"/>
      <c r="T24" s="38"/>
    </row>
    <row r="25" spans="2:20" x14ac:dyDescent="0.25">
      <c r="B25" s="34">
        <v>22</v>
      </c>
      <c r="C25" s="35">
        <f>D25+G25+2/2+Tabelle21213[[#This Row],[poweradd]]</f>
        <v>1.269999999999996</v>
      </c>
      <c r="D25" s="52">
        <f t="shared" si="6"/>
        <v>72.039999999999992</v>
      </c>
      <c r="E25" s="52">
        <f t="shared" si="4"/>
        <v>323.96000000000004</v>
      </c>
      <c r="F25" s="52">
        <f t="shared" si="0"/>
        <v>320.73</v>
      </c>
      <c r="G25" s="35">
        <f t="shared" si="1"/>
        <v>3.23</v>
      </c>
      <c r="H25" s="43">
        <v>-75</v>
      </c>
      <c r="I25" s="43"/>
      <c r="J25" s="38" t="s">
        <v>29</v>
      </c>
      <c r="L25" s="34">
        <v>22</v>
      </c>
      <c r="M25" s="35">
        <f>N25+Q25+2/2+Tabelle2121314[[#This Row],[poweradd]]</f>
        <v>1.269999999999996</v>
      </c>
      <c r="N25" s="52">
        <f t="shared" si="7"/>
        <v>72.039999999999992</v>
      </c>
      <c r="O25" s="52">
        <f t="shared" si="5"/>
        <v>323.96000000000004</v>
      </c>
      <c r="P25" s="52">
        <f t="shared" si="8"/>
        <v>320.73</v>
      </c>
      <c r="Q25" s="35">
        <f t="shared" si="3"/>
        <v>3.23</v>
      </c>
      <c r="R25" s="43">
        <v>-75</v>
      </c>
      <c r="S25" s="43"/>
      <c r="T25" s="38" t="s">
        <v>29</v>
      </c>
    </row>
    <row r="26" spans="2:20" x14ac:dyDescent="0.25">
      <c r="B26" s="34">
        <v>23</v>
      </c>
      <c r="C26" s="35">
        <f>D26+G26+2/2+Tabelle21213[[#This Row],[poweradd]]</f>
        <v>5.4699999999999962</v>
      </c>
      <c r="D26" s="52">
        <f t="shared" si="6"/>
        <v>1.269999999999996</v>
      </c>
      <c r="E26" s="52">
        <f t="shared" si="4"/>
        <v>320.73</v>
      </c>
      <c r="F26" s="52">
        <f t="shared" si="0"/>
        <v>317.53000000000003</v>
      </c>
      <c r="G26" s="35">
        <f t="shared" si="1"/>
        <v>3.2</v>
      </c>
      <c r="H26" s="45"/>
      <c r="I26" s="45"/>
      <c r="L26" s="34">
        <v>23</v>
      </c>
      <c r="M26" s="35">
        <f>N26+Q26+2/2+Tabelle2121314[[#This Row],[poweradd]]</f>
        <v>5.4699999999999962</v>
      </c>
      <c r="N26" s="52">
        <f t="shared" si="7"/>
        <v>1.269999999999996</v>
      </c>
      <c r="O26" s="52">
        <f t="shared" si="5"/>
        <v>320.73</v>
      </c>
      <c r="P26" s="52">
        <f t="shared" si="8"/>
        <v>317.53000000000003</v>
      </c>
      <c r="Q26" s="35">
        <f t="shared" si="3"/>
        <v>3.2</v>
      </c>
      <c r="R26" s="45"/>
      <c r="S26" s="45"/>
    </row>
    <row r="27" spans="2:20" x14ac:dyDescent="0.25">
      <c r="B27" s="34">
        <v>24</v>
      </c>
      <c r="C27" s="35">
        <f>D27+G27+2/2+Tabelle21213[[#This Row],[poweradd]]</f>
        <v>9.639999999999997</v>
      </c>
      <c r="D27" s="52">
        <f t="shared" si="6"/>
        <v>5.4699999999999962</v>
      </c>
      <c r="E27" s="52">
        <f t="shared" si="4"/>
        <v>317.53000000000003</v>
      </c>
      <c r="F27" s="52">
        <f t="shared" si="0"/>
        <v>314.36</v>
      </c>
      <c r="G27" s="35">
        <f t="shared" si="1"/>
        <v>3.17</v>
      </c>
      <c r="H27" s="45"/>
      <c r="I27" s="45"/>
      <c r="J27" s="38"/>
      <c r="L27" s="34">
        <v>24</v>
      </c>
      <c r="M27" s="35">
        <f>N27+Q27+2/2+Tabelle2121314[[#This Row],[poweradd]]</f>
        <v>9.639999999999997</v>
      </c>
      <c r="N27" s="52">
        <f t="shared" si="7"/>
        <v>5.4699999999999962</v>
      </c>
      <c r="O27" s="52">
        <f t="shared" si="5"/>
        <v>317.53000000000003</v>
      </c>
      <c r="P27" s="52">
        <f t="shared" si="8"/>
        <v>314.36</v>
      </c>
      <c r="Q27" s="35">
        <f t="shared" si="3"/>
        <v>3.17</v>
      </c>
      <c r="R27" s="45"/>
      <c r="S27" s="45"/>
      <c r="T27" s="38"/>
    </row>
    <row r="28" spans="2:20" x14ac:dyDescent="0.25">
      <c r="B28" s="36">
        <v>25</v>
      </c>
      <c r="C28" s="35">
        <f>D28+G28+2/2+Tabelle21213[[#This Row],[poweradd]]</f>
        <v>13.779999999999998</v>
      </c>
      <c r="D28" s="52">
        <f t="shared" si="6"/>
        <v>9.639999999999997</v>
      </c>
      <c r="E28" s="52">
        <f t="shared" si="4"/>
        <v>314.36</v>
      </c>
      <c r="F28" s="52">
        <f t="shared" si="0"/>
        <v>311.22000000000003</v>
      </c>
      <c r="G28" s="35">
        <f t="shared" si="1"/>
        <v>3.14</v>
      </c>
      <c r="H28" s="45"/>
      <c r="I28" s="45"/>
      <c r="L28" s="36">
        <v>25</v>
      </c>
      <c r="M28" s="35">
        <f>N28+Q28+2/2+Tabelle2121314[[#This Row],[poweradd]]</f>
        <v>13.779999999999998</v>
      </c>
      <c r="N28" s="52">
        <f t="shared" si="7"/>
        <v>9.639999999999997</v>
      </c>
      <c r="O28" s="52">
        <f t="shared" si="5"/>
        <v>314.36</v>
      </c>
      <c r="P28" s="52">
        <f t="shared" si="8"/>
        <v>311.22000000000003</v>
      </c>
      <c r="Q28" s="35">
        <f t="shared" si="3"/>
        <v>3.14</v>
      </c>
      <c r="R28" s="45"/>
      <c r="S28" s="45"/>
    </row>
    <row r="29" spans="2:20" x14ac:dyDescent="0.25">
      <c r="B29" s="34">
        <v>26</v>
      </c>
      <c r="C29" s="37">
        <f>D29+G29+2/2+Tabelle21213[[#This Row],[poweradd]]</f>
        <v>17.889999999999997</v>
      </c>
      <c r="D29" s="52">
        <f t="shared" si="6"/>
        <v>13.779999999999998</v>
      </c>
      <c r="E29" s="52">
        <f t="shared" si="4"/>
        <v>311.22000000000003</v>
      </c>
      <c r="F29" s="52">
        <f t="shared" si="0"/>
        <v>308.11</v>
      </c>
      <c r="G29" s="35">
        <f t="shared" si="1"/>
        <v>3.11</v>
      </c>
      <c r="H29" s="45"/>
      <c r="I29" s="45"/>
      <c r="L29" s="34">
        <v>26</v>
      </c>
      <c r="M29" s="37">
        <f>N29+Q29+2/2+Tabelle2121314[[#This Row],[poweradd]]</f>
        <v>17.889999999999997</v>
      </c>
      <c r="N29" s="52">
        <f t="shared" si="7"/>
        <v>13.779999999999998</v>
      </c>
      <c r="O29" s="52">
        <f t="shared" si="5"/>
        <v>311.22000000000003</v>
      </c>
      <c r="P29" s="52">
        <f t="shared" si="8"/>
        <v>308.11</v>
      </c>
      <c r="Q29" s="35">
        <f t="shared" si="3"/>
        <v>3.11</v>
      </c>
      <c r="R29" s="45"/>
      <c r="S29" s="45"/>
    </row>
    <row r="30" spans="2:20" x14ac:dyDescent="0.25">
      <c r="B30" s="34">
        <v>27</v>
      </c>
      <c r="C30" s="35">
        <f>D30+G30+2/2+Tabelle21213[[#This Row],[poweradd]]</f>
        <v>21.97</v>
      </c>
      <c r="D30" s="52">
        <f t="shared" si="6"/>
        <v>17.889999999999997</v>
      </c>
      <c r="E30" s="52">
        <f t="shared" si="4"/>
        <v>308.11</v>
      </c>
      <c r="F30" s="52">
        <f t="shared" si="0"/>
        <v>305.03000000000003</v>
      </c>
      <c r="G30" s="35">
        <f t="shared" si="1"/>
        <v>3.08</v>
      </c>
      <c r="H30" s="45"/>
      <c r="I30" s="45"/>
      <c r="L30" s="34">
        <v>27</v>
      </c>
      <c r="M30" s="35">
        <f>N30+Q30+2/2+Tabelle2121314[[#This Row],[poweradd]]</f>
        <v>21.97</v>
      </c>
      <c r="N30" s="52">
        <f t="shared" si="7"/>
        <v>17.889999999999997</v>
      </c>
      <c r="O30" s="52">
        <f t="shared" si="5"/>
        <v>308.11</v>
      </c>
      <c r="P30" s="52">
        <f t="shared" si="8"/>
        <v>305.03000000000003</v>
      </c>
      <c r="Q30" s="35">
        <f t="shared" si="3"/>
        <v>3.08</v>
      </c>
      <c r="R30" s="45"/>
      <c r="S30" s="45"/>
    </row>
    <row r="31" spans="2:20" x14ac:dyDescent="0.25">
      <c r="B31" s="34">
        <v>28</v>
      </c>
      <c r="C31" s="35">
        <f>D31+G31+2/2+Tabelle21213[[#This Row],[poweradd]]</f>
        <v>26.02</v>
      </c>
      <c r="D31" s="52">
        <f t="shared" si="6"/>
        <v>21.97</v>
      </c>
      <c r="E31" s="52">
        <f t="shared" si="4"/>
        <v>305.03000000000003</v>
      </c>
      <c r="F31" s="52">
        <f t="shared" si="0"/>
        <v>301.98</v>
      </c>
      <c r="G31" s="35">
        <f t="shared" si="1"/>
        <v>3.05</v>
      </c>
      <c r="H31" s="45"/>
      <c r="I31" s="45"/>
      <c r="L31" s="34">
        <v>28</v>
      </c>
      <c r="M31" s="35">
        <f>N31+Q31+2/2+Tabelle2121314[[#This Row],[poweradd]]</f>
        <v>26.02</v>
      </c>
      <c r="N31" s="52">
        <f t="shared" si="7"/>
        <v>21.97</v>
      </c>
      <c r="O31" s="52">
        <f t="shared" si="5"/>
        <v>305.03000000000003</v>
      </c>
      <c r="P31" s="52">
        <f t="shared" si="8"/>
        <v>301.98</v>
      </c>
      <c r="Q31" s="35">
        <f t="shared" si="3"/>
        <v>3.05</v>
      </c>
      <c r="R31" s="45"/>
      <c r="S31" s="45"/>
    </row>
    <row r="32" spans="2:20" x14ac:dyDescent="0.25">
      <c r="B32" s="34">
        <v>29</v>
      </c>
      <c r="C32" s="35">
        <f>D32+G32+2/2+Tabelle21213[[#This Row],[poweradd]]</f>
        <v>30.03</v>
      </c>
      <c r="D32" s="52">
        <f t="shared" si="6"/>
        <v>26.02</v>
      </c>
      <c r="E32" s="52">
        <f t="shared" si="4"/>
        <v>301.98</v>
      </c>
      <c r="F32" s="52">
        <f t="shared" si="0"/>
        <v>298.97000000000003</v>
      </c>
      <c r="G32" s="35">
        <f t="shared" si="1"/>
        <v>3.01</v>
      </c>
      <c r="H32" s="45"/>
      <c r="I32" s="45"/>
      <c r="L32" s="34">
        <v>29</v>
      </c>
      <c r="M32" s="35">
        <f>N32+Q32+2/2+Tabelle2121314[[#This Row],[poweradd]]</f>
        <v>30.03</v>
      </c>
      <c r="N32" s="52">
        <f t="shared" si="7"/>
        <v>26.02</v>
      </c>
      <c r="O32" s="52">
        <f t="shared" si="5"/>
        <v>301.98</v>
      </c>
      <c r="P32" s="52">
        <f t="shared" si="8"/>
        <v>298.97000000000003</v>
      </c>
      <c r="Q32" s="35">
        <f t="shared" si="3"/>
        <v>3.01</v>
      </c>
      <c r="R32" s="45"/>
      <c r="S32" s="45"/>
    </row>
    <row r="33" spans="2:20" x14ac:dyDescent="0.25">
      <c r="B33" s="36">
        <v>30</v>
      </c>
      <c r="C33" s="37">
        <f>D33+G33+2/2+Tabelle21213[[#This Row],[poweradd]]</f>
        <v>34.01</v>
      </c>
      <c r="D33" s="52">
        <f t="shared" si="6"/>
        <v>30.03</v>
      </c>
      <c r="E33" s="52">
        <f t="shared" si="4"/>
        <v>298.97000000000003</v>
      </c>
      <c r="F33" s="52">
        <f t="shared" si="0"/>
        <v>295.99</v>
      </c>
      <c r="G33" s="35">
        <f t="shared" si="1"/>
        <v>2.98</v>
      </c>
      <c r="H33" s="45"/>
      <c r="I33" s="45"/>
      <c r="L33" s="36">
        <v>30</v>
      </c>
      <c r="M33" s="37">
        <f>N33+Q33+2/2+Tabelle2121314[[#This Row],[poweradd]]</f>
        <v>34.01</v>
      </c>
      <c r="N33" s="52">
        <f t="shared" si="7"/>
        <v>30.03</v>
      </c>
      <c r="O33" s="52">
        <f t="shared" si="5"/>
        <v>298.97000000000003</v>
      </c>
      <c r="P33" s="52">
        <f t="shared" si="8"/>
        <v>295.99</v>
      </c>
      <c r="Q33" s="35">
        <f t="shared" si="3"/>
        <v>2.98</v>
      </c>
      <c r="R33" s="45"/>
      <c r="S33" s="45"/>
    </row>
    <row r="34" spans="2:20" x14ac:dyDescent="0.25">
      <c r="B34" s="34">
        <v>31</v>
      </c>
      <c r="C34" s="35">
        <f>D34+G34+2/2+Tabelle21213[[#This Row],[poweradd]]</f>
        <v>37.96</v>
      </c>
      <c r="D34" s="52">
        <f t="shared" si="6"/>
        <v>34.01</v>
      </c>
      <c r="E34" s="52">
        <f t="shared" si="4"/>
        <v>295.99</v>
      </c>
      <c r="F34" s="52">
        <f t="shared" si="0"/>
        <v>293.04000000000002</v>
      </c>
      <c r="G34" s="35">
        <f t="shared" si="1"/>
        <v>2.95</v>
      </c>
      <c r="H34" s="45"/>
      <c r="I34" s="45"/>
      <c r="L34" s="34">
        <v>31</v>
      </c>
      <c r="M34" s="35">
        <f>N34+Q34+2/2+Tabelle2121314[[#This Row],[poweradd]]</f>
        <v>37.96</v>
      </c>
      <c r="N34" s="52">
        <f t="shared" si="7"/>
        <v>34.01</v>
      </c>
      <c r="O34" s="52">
        <f t="shared" si="5"/>
        <v>295.99</v>
      </c>
      <c r="P34" s="52">
        <f t="shared" si="8"/>
        <v>293.04000000000002</v>
      </c>
      <c r="Q34" s="35">
        <f t="shared" si="3"/>
        <v>2.95</v>
      </c>
      <c r="R34" s="45"/>
      <c r="S34" s="45"/>
    </row>
    <row r="35" spans="2:20" x14ac:dyDescent="0.25">
      <c r="B35" s="34">
        <v>32</v>
      </c>
      <c r="C35" s="35">
        <f>D35+G35+2/2+Tabelle21213[[#This Row],[poweradd]]</f>
        <v>41.89</v>
      </c>
      <c r="D35" s="52">
        <f t="shared" si="6"/>
        <v>37.96</v>
      </c>
      <c r="E35" s="52">
        <f t="shared" si="4"/>
        <v>293.04000000000002</v>
      </c>
      <c r="F35" s="52">
        <f t="shared" si="0"/>
        <v>290.11</v>
      </c>
      <c r="G35" s="35">
        <f t="shared" si="1"/>
        <v>2.93</v>
      </c>
      <c r="H35" s="45"/>
      <c r="I35" s="45"/>
      <c r="L35" s="34">
        <v>32</v>
      </c>
      <c r="M35" s="35">
        <f>N35+Q35+2/2+Tabelle2121314[[#This Row],[poweradd]]</f>
        <v>41.89</v>
      </c>
      <c r="N35" s="52">
        <f t="shared" si="7"/>
        <v>37.96</v>
      </c>
      <c r="O35" s="52">
        <f t="shared" si="5"/>
        <v>293.04000000000002</v>
      </c>
      <c r="P35" s="52">
        <f t="shared" si="8"/>
        <v>290.11</v>
      </c>
      <c r="Q35" s="35">
        <f t="shared" si="3"/>
        <v>2.93</v>
      </c>
      <c r="R35" s="45"/>
      <c r="S35" s="45"/>
    </row>
    <row r="36" spans="2:20" x14ac:dyDescent="0.25">
      <c r="B36" s="34">
        <v>33</v>
      </c>
      <c r="C36" s="35">
        <f>D36+G36+2/2+Tabelle21213[[#This Row],[poweradd]]</f>
        <v>45.79</v>
      </c>
      <c r="D36" s="52">
        <f t="shared" si="6"/>
        <v>41.89</v>
      </c>
      <c r="E36" s="52">
        <f t="shared" si="4"/>
        <v>290.11</v>
      </c>
      <c r="F36" s="52">
        <f t="shared" si="0"/>
        <v>287.21000000000004</v>
      </c>
      <c r="G36" s="35">
        <f t="shared" si="1"/>
        <v>2.9</v>
      </c>
      <c r="H36" s="45"/>
      <c r="I36" s="45"/>
      <c r="L36" s="34">
        <v>33</v>
      </c>
      <c r="M36" s="35">
        <f>N36+Q36+2/2+Tabelle2121314[[#This Row],[poweradd]]</f>
        <v>45.79</v>
      </c>
      <c r="N36" s="52">
        <f t="shared" si="7"/>
        <v>41.89</v>
      </c>
      <c r="O36" s="52">
        <f t="shared" si="5"/>
        <v>290.11</v>
      </c>
      <c r="P36" s="52">
        <f t="shared" si="8"/>
        <v>287.21000000000004</v>
      </c>
      <c r="Q36" s="35">
        <f t="shared" si="3"/>
        <v>2.9</v>
      </c>
      <c r="R36" s="45"/>
      <c r="S36" s="45"/>
    </row>
    <row r="37" spans="2:20" x14ac:dyDescent="0.25">
      <c r="B37" s="36">
        <v>34</v>
      </c>
      <c r="C37" s="35">
        <f>D37+G37+2/2+Tabelle21213[[#This Row],[poweradd]]</f>
        <v>49.66</v>
      </c>
      <c r="D37" s="52">
        <f t="shared" si="6"/>
        <v>45.79</v>
      </c>
      <c r="E37" s="52">
        <f t="shared" si="4"/>
        <v>287.21000000000004</v>
      </c>
      <c r="F37" s="52">
        <f t="shared" si="0"/>
        <v>284.34000000000003</v>
      </c>
      <c r="G37" s="35">
        <f t="shared" si="1"/>
        <v>2.87</v>
      </c>
      <c r="H37" s="45"/>
      <c r="I37" s="45"/>
      <c r="L37" s="36">
        <v>34</v>
      </c>
      <c r="M37" s="35">
        <f>N37+Q37+2/2+Tabelle2121314[[#This Row],[poweradd]]</f>
        <v>49.66</v>
      </c>
      <c r="N37" s="52">
        <f t="shared" si="7"/>
        <v>45.79</v>
      </c>
      <c r="O37" s="52">
        <f t="shared" si="5"/>
        <v>287.21000000000004</v>
      </c>
      <c r="P37" s="52">
        <f t="shared" si="8"/>
        <v>284.34000000000003</v>
      </c>
      <c r="Q37" s="35">
        <f t="shared" si="3"/>
        <v>2.87</v>
      </c>
      <c r="R37" s="45"/>
      <c r="S37" s="45"/>
    </row>
    <row r="38" spans="2:20" x14ac:dyDescent="0.25">
      <c r="B38" s="34">
        <v>35</v>
      </c>
      <c r="C38" s="35">
        <f>D38+G38+2/2+Tabelle21213[[#This Row],[poweradd]]</f>
        <v>3.5</v>
      </c>
      <c r="D38" s="52">
        <f t="shared" si="6"/>
        <v>49.66</v>
      </c>
      <c r="E38" s="52">
        <f t="shared" si="4"/>
        <v>284.34000000000003</v>
      </c>
      <c r="F38" s="52">
        <f t="shared" si="0"/>
        <v>281.50000000000006</v>
      </c>
      <c r="G38" s="35">
        <f t="shared" si="1"/>
        <v>2.84</v>
      </c>
      <c r="H38" s="45">
        <v>-50</v>
      </c>
      <c r="I38" s="45"/>
      <c r="J38" t="s">
        <v>32</v>
      </c>
      <c r="L38" s="34">
        <v>35</v>
      </c>
      <c r="M38" s="35">
        <f>N38+Q38+2/2+Tabelle2121314[[#This Row],[poweradd]]</f>
        <v>53.5</v>
      </c>
      <c r="N38" s="52">
        <f t="shared" si="7"/>
        <v>49.66</v>
      </c>
      <c r="O38" s="52">
        <f t="shared" si="5"/>
        <v>284.34000000000003</v>
      </c>
      <c r="P38" s="52">
        <f t="shared" si="8"/>
        <v>281.50000000000006</v>
      </c>
      <c r="Q38" s="35">
        <f t="shared" si="3"/>
        <v>2.84</v>
      </c>
      <c r="R38" s="45"/>
      <c r="S38" s="45"/>
    </row>
    <row r="39" spans="2:20" x14ac:dyDescent="0.25">
      <c r="B39" s="34">
        <v>36</v>
      </c>
      <c r="C39" s="35">
        <f>D39+G39+2/2+Tabelle21213[[#This Row],[poweradd]]</f>
        <v>7.3100000000000005</v>
      </c>
      <c r="D39" s="52">
        <f t="shared" si="6"/>
        <v>3.5</v>
      </c>
      <c r="E39" s="52">
        <f t="shared" si="4"/>
        <v>281.50000000000006</v>
      </c>
      <c r="F39" s="52">
        <f t="shared" si="0"/>
        <v>278.69000000000005</v>
      </c>
      <c r="G39" s="35">
        <f t="shared" si="1"/>
        <v>2.81</v>
      </c>
      <c r="H39" s="45"/>
      <c r="I39" s="45"/>
      <c r="L39" s="34">
        <v>36</v>
      </c>
      <c r="M39" s="35">
        <f>N39+Q39+2/2+Tabelle2121314[[#This Row],[poweradd]]</f>
        <v>57.31</v>
      </c>
      <c r="N39" s="52">
        <f t="shared" si="7"/>
        <v>53.5</v>
      </c>
      <c r="O39" s="52">
        <f t="shared" si="5"/>
        <v>281.50000000000006</v>
      </c>
      <c r="P39" s="52">
        <f t="shared" si="8"/>
        <v>278.69000000000005</v>
      </c>
      <c r="Q39" s="35">
        <f t="shared" si="3"/>
        <v>2.81</v>
      </c>
      <c r="R39" s="45"/>
      <c r="S39" s="45"/>
    </row>
    <row r="40" spans="2:20" x14ac:dyDescent="0.25">
      <c r="B40" s="34">
        <v>37</v>
      </c>
      <c r="C40" s="35">
        <f>D40+G40+2/2+Tabelle21213[[#This Row],[poweradd]]</f>
        <v>11.09</v>
      </c>
      <c r="D40" s="52">
        <f t="shared" si="6"/>
        <v>7.3100000000000005</v>
      </c>
      <c r="E40" s="52">
        <f t="shared" si="4"/>
        <v>278.69000000000005</v>
      </c>
      <c r="F40" s="52">
        <f t="shared" si="0"/>
        <v>275.91000000000008</v>
      </c>
      <c r="G40" s="35">
        <f t="shared" si="1"/>
        <v>2.78</v>
      </c>
      <c r="H40" s="45"/>
      <c r="I40" s="45"/>
      <c r="J40" s="38"/>
      <c r="L40" s="34">
        <v>37</v>
      </c>
      <c r="M40" s="35">
        <f>N40+Q40+2/2+Tabelle2121314[[#This Row],[poweradd]]</f>
        <v>61.09</v>
      </c>
      <c r="N40" s="52">
        <f t="shared" si="7"/>
        <v>57.31</v>
      </c>
      <c r="O40" s="52">
        <f t="shared" si="5"/>
        <v>278.69000000000005</v>
      </c>
      <c r="P40" s="52">
        <f t="shared" si="8"/>
        <v>275.91000000000008</v>
      </c>
      <c r="Q40" s="35">
        <f t="shared" si="3"/>
        <v>2.78</v>
      </c>
      <c r="R40" s="45"/>
      <c r="S40" s="45"/>
      <c r="T40" s="38"/>
    </row>
    <row r="41" spans="2:20" x14ac:dyDescent="0.25">
      <c r="B41" s="36">
        <v>38</v>
      </c>
      <c r="C41" s="35">
        <f>D41+G41+2/2+Tabelle21213[[#This Row],[poweradd]]</f>
        <v>14.84</v>
      </c>
      <c r="D41" s="52">
        <f t="shared" si="6"/>
        <v>11.09</v>
      </c>
      <c r="E41" s="52">
        <f t="shared" si="4"/>
        <v>275.91000000000008</v>
      </c>
      <c r="F41" s="52">
        <f t="shared" si="0"/>
        <v>273.16000000000008</v>
      </c>
      <c r="G41" s="35">
        <f t="shared" si="1"/>
        <v>2.75</v>
      </c>
      <c r="H41" s="45"/>
      <c r="I41" s="45"/>
      <c r="L41" s="36">
        <v>38</v>
      </c>
      <c r="M41" s="35">
        <f>N41+Q41+2/2+Tabelle2121314[[#This Row],[poweradd]]</f>
        <v>64.84</v>
      </c>
      <c r="N41" s="52">
        <f t="shared" si="7"/>
        <v>61.09</v>
      </c>
      <c r="O41" s="52">
        <f t="shared" si="5"/>
        <v>275.91000000000008</v>
      </c>
      <c r="P41" s="52">
        <f t="shared" si="8"/>
        <v>273.16000000000008</v>
      </c>
      <c r="Q41" s="35">
        <f t="shared" si="3"/>
        <v>2.75</v>
      </c>
      <c r="R41" s="45"/>
      <c r="S41" s="45"/>
    </row>
    <row r="42" spans="2:20" x14ac:dyDescent="0.25">
      <c r="B42" s="34">
        <v>39</v>
      </c>
      <c r="C42" s="37">
        <f>D42+G42+2/2+Tabelle21213[[#This Row],[poweradd]]</f>
        <v>18.57</v>
      </c>
      <c r="D42" s="52">
        <f t="shared" si="6"/>
        <v>14.84</v>
      </c>
      <c r="E42" s="52">
        <f t="shared" si="4"/>
        <v>273.16000000000008</v>
      </c>
      <c r="F42" s="52">
        <f t="shared" si="0"/>
        <v>270.43000000000006</v>
      </c>
      <c r="G42" s="35">
        <f t="shared" si="1"/>
        <v>2.73</v>
      </c>
      <c r="H42" s="45"/>
      <c r="I42" s="45"/>
      <c r="L42" s="34">
        <v>39</v>
      </c>
      <c r="M42" s="37">
        <f>N42+Q42+2/2+Tabelle2121314[[#This Row],[poweradd]]</f>
        <v>68.570000000000007</v>
      </c>
      <c r="N42" s="52">
        <f t="shared" si="7"/>
        <v>64.84</v>
      </c>
      <c r="O42" s="52">
        <f t="shared" si="5"/>
        <v>273.16000000000008</v>
      </c>
      <c r="P42" s="52">
        <f t="shared" si="8"/>
        <v>270.43000000000006</v>
      </c>
      <c r="Q42" s="35">
        <f t="shared" si="3"/>
        <v>2.73</v>
      </c>
      <c r="R42" s="45"/>
      <c r="S42" s="45"/>
    </row>
    <row r="43" spans="2:20" x14ac:dyDescent="0.25">
      <c r="B43" s="34">
        <v>40</v>
      </c>
      <c r="C43" s="35">
        <f>D43+G43+2/2+Tabelle21213[[#This Row],[poweradd]]</f>
        <v>22.27</v>
      </c>
      <c r="D43" s="52">
        <f t="shared" si="6"/>
        <v>18.57</v>
      </c>
      <c r="E43" s="52">
        <f t="shared" si="4"/>
        <v>270.43000000000006</v>
      </c>
      <c r="F43" s="52">
        <f t="shared" si="0"/>
        <v>267.73000000000008</v>
      </c>
      <c r="G43" s="35">
        <f t="shared" si="1"/>
        <v>2.7</v>
      </c>
      <c r="H43" s="45"/>
      <c r="I43" s="45"/>
      <c r="L43" s="34">
        <v>40</v>
      </c>
      <c r="M43" s="35">
        <f>N43+Q43+2/2+Tabelle2121314[[#This Row],[poweradd]]</f>
        <v>72.27000000000001</v>
      </c>
      <c r="N43" s="52">
        <f t="shared" si="7"/>
        <v>68.570000000000007</v>
      </c>
      <c r="O43" s="52">
        <f t="shared" si="5"/>
        <v>270.43000000000006</v>
      </c>
      <c r="P43" s="52">
        <f t="shared" si="8"/>
        <v>267.73000000000008</v>
      </c>
      <c r="Q43" s="35">
        <f t="shared" si="3"/>
        <v>2.7</v>
      </c>
      <c r="R43" s="45"/>
      <c r="S43" s="45"/>
    </row>
    <row r="44" spans="2:20" x14ac:dyDescent="0.25">
      <c r="B44" s="34">
        <v>41</v>
      </c>
      <c r="C44" s="35">
        <f>D44+G44+2/2+Tabelle21213[[#This Row],[poweradd]]</f>
        <v>25.939999999999998</v>
      </c>
      <c r="D44" s="52">
        <f t="shared" si="6"/>
        <v>22.27</v>
      </c>
      <c r="E44" s="52">
        <f t="shared" si="4"/>
        <v>267.73000000000008</v>
      </c>
      <c r="F44" s="52">
        <f t="shared" si="0"/>
        <v>265.06000000000006</v>
      </c>
      <c r="G44" s="35">
        <f t="shared" si="1"/>
        <v>2.67</v>
      </c>
      <c r="H44" s="45"/>
      <c r="I44" s="45"/>
      <c r="L44" s="34">
        <v>41</v>
      </c>
      <c r="M44" s="35">
        <f>N44+Q44+2/2+Tabelle2121314[[#This Row],[poweradd]]</f>
        <v>0.94000000000001194</v>
      </c>
      <c r="N44" s="52">
        <f t="shared" si="7"/>
        <v>72.27000000000001</v>
      </c>
      <c r="O44" s="52">
        <f t="shared" si="5"/>
        <v>267.73000000000008</v>
      </c>
      <c r="P44" s="52">
        <f t="shared" si="8"/>
        <v>265.06000000000006</v>
      </c>
      <c r="Q44" s="35">
        <f t="shared" si="3"/>
        <v>2.67</v>
      </c>
      <c r="R44" s="43">
        <v>-75</v>
      </c>
      <c r="S44" s="43"/>
      <c r="T44" s="38" t="s">
        <v>30</v>
      </c>
    </row>
    <row r="45" spans="2:20" x14ac:dyDescent="0.25">
      <c r="B45" s="34">
        <v>42</v>
      </c>
      <c r="C45" s="35">
        <f>D45+G45+2/2+Tabelle21213[[#This Row],[poweradd]]</f>
        <v>29.589999999999996</v>
      </c>
      <c r="D45" s="52">
        <f t="shared" si="6"/>
        <v>25.939999999999998</v>
      </c>
      <c r="E45" s="52">
        <f t="shared" si="4"/>
        <v>265.06000000000006</v>
      </c>
      <c r="F45" s="52">
        <f t="shared" si="0"/>
        <v>262.41000000000008</v>
      </c>
      <c r="G45" s="35">
        <f t="shared" si="1"/>
        <v>2.65</v>
      </c>
      <c r="H45" s="45"/>
      <c r="I45" s="45"/>
      <c r="L45" s="34">
        <v>42</v>
      </c>
      <c r="M45" s="35">
        <f>N45+Q45+2/2+Tabelle2121314[[#This Row],[poweradd]]</f>
        <v>4.5900000000000123</v>
      </c>
      <c r="N45" s="52">
        <f t="shared" si="7"/>
        <v>0.94000000000001194</v>
      </c>
      <c r="O45" s="52">
        <f t="shared" si="5"/>
        <v>265.06000000000006</v>
      </c>
      <c r="P45" s="52">
        <f t="shared" si="8"/>
        <v>262.41000000000008</v>
      </c>
      <c r="Q45" s="35">
        <f t="shared" si="3"/>
        <v>2.65</v>
      </c>
      <c r="R45" s="45"/>
      <c r="S45" s="45"/>
    </row>
    <row r="46" spans="2:20" x14ac:dyDescent="0.25">
      <c r="B46" s="36">
        <v>43</v>
      </c>
      <c r="C46" s="37">
        <f>D46+G46+2/2+Tabelle21213[[#This Row],[poweradd]]</f>
        <v>33.209999999999994</v>
      </c>
      <c r="D46" s="52">
        <f t="shared" si="6"/>
        <v>29.589999999999996</v>
      </c>
      <c r="E46" s="52">
        <f t="shared" si="4"/>
        <v>262.41000000000008</v>
      </c>
      <c r="F46" s="52">
        <f t="shared" si="0"/>
        <v>259.79000000000008</v>
      </c>
      <c r="G46" s="35">
        <f t="shared" si="1"/>
        <v>2.62</v>
      </c>
      <c r="H46" s="45"/>
      <c r="I46" s="45"/>
      <c r="L46" s="36">
        <v>43</v>
      </c>
      <c r="M46" s="37">
        <f>N46+Q46+2/2+Tabelle2121314[[#This Row],[poweradd]]</f>
        <v>8.2100000000000115</v>
      </c>
      <c r="N46" s="52">
        <f t="shared" si="7"/>
        <v>4.5900000000000123</v>
      </c>
      <c r="O46" s="52">
        <f t="shared" si="5"/>
        <v>262.41000000000008</v>
      </c>
      <c r="P46" s="52">
        <f t="shared" si="8"/>
        <v>259.79000000000008</v>
      </c>
      <c r="Q46" s="35">
        <f t="shared" si="3"/>
        <v>2.62</v>
      </c>
      <c r="R46" s="45"/>
      <c r="S46" s="45"/>
    </row>
    <row r="47" spans="2:20" x14ac:dyDescent="0.25">
      <c r="B47" s="34">
        <v>44</v>
      </c>
      <c r="C47" s="35">
        <f>D47+G47+2/2+Tabelle21213[[#This Row],[poweradd]]</f>
        <v>36.799999999999997</v>
      </c>
      <c r="D47" s="52">
        <f t="shared" si="6"/>
        <v>33.209999999999994</v>
      </c>
      <c r="E47" s="52">
        <f t="shared" si="4"/>
        <v>259.79000000000008</v>
      </c>
      <c r="F47" s="52">
        <f t="shared" si="0"/>
        <v>257.2000000000001</v>
      </c>
      <c r="G47" s="35">
        <f t="shared" si="1"/>
        <v>2.59</v>
      </c>
      <c r="H47" s="45"/>
      <c r="I47" s="45"/>
      <c r="L47" s="34">
        <v>44</v>
      </c>
      <c r="M47" s="35">
        <f>N47+Q47+2/2+Tabelle2121314[[#This Row],[poweradd]]</f>
        <v>11.800000000000011</v>
      </c>
      <c r="N47" s="52">
        <f t="shared" si="7"/>
        <v>8.2100000000000115</v>
      </c>
      <c r="O47" s="52">
        <f t="shared" si="5"/>
        <v>259.79000000000008</v>
      </c>
      <c r="P47" s="52">
        <f t="shared" si="8"/>
        <v>257.2000000000001</v>
      </c>
      <c r="Q47" s="35">
        <f t="shared" si="3"/>
        <v>2.59</v>
      </c>
      <c r="R47" s="45"/>
      <c r="S47" s="45"/>
    </row>
    <row r="48" spans="2:20" x14ac:dyDescent="0.25">
      <c r="B48" s="34">
        <v>45</v>
      </c>
      <c r="C48" s="35">
        <f>D48+G48+2/2+Tabelle21213[[#This Row],[poweradd]]</f>
        <v>40.369999999999997</v>
      </c>
      <c r="D48" s="52">
        <f t="shared" si="6"/>
        <v>36.799999999999997</v>
      </c>
      <c r="E48" s="52">
        <f t="shared" si="4"/>
        <v>257.2000000000001</v>
      </c>
      <c r="F48" s="52">
        <f t="shared" si="0"/>
        <v>254.63000000000011</v>
      </c>
      <c r="G48" s="35">
        <f t="shared" si="1"/>
        <v>2.57</v>
      </c>
      <c r="H48" s="45"/>
      <c r="I48" s="45"/>
      <c r="L48" s="34">
        <v>45</v>
      </c>
      <c r="M48" s="35">
        <f>N48+Q48+2/2+Tabelle2121314[[#This Row],[poweradd]]</f>
        <v>15.370000000000012</v>
      </c>
      <c r="N48" s="52">
        <f t="shared" si="7"/>
        <v>11.800000000000011</v>
      </c>
      <c r="O48" s="52">
        <f t="shared" si="5"/>
        <v>257.2000000000001</v>
      </c>
      <c r="P48" s="52">
        <f t="shared" si="8"/>
        <v>254.63000000000011</v>
      </c>
      <c r="Q48" s="35">
        <f t="shared" si="3"/>
        <v>2.57</v>
      </c>
      <c r="R48" s="45"/>
      <c r="S48" s="45"/>
    </row>
    <row r="49" spans="2:20" x14ac:dyDescent="0.25">
      <c r="B49" s="34">
        <v>46</v>
      </c>
      <c r="C49" s="35">
        <f>D49+G49+2/2+Tabelle21213[[#This Row],[poweradd]]</f>
        <v>43.91</v>
      </c>
      <c r="D49" s="52">
        <f t="shared" si="6"/>
        <v>40.369999999999997</v>
      </c>
      <c r="E49" s="52">
        <f t="shared" si="4"/>
        <v>254.63000000000011</v>
      </c>
      <c r="F49" s="52">
        <f t="shared" si="0"/>
        <v>252.09000000000012</v>
      </c>
      <c r="G49" s="35">
        <f t="shared" si="1"/>
        <v>2.54</v>
      </c>
      <c r="H49" s="45"/>
      <c r="I49" s="45"/>
      <c r="L49" s="34">
        <v>46</v>
      </c>
      <c r="M49" s="35">
        <f>N49+Q49+2/2+Tabelle2121314[[#This Row],[poweradd]]</f>
        <v>18.910000000000011</v>
      </c>
      <c r="N49" s="52">
        <f t="shared" si="7"/>
        <v>15.370000000000012</v>
      </c>
      <c r="O49" s="52">
        <f t="shared" si="5"/>
        <v>254.63000000000011</v>
      </c>
      <c r="P49" s="52">
        <f t="shared" si="8"/>
        <v>252.09000000000012</v>
      </c>
      <c r="Q49" s="35">
        <f t="shared" si="3"/>
        <v>2.54</v>
      </c>
      <c r="R49" s="45"/>
      <c r="S49" s="45"/>
    </row>
    <row r="50" spans="2:20" x14ac:dyDescent="0.25">
      <c r="B50" s="36">
        <v>47</v>
      </c>
      <c r="C50" s="35">
        <f>D50+G50+2/2+Tabelle21213[[#This Row],[poweradd]]</f>
        <v>47.43</v>
      </c>
      <c r="D50" s="52">
        <f t="shared" si="6"/>
        <v>43.91</v>
      </c>
      <c r="E50" s="52">
        <f t="shared" si="4"/>
        <v>252.09000000000012</v>
      </c>
      <c r="F50" s="52">
        <f t="shared" si="0"/>
        <v>249.57000000000011</v>
      </c>
      <c r="G50" s="35">
        <f t="shared" si="1"/>
        <v>2.52</v>
      </c>
      <c r="H50" s="45"/>
      <c r="I50" s="45"/>
      <c r="L50" s="36">
        <v>47</v>
      </c>
      <c r="M50" s="35">
        <f>N50+Q50+2/2+Tabelle2121314[[#This Row],[poweradd]]</f>
        <v>22.43000000000001</v>
      </c>
      <c r="N50" s="52">
        <f t="shared" si="7"/>
        <v>18.910000000000011</v>
      </c>
      <c r="O50" s="52">
        <f t="shared" si="5"/>
        <v>252.09000000000012</v>
      </c>
      <c r="P50" s="52">
        <f t="shared" si="8"/>
        <v>249.57000000000011</v>
      </c>
      <c r="Q50" s="35">
        <f t="shared" si="3"/>
        <v>2.52</v>
      </c>
      <c r="R50" s="45"/>
      <c r="S50" s="45"/>
    </row>
    <row r="51" spans="2:20" x14ac:dyDescent="0.25">
      <c r="B51" s="34">
        <v>48</v>
      </c>
      <c r="C51" s="35">
        <f>D51+G51+2/2+Tabelle21213[[#This Row],[poweradd]]</f>
        <v>0.92000000000000171</v>
      </c>
      <c r="D51" s="52">
        <f t="shared" si="6"/>
        <v>47.43</v>
      </c>
      <c r="E51" s="52">
        <f t="shared" si="4"/>
        <v>249.57000000000011</v>
      </c>
      <c r="F51" s="52">
        <f t="shared" si="0"/>
        <v>247.0800000000001</v>
      </c>
      <c r="G51" s="35">
        <f t="shared" si="1"/>
        <v>2.4900000000000002</v>
      </c>
      <c r="H51" s="45">
        <v>-50</v>
      </c>
      <c r="I51" s="45"/>
      <c r="J51" t="s">
        <v>34</v>
      </c>
      <c r="L51" s="34">
        <v>48</v>
      </c>
      <c r="M51" s="35">
        <f>N51+Q51+2/2+Tabelle2121314[[#This Row],[poweradd]]</f>
        <v>25.920000000000009</v>
      </c>
      <c r="N51" s="52">
        <f t="shared" si="7"/>
        <v>22.43000000000001</v>
      </c>
      <c r="O51" s="52">
        <f t="shared" si="5"/>
        <v>249.57000000000011</v>
      </c>
      <c r="P51" s="52">
        <f t="shared" si="8"/>
        <v>247.0800000000001</v>
      </c>
      <c r="Q51" s="35">
        <f t="shared" si="3"/>
        <v>2.4900000000000002</v>
      </c>
      <c r="R51" s="45"/>
      <c r="S51" s="45"/>
    </row>
    <row r="52" spans="2:20" x14ac:dyDescent="0.25">
      <c r="B52" s="34">
        <v>49</v>
      </c>
      <c r="C52" s="35">
        <f>D52+G52+2/2+Tabelle21213[[#This Row],[poweradd]]</f>
        <v>4.3900000000000023</v>
      </c>
      <c r="D52" s="52">
        <f t="shared" si="6"/>
        <v>0.92000000000000171</v>
      </c>
      <c r="E52" s="52">
        <f t="shared" si="4"/>
        <v>247.0800000000001</v>
      </c>
      <c r="F52" s="52">
        <f t="shared" si="0"/>
        <v>244.6100000000001</v>
      </c>
      <c r="G52" s="35">
        <f t="shared" si="1"/>
        <v>2.4700000000000002</v>
      </c>
      <c r="H52" s="45"/>
      <c r="I52" s="45"/>
      <c r="L52" s="34">
        <v>49</v>
      </c>
      <c r="M52" s="35">
        <f>N52+Q52+2/2+Tabelle2121314[[#This Row],[poweradd]]</f>
        <v>29.390000000000008</v>
      </c>
      <c r="N52" s="52">
        <f t="shared" si="7"/>
        <v>25.920000000000009</v>
      </c>
      <c r="O52" s="52">
        <f t="shared" si="5"/>
        <v>247.0800000000001</v>
      </c>
      <c r="P52" s="52">
        <f t="shared" si="8"/>
        <v>244.6100000000001</v>
      </c>
      <c r="Q52" s="35">
        <f t="shared" si="3"/>
        <v>2.4700000000000002</v>
      </c>
      <c r="R52" s="45"/>
      <c r="S52" s="45"/>
    </row>
    <row r="53" spans="2:20" x14ac:dyDescent="0.25">
      <c r="B53" s="34">
        <v>50</v>
      </c>
      <c r="C53" s="35">
        <f>D53+G53+2/2+Tabelle21213[[#This Row],[poweradd]]</f>
        <v>7.8300000000000018</v>
      </c>
      <c r="D53" s="52">
        <f t="shared" si="6"/>
        <v>4.3900000000000023</v>
      </c>
      <c r="E53" s="52">
        <f t="shared" si="4"/>
        <v>244.6100000000001</v>
      </c>
      <c r="F53" s="52">
        <f t="shared" si="0"/>
        <v>242.1700000000001</v>
      </c>
      <c r="G53" s="35">
        <f t="shared" si="1"/>
        <v>2.44</v>
      </c>
      <c r="H53" s="45"/>
      <c r="I53" s="45"/>
      <c r="L53" s="34">
        <v>50</v>
      </c>
      <c r="M53" s="35">
        <f>N53+Q53+2/2+Tabelle2121314[[#This Row],[poweradd]]</f>
        <v>32.830000000000013</v>
      </c>
      <c r="N53" s="52">
        <f t="shared" si="7"/>
        <v>29.390000000000008</v>
      </c>
      <c r="O53" s="52">
        <f t="shared" si="5"/>
        <v>244.6100000000001</v>
      </c>
      <c r="P53" s="52">
        <f t="shared" si="8"/>
        <v>242.1700000000001</v>
      </c>
      <c r="Q53" s="35">
        <f t="shared" si="3"/>
        <v>2.44</v>
      </c>
      <c r="R53" s="45"/>
      <c r="S53" s="45"/>
    </row>
    <row r="54" spans="2:20" x14ac:dyDescent="0.25">
      <c r="B54" s="36">
        <v>51</v>
      </c>
      <c r="C54" s="35">
        <f>D54+G54+2/2+Tabelle21213[[#This Row],[poweradd]]</f>
        <v>11.250000000000002</v>
      </c>
      <c r="D54" s="52">
        <f t="shared" si="6"/>
        <v>7.8300000000000018</v>
      </c>
      <c r="E54" s="52">
        <f t="shared" si="4"/>
        <v>242.1700000000001</v>
      </c>
      <c r="F54" s="52">
        <f t="shared" si="0"/>
        <v>239.75000000000011</v>
      </c>
      <c r="G54" s="35">
        <f t="shared" si="1"/>
        <v>2.42</v>
      </c>
      <c r="H54" s="45"/>
      <c r="I54" s="45"/>
      <c r="L54" s="36">
        <v>51</v>
      </c>
      <c r="M54" s="35">
        <f>N54+Q54+2/2+Tabelle2121314[[#This Row],[poweradd]]</f>
        <v>36.250000000000014</v>
      </c>
      <c r="N54" s="52">
        <f t="shared" si="7"/>
        <v>32.830000000000013</v>
      </c>
      <c r="O54" s="52">
        <f t="shared" si="5"/>
        <v>242.1700000000001</v>
      </c>
      <c r="P54" s="52">
        <f t="shared" si="8"/>
        <v>239.75000000000011</v>
      </c>
      <c r="Q54" s="35">
        <f t="shared" si="3"/>
        <v>2.42</v>
      </c>
      <c r="R54" s="45"/>
      <c r="S54" s="45"/>
    </row>
    <row r="55" spans="2:20" x14ac:dyDescent="0.25">
      <c r="B55" s="34">
        <v>52</v>
      </c>
      <c r="C55" s="37">
        <f>D55+G55+2/2+Tabelle21213[[#This Row],[poweradd]]</f>
        <v>14.640000000000002</v>
      </c>
      <c r="D55" s="52">
        <f t="shared" si="6"/>
        <v>11.250000000000002</v>
      </c>
      <c r="E55" s="52">
        <f t="shared" si="4"/>
        <v>239.75000000000011</v>
      </c>
      <c r="F55" s="52">
        <f t="shared" si="0"/>
        <v>237.36000000000013</v>
      </c>
      <c r="G55" s="35">
        <f t="shared" si="1"/>
        <v>2.39</v>
      </c>
      <c r="H55" s="45"/>
      <c r="I55" s="45"/>
      <c r="L55" s="34">
        <v>52</v>
      </c>
      <c r="M55" s="37">
        <f>N55+Q55+2/2+Tabelle2121314[[#This Row],[poweradd]]</f>
        <v>39.640000000000015</v>
      </c>
      <c r="N55" s="52">
        <f t="shared" si="7"/>
        <v>36.250000000000014</v>
      </c>
      <c r="O55" s="52">
        <f t="shared" si="5"/>
        <v>239.75000000000011</v>
      </c>
      <c r="P55" s="52">
        <f t="shared" si="8"/>
        <v>237.36000000000013</v>
      </c>
      <c r="Q55" s="35">
        <f t="shared" si="3"/>
        <v>2.39</v>
      </c>
      <c r="R55" s="45"/>
      <c r="S55" s="45"/>
    </row>
    <row r="56" spans="2:20" x14ac:dyDescent="0.25">
      <c r="B56" s="34">
        <v>53</v>
      </c>
      <c r="C56" s="35">
        <f>D56+G56+2/2+Tabelle21213[[#This Row],[poweradd]]</f>
        <v>18.010000000000002</v>
      </c>
      <c r="D56" s="52">
        <f t="shared" si="6"/>
        <v>14.640000000000002</v>
      </c>
      <c r="E56" s="52">
        <f t="shared" si="4"/>
        <v>237.36000000000013</v>
      </c>
      <c r="F56" s="52">
        <f t="shared" si="0"/>
        <v>234.99000000000012</v>
      </c>
      <c r="G56" s="35">
        <f t="shared" si="1"/>
        <v>2.37</v>
      </c>
      <c r="H56" s="45"/>
      <c r="I56" s="45"/>
      <c r="L56" s="34">
        <v>53</v>
      </c>
      <c r="M56" s="35">
        <f>N56+Q56+2/2+Tabelle2121314[[#This Row],[poweradd]]</f>
        <v>43.010000000000012</v>
      </c>
      <c r="N56" s="52">
        <f t="shared" si="7"/>
        <v>39.640000000000015</v>
      </c>
      <c r="O56" s="52">
        <f t="shared" si="5"/>
        <v>237.36000000000013</v>
      </c>
      <c r="P56" s="52">
        <f t="shared" si="8"/>
        <v>234.99000000000012</v>
      </c>
      <c r="Q56" s="35">
        <f t="shared" si="3"/>
        <v>2.37</v>
      </c>
      <c r="R56" s="45"/>
      <c r="S56" s="45"/>
    </row>
    <row r="57" spans="2:20" x14ac:dyDescent="0.25">
      <c r="B57" s="34">
        <v>54</v>
      </c>
      <c r="C57" s="35">
        <f>D57+G57+2/2+Tabelle21213[[#This Row],[poweradd]]</f>
        <v>21.35</v>
      </c>
      <c r="D57" s="52">
        <f t="shared" si="6"/>
        <v>18.010000000000002</v>
      </c>
      <c r="E57" s="52">
        <f t="shared" si="4"/>
        <v>234.99000000000012</v>
      </c>
      <c r="F57" s="52">
        <f t="shared" si="0"/>
        <v>232.65000000000012</v>
      </c>
      <c r="G57" s="35">
        <f t="shared" si="1"/>
        <v>2.34</v>
      </c>
      <c r="H57" s="45"/>
      <c r="I57" s="45"/>
      <c r="L57" s="34">
        <v>54</v>
      </c>
      <c r="M57" s="35">
        <f>N57+Q57+2/2+Tabelle2121314[[#This Row],[poweradd]]</f>
        <v>46.350000000000009</v>
      </c>
      <c r="N57" s="52">
        <f t="shared" si="7"/>
        <v>43.010000000000012</v>
      </c>
      <c r="O57" s="52">
        <f t="shared" si="5"/>
        <v>234.99000000000012</v>
      </c>
      <c r="P57" s="52">
        <f t="shared" si="8"/>
        <v>232.65000000000012</v>
      </c>
      <c r="Q57" s="35">
        <f t="shared" si="3"/>
        <v>2.34</v>
      </c>
      <c r="R57" s="45"/>
      <c r="S57" s="45"/>
    </row>
    <row r="58" spans="2:20" x14ac:dyDescent="0.25">
      <c r="B58" s="34">
        <v>55</v>
      </c>
      <c r="C58" s="35">
        <f>D58+G58+2/2+Tabelle21213[[#This Row],[poweradd]]</f>
        <v>24.67</v>
      </c>
      <c r="D58" s="52">
        <f t="shared" si="6"/>
        <v>21.35</v>
      </c>
      <c r="E58" s="52">
        <f t="shared" si="4"/>
        <v>232.65000000000012</v>
      </c>
      <c r="F58" s="52">
        <f t="shared" si="0"/>
        <v>230.33000000000013</v>
      </c>
      <c r="G58" s="35">
        <f t="shared" si="1"/>
        <v>2.3199999999999998</v>
      </c>
      <c r="H58" s="45"/>
      <c r="I58" s="45"/>
      <c r="L58" s="34">
        <v>55</v>
      </c>
      <c r="M58" s="35">
        <f>N58+Q58+2/2+Tabelle2121314[[#This Row],[poweradd]]</f>
        <v>49.670000000000009</v>
      </c>
      <c r="N58" s="52">
        <f t="shared" si="7"/>
        <v>46.350000000000009</v>
      </c>
      <c r="O58" s="52">
        <f t="shared" si="5"/>
        <v>232.65000000000012</v>
      </c>
      <c r="P58" s="52">
        <f t="shared" si="8"/>
        <v>230.33000000000013</v>
      </c>
      <c r="Q58" s="35">
        <f t="shared" si="3"/>
        <v>2.3199999999999998</v>
      </c>
      <c r="R58" s="45"/>
      <c r="S58" s="45"/>
    </row>
    <row r="59" spans="2:20" x14ac:dyDescent="0.25">
      <c r="B59" s="36">
        <v>56</v>
      </c>
      <c r="C59" s="37">
        <f>D59+G59+2/2+Tabelle21213[[#This Row],[poweradd]]</f>
        <v>27.970000000000002</v>
      </c>
      <c r="D59" s="52">
        <f t="shared" si="6"/>
        <v>24.67</v>
      </c>
      <c r="E59" s="52">
        <f t="shared" si="4"/>
        <v>230.33000000000013</v>
      </c>
      <c r="F59" s="52">
        <f t="shared" si="0"/>
        <v>228.03000000000011</v>
      </c>
      <c r="G59" s="35">
        <f t="shared" si="1"/>
        <v>2.2999999999999998</v>
      </c>
      <c r="H59" s="45"/>
      <c r="I59" s="45"/>
      <c r="L59" s="36">
        <v>56</v>
      </c>
      <c r="M59" s="37">
        <f>N59+Q59+2/2+Tabelle2121314[[#This Row],[poweradd]]</f>
        <v>2.970000000000006</v>
      </c>
      <c r="N59" s="52">
        <f t="shared" si="7"/>
        <v>49.670000000000009</v>
      </c>
      <c r="O59" s="52">
        <f t="shared" si="5"/>
        <v>230.33000000000013</v>
      </c>
      <c r="P59" s="52">
        <f t="shared" si="8"/>
        <v>228.03000000000011</v>
      </c>
      <c r="Q59" s="35">
        <f t="shared" si="3"/>
        <v>2.2999999999999998</v>
      </c>
      <c r="R59" s="45">
        <v>-50</v>
      </c>
      <c r="S59" s="45"/>
      <c r="T59" t="s">
        <v>66</v>
      </c>
    </row>
    <row r="60" spans="2:20" x14ac:dyDescent="0.25">
      <c r="B60" s="34">
        <v>57</v>
      </c>
      <c r="C60" s="35">
        <f>D60+G60+2/2+Tabelle21213[[#This Row],[poweradd]]</f>
        <v>31.250000000000004</v>
      </c>
      <c r="D60" s="52">
        <f t="shared" si="6"/>
        <v>27.970000000000002</v>
      </c>
      <c r="E60" s="52">
        <f t="shared" si="4"/>
        <v>228.03000000000011</v>
      </c>
      <c r="F60" s="52">
        <f t="shared" si="0"/>
        <v>225.75000000000011</v>
      </c>
      <c r="G60" s="35">
        <f t="shared" si="1"/>
        <v>2.2799999999999998</v>
      </c>
      <c r="H60" s="45"/>
      <c r="I60" s="45"/>
      <c r="L60" s="34">
        <v>57</v>
      </c>
      <c r="M60" s="35">
        <f>N60+Q60+2/2+Tabelle2121314[[#This Row],[poweradd]]</f>
        <v>6.2500000000000053</v>
      </c>
      <c r="N60" s="52">
        <f t="shared" si="7"/>
        <v>2.970000000000006</v>
      </c>
      <c r="O60" s="52">
        <f t="shared" si="5"/>
        <v>228.03000000000011</v>
      </c>
      <c r="P60" s="52">
        <f t="shared" si="8"/>
        <v>225.75000000000011</v>
      </c>
      <c r="Q60" s="35">
        <f t="shared" si="3"/>
        <v>2.2799999999999998</v>
      </c>
      <c r="R60" s="45"/>
      <c r="S60" s="45"/>
    </row>
    <row r="61" spans="2:20" x14ac:dyDescent="0.25">
      <c r="B61" s="34">
        <v>58</v>
      </c>
      <c r="C61" s="35">
        <f>D61+G61+2/2+Tabelle21213[[#This Row],[poweradd]]</f>
        <v>34.5</v>
      </c>
      <c r="D61" s="52">
        <f t="shared" si="6"/>
        <v>31.250000000000004</v>
      </c>
      <c r="E61" s="52">
        <f t="shared" si="4"/>
        <v>225.75000000000011</v>
      </c>
      <c r="F61" s="52">
        <f t="shared" si="0"/>
        <v>223.50000000000011</v>
      </c>
      <c r="G61" s="35">
        <f t="shared" si="1"/>
        <v>2.25</v>
      </c>
      <c r="H61" s="45"/>
      <c r="I61" s="45"/>
      <c r="L61" s="34">
        <v>58</v>
      </c>
      <c r="M61" s="35">
        <f>N61+Q61+2/2+Tabelle2121314[[#This Row],[poweradd]]</f>
        <v>9.5000000000000053</v>
      </c>
      <c r="N61" s="52">
        <f t="shared" si="7"/>
        <v>6.2500000000000053</v>
      </c>
      <c r="O61" s="52">
        <f t="shared" si="5"/>
        <v>225.75000000000011</v>
      </c>
      <c r="P61" s="52">
        <f t="shared" si="8"/>
        <v>223.50000000000011</v>
      </c>
      <c r="Q61" s="35">
        <f t="shared" si="3"/>
        <v>2.25</v>
      </c>
      <c r="R61" s="45"/>
      <c r="S61" s="45"/>
    </row>
    <row r="62" spans="2:20" x14ac:dyDescent="0.25">
      <c r="B62" s="34">
        <v>59</v>
      </c>
      <c r="C62" s="35">
        <f>D62+G62+2/2+Tabelle21213[[#This Row],[poweradd]]</f>
        <v>37.729999999999997</v>
      </c>
      <c r="D62" s="52">
        <f t="shared" si="6"/>
        <v>34.5</v>
      </c>
      <c r="E62" s="52">
        <f t="shared" si="4"/>
        <v>223.50000000000011</v>
      </c>
      <c r="F62" s="52">
        <f t="shared" si="0"/>
        <v>221.27000000000012</v>
      </c>
      <c r="G62" s="35">
        <f t="shared" si="1"/>
        <v>2.23</v>
      </c>
      <c r="H62" s="45"/>
      <c r="I62" s="45"/>
      <c r="L62" s="34">
        <v>59</v>
      </c>
      <c r="M62" s="35">
        <f>N62+Q62+2/2+Tabelle2121314[[#This Row],[poweradd]]</f>
        <v>12.730000000000006</v>
      </c>
      <c r="N62" s="52">
        <f t="shared" si="7"/>
        <v>9.5000000000000053</v>
      </c>
      <c r="O62" s="52">
        <f t="shared" si="5"/>
        <v>223.50000000000011</v>
      </c>
      <c r="P62" s="52">
        <f t="shared" si="8"/>
        <v>221.27000000000012</v>
      </c>
      <c r="Q62" s="35">
        <f t="shared" si="3"/>
        <v>2.23</v>
      </c>
      <c r="R62" s="45"/>
      <c r="S62" s="45"/>
    </row>
    <row r="63" spans="2:20" x14ac:dyDescent="0.25">
      <c r="B63" s="36">
        <v>60</v>
      </c>
      <c r="C63" s="35">
        <f>D63+G63+2/2+Tabelle21213[[#This Row],[poweradd]]</f>
        <v>40.94</v>
      </c>
      <c r="D63" s="52">
        <f t="shared" si="6"/>
        <v>37.729999999999997</v>
      </c>
      <c r="E63" s="52">
        <f t="shared" si="4"/>
        <v>221.27000000000012</v>
      </c>
      <c r="F63" s="52">
        <f t="shared" si="0"/>
        <v>219.06000000000012</v>
      </c>
      <c r="G63" s="35">
        <f t="shared" si="1"/>
        <v>2.21</v>
      </c>
      <c r="H63" s="45"/>
      <c r="I63" s="45"/>
      <c r="L63" s="36">
        <v>60</v>
      </c>
      <c r="M63" s="35">
        <f>N63+Q63+2/2+Tabelle2121314[[#This Row],[poweradd]]</f>
        <v>15.940000000000005</v>
      </c>
      <c r="N63" s="52">
        <f t="shared" si="7"/>
        <v>12.730000000000006</v>
      </c>
      <c r="O63" s="52">
        <f t="shared" si="5"/>
        <v>221.27000000000012</v>
      </c>
      <c r="P63" s="52">
        <f t="shared" si="8"/>
        <v>219.06000000000012</v>
      </c>
      <c r="Q63" s="35">
        <f t="shared" si="3"/>
        <v>2.21</v>
      </c>
      <c r="R63" s="45"/>
      <c r="S63" s="45"/>
    </row>
    <row r="64" spans="2:20" x14ac:dyDescent="0.25">
      <c r="B64" s="34">
        <v>61</v>
      </c>
      <c r="C64" s="35">
        <f>D64+G64+2/2+Tabelle21213[[#This Row],[poweradd]]</f>
        <v>44.129999999999995</v>
      </c>
      <c r="D64" s="52">
        <f t="shared" si="6"/>
        <v>40.94</v>
      </c>
      <c r="E64" s="52">
        <f t="shared" si="4"/>
        <v>219.06000000000012</v>
      </c>
      <c r="F64" s="52">
        <f t="shared" si="0"/>
        <v>216.87000000000012</v>
      </c>
      <c r="G64" s="35">
        <f t="shared" si="1"/>
        <v>2.19</v>
      </c>
      <c r="H64" s="45"/>
      <c r="I64" s="45"/>
      <c r="L64" s="34">
        <v>61</v>
      </c>
      <c r="M64" s="35">
        <f>N64+Q64+2/2+Tabelle2121314[[#This Row],[poweradd]]</f>
        <v>19.130000000000006</v>
      </c>
      <c r="N64" s="52">
        <f t="shared" si="7"/>
        <v>15.940000000000005</v>
      </c>
      <c r="O64" s="52">
        <f t="shared" si="5"/>
        <v>219.06000000000012</v>
      </c>
      <c r="P64" s="52">
        <f t="shared" si="8"/>
        <v>216.87000000000012</v>
      </c>
      <c r="Q64" s="35">
        <f t="shared" si="3"/>
        <v>2.19</v>
      </c>
      <c r="R64" s="45"/>
      <c r="S64" s="45"/>
    </row>
    <row r="65" spans="2:20" x14ac:dyDescent="0.25">
      <c r="B65" s="34">
        <v>62</v>
      </c>
      <c r="C65" s="35">
        <f>D65+G65+2/2+Tabelle21213[[#This Row],[poweradd]]</f>
        <v>47.289999999999992</v>
      </c>
      <c r="D65" s="52">
        <f t="shared" si="6"/>
        <v>44.129999999999995</v>
      </c>
      <c r="E65" s="52">
        <f t="shared" si="4"/>
        <v>216.87000000000012</v>
      </c>
      <c r="F65" s="52">
        <f t="shared" si="0"/>
        <v>214.71000000000012</v>
      </c>
      <c r="G65" s="35">
        <f t="shared" si="1"/>
        <v>2.16</v>
      </c>
      <c r="H65" s="43"/>
      <c r="I65" s="43"/>
      <c r="J65" s="38"/>
      <c r="L65" s="34">
        <v>62</v>
      </c>
      <c r="M65" s="35">
        <f>N65+Q65+2/2+Tabelle2121314[[#This Row],[poweradd]]</f>
        <v>22.290000000000006</v>
      </c>
      <c r="N65" s="52">
        <f t="shared" si="7"/>
        <v>19.130000000000006</v>
      </c>
      <c r="O65" s="52">
        <f t="shared" si="5"/>
        <v>216.87000000000012</v>
      </c>
      <c r="P65" s="52">
        <f t="shared" si="8"/>
        <v>214.71000000000012</v>
      </c>
      <c r="Q65" s="35">
        <f t="shared" si="3"/>
        <v>2.16</v>
      </c>
      <c r="R65" s="43"/>
      <c r="S65" s="43"/>
      <c r="T65" s="38"/>
    </row>
    <row r="66" spans="2:20" x14ac:dyDescent="0.25">
      <c r="B66" s="34">
        <v>63</v>
      </c>
      <c r="C66" s="35">
        <f>D66+G66+2/2+Tabelle21213[[#This Row],[poweradd]]</f>
        <v>0.42999999999999261</v>
      </c>
      <c r="D66" s="52">
        <f t="shared" si="6"/>
        <v>47.289999999999992</v>
      </c>
      <c r="E66" s="52">
        <f t="shared" si="4"/>
        <v>214.71000000000012</v>
      </c>
      <c r="F66" s="52">
        <f t="shared" si="0"/>
        <v>212.57000000000014</v>
      </c>
      <c r="G66" s="35">
        <f t="shared" si="1"/>
        <v>2.14</v>
      </c>
      <c r="H66" s="45">
        <v>-50</v>
      </c>
      <c r="I66" s="45"/>
      <c r="J66" t="s">
        <v>66</v>
      </c>
      <c r="L66" s="34">
        <v>63</v>
      </c>
      <c r="M66" s="35">
        <f>N66+Q66+2/2+Tabelle2121314[[#This Row],[poweradd]]</f>
        <v>25.430000000000007</v>
      </c>
      <c r="N66" s="52">
        <f t="shared" si="7"/>
        <v>22.290000000000006</v>
      </c>
      <c r="O66" s="52">
        <f t="shared" si="5"/>
        <v>214.71000000000012</v>
      </c>
      <c r="P66" s="52">
        <f t="shared" si="8"/>
        <v>212.57000000000014</v>
      </c>
      <c r="Q66" s="35">
        <f t="shared" si="3"/>
        <v>2.14</v>
      </c>
      <c r="R66" s="45"/>
      <c r="S66" s="45"/>
    </row>
    <row r="67" spans="2:20" x14ac:dyDescent="0.25">
      <c r="B67" s="36">
        <v>64</v>
      </c>
      <c r="C67" s="35">
        <f>D67+G67+2/2+Tabelle21213[[#This Row],[poweradd]]</f>
        <v>3.5499999999999927</v>
      </c>
      <c r="D67" s="52">
        <f t="shared" si="6"/>
        <v>0.42999999999999261</v>
      </c>
      <c r="E67" s="52">
        <f t="shared" si="4"/>
        <v>212.57000000000014</v>
      </c>
      <c r="F67" s="52">
        <f t="shared" si="0"/>
        <v>210.45000000000013</v>
      </c>
      <c r="G67" s="35">
        <f t="shared" si="1"/>
        <v>2.12</v>
      </c>
      <c r="H67" s="45"/>
      <c r="I67" s="45"/>
      <c r="L67" s="36">
        <v>64</v>
      </c>
      <c r="M67" s="35">
        <f>N67+Q67+2/2+Tabelle2121314[[#This Row],[poweradd]]</f>
        <v>28.550000000000008</v>
      </c>
      <c r="N67" s="52">
        <f t="shared" si="7"/>
        <v>25.430000000000007</v>
      </c>
      <c r="O67" s="52">
        <f t="shared" si="5"/>
        <v>212.57000000000014</v>
      </c>
      <c r="P67" s="52">
        <f t="shared" si="8"/>
        <v>210.45000000000013</v>
      </c>
      <c r="Q67" s="35">
        <f t="shared" si="3"/>
        <v>2.12</v>
      </c>
      <c r="R67" s="45"/>
      <c r="S67" s="45"/>
    </row>
    <row r="68" spans="2:20" x14ac:dyDescent="0.25">
      <c r="B68" s="34">
        <v>65</v>
      </c>
      <c r="C68" s="37">
        <f>D68+G68+2/2+Tabelle21213[[#This Row],[poweradd]]</f>
        <v>6.6499999999999932</v>
      </c>
      <c r="D68" s="52">
        <f t="shared" si="6"/>
        <v>3.5499999999999927</v>
      </c>
      <c r="E68" s="52">
        <f t="shared" si="4"/>
        <v>210.45000000000013</v>
      </c>
      <c r="F68" s="52">
        <f t="shared" ref="F68:F112" si="9">E68-G68</f>
        <v>208.35000000000014</v>
      </c>
      <c r="G68" s="35">
        <f t="shared" ref="G68:G112" si="10">IF(ROUNDDOWN(E68/50/2,0)&lt;1,1,IF(ROUNDDOWN(E68/50/2,0)&gt;20,20,ROUNDDOWN(E68/50/2,2)))</f>
        <v>2.1</v>
      </c>
      <c r="H68" s="45"/>
      <c r="I68" s="45"/>
      <c r="L68" s="34">
        <v>65</v>
      </c>
      <c r="M68" s="37">
        <f>N68+Q68+2/2+Tabelle2121314[[#This Row],[poweradd]]</f>
        <v>31.650000000000009</v>
      </c>
      <c r="N68" s="52">
        <f t="shared" si="7"/>
        <v>28.550000000000008</v>
      </c>
      <c r="O68" s="52">
        <f t="shared" si="5"/>
        <v>210.45000000000013</v>
      </c>
      <c r="P68" s="52">
        <f t="shared" si="8"/>
        <v>208.35000000000014</v>
      </c>
      <c r="Q68" s="35">
        <f t="shared" ref="Q68:Q131" si="11">IF(ROUNDDOWN(O68/50/2,0)&lt;1,1,IF(ROUNDDOWN(O68/50/2,0)&gt;20,20,ROUNDDOWN(O68/50/2,2)))</f>
        <v>2.1</v>
      </c>
      <c r="R68" s="45"/>
      <c r="S68" s="45"/>
    </row>
    <row r="69" spans="2:20" x14ac:dyDescent="0.25">
      <c r="B69" s="34">
        <v>66</v>
      </c>
      <c r="C69" s="35">
        <f>D69+G69+2/2+Tabelle21213[[#This Row],[poweradd]]</f>
        <v>9.7299999999999933</v>
      </c>
      <c r="D69" s="52">
        <f t="shared" si="6"/>
        <v>6.6499999999999932</v>
      </c>
      <c r="E69" s="52">
        <f t="shared" ref="E69:E112" si="12">F68+I68</f>
        <v>208.35000000000014</v>
      </c>
      <c r="F69" s="52">
        <f t="shared" si="9"/>
        <v>206.27000000000012</v>
      </c>
      <c r="G69" s="35">
        <f t="shared" si="10"/>
        <v>2.08</v>
      </c>
      <c r="H69" s="45"/>
      <c r="I69" s="45"/>
      <c r="L69" s="34">
        <v>66</v>
      </c>
      <c r="M69" s="35">
        <f>N69+Q69+2/2+Tabelle2121314[[#This Row],[poweradd]]</f>
        <v>34.730000000000011</v>
      </c>
      <c r="N69" s="52">
        <f t="shared" si="7"/>
        <v>31.650000000000009</v>
      </c>
      <c r="O69" s="52">
        <f t="shared" ref="O69:O85" si="13">P68+S68</f>
        <v>208.35000000000014</v>
      </c>
      <c r="P69" s="52">
        <f t="shared" si="8"/>
        <v>206.27000000000012</v>
      </c>
      <c r="Q69" s="35">
        <f t="shared" si="11"/>
        <v>2.08</v>
      </c>
      <c r="R69" s="45"/>
      <c r="S69" s="45"/>
    </row>
    <row r="70" spans="2:20" x14ac:dyDescent="0.25">
      <c r="B70" s="34">
        <v>67</v>
      </c>
      <c r="C70" s="35">
        <f>D70+G70+2/2+Tabelle21213[[#This Row],[poweradd]]</f>
        <v>12.789999999999994</v>
      </c>
      <c r="D70" s="52">
        <f t="shared" ref="D70:D112" si="14">C69</f>
        <v>9.7299999999999933</v>
      </c>
      <c r="E70" s="52">
        <f t="shared" si="12"/>
        <v>206.27000000000012</v>
      </c>
      <c r="F70" s="52">
        <f t="shared" si="9"/>
        <v>204.21000000000012</v>
      </c>
      <c r="G70" s="35">
        <f t="shared" si="10"/>
        <v>2.06</v>
      </c>
      <c r="H70" s="45"/>
      <c r="I70" s="45"/>
      <c r="L70" s="34">
        <v>67</v>
      </c>
      <c r="M70" s="35">
        <f>N70+Q70+2/2+Tabelle2121314[[#This Row],[poweradd]]</f>
        <v>37.790000000000013</v>
      </c>
      <c r="N70" s="52">
        <f t="shared" ref="N70:N133" si="15">M69</f>
        <v>34.730000000000011</v>
      </c>
      <c r="O70" s="52">
        <f t="shared" si="13"/>
        <v>206.27000000000012</v>
      </c>
      <c r="P70" s="52">
        <f t="shared" si="8"/>
        <v>204.21000000000012</v>
      </c>
      <c r="Q70" s="35">
        <f t="shared" si="11"/>
        <v>2.06</v>
      </c>
      <c r="R70" s="45"/>
      <c r="S70" s="45"/>
    </row>
    <row r="71" spans="2:20" x14ac:dyDescent="0.25">
      <c r="B71" s="34">
        <v>68</v>
      </c>
      <c r="C71" s="35">
        <f>D71+G71+2/2+Tabelle21213[[#This Row],[poweradd]]</f>
        <v>15.829999999999995</v>
      </c>
      <c r="D71" s="52">
        <f t="shared" si="14"/>
        <v>12.789999999999994</v>
      </c>
      <c r="E71" s="52">
        <f t="shared" si="12"/>
        <v>204.21000000000012</v>
      </c>
      <c r="F71" s="52">
        <f t="shared" si="9"/>
        <v>202.17000000000013</v>
      </c>
      <c r="G71" s="35">
        <f t="shared" si="10"/>
        <v>2.04</v>
      </c>
      <c r="H71" s="45"/>
      <c r="I71" s="45"/>
      <c r="L71" s="34">
        <v>68</v>
      </c>
      <c r="M71" s="35">
        <f>N71+Q71+2/2+Tabelle2121314[[#This Row],[poweradd]]</f>
        <v>40.830000000000013</v>
      </c>
      <c r="N71" s="52">
        <f t="shared" si="15"/>
        <v>37.790000000000013</v>
      </c>
      <c r="O71" s="52">
        <f t="shared" si="13"/>
        <v>204.21000000000012</v>
      </c>
      <c r="P71" s="52">
        <f t="shared" ref="P71:P134" si="16">O71-Q71</f>
        <v>202.17000000000013</v>
      </c>
      <c r="Q71" s="35">
        <f t="shared" si="11"/>
        <v>2.04</v>
      </c>
      <c r="R71" s="45"/>
      <c r="S71" s="45"/>
    </row>
    <row r="72" spans="2:20" x14ac:dyDescent="0.25">
      <c r="B72" s="36">
        <v>69</v>
      </c>
      <c r="C72" s="37">
        <f>D72+G72+2/2+Tabelle21213[[#This Row],[poweradd]]</f>
        <v>18.849999999999994</v>
      </c>
      <c r="D72" s="52">
        <f t="shared" si="14"/>
        <v>15.829999999999995</v>
      </c>
      <c r="E72" s="52">
        <f t="shared" si="12"/>
        <v>202.17000000000013</v>
      </c>
      <c r="F72" s="52">
        <f t="shared" si="9"/>
        <v>200.15000000000012</v>
      </c>
      <c r="G72" s="35">
        <f t="shared" si="10"/>
        <v>2.02</v>
      </c>
      <c r="H72" s="45"/>
      <c r="I72" s="45"/>
      <c r="L72" s="36">
        <v>69</v>
      </c>
      <c r="M72" s="37">
        <f>N72+Q72+2/2+Tabelle2121314[[#This Row],[poweradd]]</f>
        <v>43.850000000000016</v>
      </c>
      <c r="N72" s="52">
        <f t="shared" si="15"/>
        <v>40.830000000000013</v>
      </c>
      <c r="O72" s="52">
        <f t="shared" si="13"/>
        <v>202.17000000000013</v>
      </c>
      <c r="P72" s="52">
        <f t="shared" si="16"/>
        <v>200.15000000000012</v>
      </c>
      <c r="Q72" s="35">
        <f t="shared" si="11"/>
        <v>2.02</v>
      </c>
      <c r="R72" s="45"/>
      <c r="S72" s="45"/>
    </row>
    <row r="73" spans="2:20" x14ac:dyDescent="0.25">
      <c r="B73" s="34">
        <v>70</v>
      </c>
      <c r="C73" s="35">
        <f>D73+G73+2/2+Tabelle21213[[#This Row],[poweradd]]</f>
        <v>21.849999999999994</v>
      </c>
      <c r="D73" s="52">
        <f t="shared" si="14"/>
        <v>18.849999999999994</v>
      </c>
      <c r="E73" s="52">
        <f t="shared" si="12"/>
        <v>200.15000000000012</v>
      </c>
      <c r="F73" s="52">
        <f t="shared" si="9"/>
        <v>198.15000000000012</v>
      </c>
      <c r="G73" s="35">
        <f t="shared" si="10"/>
        <v>2</v>
      </c>
      <c r="H73" s="45"/>
      <c r="I73" s="45"/>
      <c r="L73" s="34">
        <v>70</v>
      </c>
      <c r="M73" s="35">
        <f>N73+Q73+2/2+Tabelle2121314[[#This Row],[poweradd]]</f>
        <v>46.850000000000016</v>
      </c>
      <c r="N73" s="52">
        <f t="shared" si="15"/>
        <v>43.850000000000016</v>
      </c>
      <c r="O73" s="52">
        <f t="shared" si="13"/>
        <v>200.15000000000012</v>
      </c>
      <c r="P73" s="52">
        <f t="shared" si="16"/>
        <v>198.15000000000012</v>
      </c>
      <c r="Q73" s="35">
        <f t="shared" si="11"/>
        <v>2</v>
      </c>
      <c r="R73" s="45"/>
      <c r="S73" s="45"/>
    </row>
    <row r="74" spans="2:20" x14ac:dyDescent="0.25">
      <c r="B74" s="34">
        <v>71</v>
      </c>
      <c r="C74" s="35">
        <f>D74+G74+2/2+Tabelle21213[[#This Row],[poweradd]]</f>
        <v>24.829999999999995</v>
      </c>
      <c r="D74" s="52">
        <f t="shared" si="14"/>
        <v>21.849999999999994</v>
      </c>
      <c r="E74" s="52">
        <f t="shared" si="12"/>
        <v>198.15000000000012</v>
      </c>
      <c r="F74" s="52">
        <f t="shared" si="9"/>
        <v>196.17000000000013</v>
      </c>
      <c r="G74" s="35">
        <f t="shared" si="10"/>
        <v>1.98</v>
      </c>
      <c r="H74" s="45"/>
      <c r="I74" s="45"/>
      <c r="L74" s="34">
        <v>71</v>
      </c>
      <c r="M74" s="35">
        <f>N74+Q74+2/2+Tabelle2121314[[#This Row],[poweradd]]</f>
        <v>49.830000000000013</v>
      </c>
      <c r="N74" s="52">
        <f t="shared" si="15"/>
        <v>46.850000000000016</v>
      </c>
      <c r="O74" s="52">
        <f t="shared" si="13"/>
        <v>198.15000000000012</v>
      </c>
      <c r="P74" s="52">
        <f t="shared" si="16"/>
        <v>196.17000000000013</v>
      </c>
      <c r="Q74" s="35">
        <f t="shared" si="11"/>
        <v>1.98</v>
      </c>
      <c r="R74" s="45"/>
      <c r="S74" s="45"/>
    </row>
    <row r="75" spans="2:20" x14ac:dyDescent="0.25">
      <c r="B75" s="34">
        <v>72</v>
      </c>
      <c r="C75" s="35">
        <f>D75+G75+2/2+Tabelle21213[[#This Row],[poweradd]]</f>
        <v>27.789999999999996</v>
      </c>
      <c r="D75" s="52">
        <f t="shared" si="14"/>
        <v>24.829999999999995</v>
      </c>
      <c r="E75" s="52">
        <f t="shared" si="12"/>
        <v>196.17000000000013</v>
      </c>
      <c r="F75" s="52">
        <f t="shared" si="9"/>
        <v>194.21000000000012</v>
      </c>
      <c r="G75" s="35">
        <f t="shared" si="10"/>
        <v>1.96</v>
      </c>
      <c r="H75" s="45"/>
      <c r="I75" s="45"/>
      <c r="L75" s="34">
        <v>72</v>
      </c>
      <c r="M75" s="35">
        <f>N75+Q75+2/2+Tabelle2121314[[#This Row],[poweradd]]</f>
        <v>52.790000000000013</v>
      </c>
      <c r="N75" s="52">
        <f t="shared" si="15"/>
        <v>49.830000000000013</v>
      </c>
      <c r="O75" s="52">
        <f t="shared" si="13"/>
        <v>196.17000000000013</v>
      </c>
      <c r="P75" s="52">
        <f t="shared" si="16"/>
        <v>194.21000000000012</v>
      </c>
      <c r="Q75" s="35">
        <f t="shared" si="11"/>
        <v>1.96</v>
      </c>
      <c r="R75" s="45"/>
      <c r="S75" s="45"/>
    </row>
    <row r="76" spans="2:20" x14ac:dyDescent="0.25">
      <c r="B76" s="36">
        <v>73</v>
      </c>
      <c r="C76" s="35">
        <f>D76+G76+2/2+Tabelle21213[[#This Row],[poweradd]]</f>
        <v>30.729999999999997</v>
      </c>
      <c r="D76" s="52">
        <f t="shared" si="14"/>
        <v>27.789999999999996</v>
      </c>
      <c r="E76" s="52">
        <f t="shared" si="12"/>
        <v>194.21000000000012</v>
      </c>
      <c r="F76" s="52">
        <f t="shared" si="9"/>
        <v>192.27000000000012</v>
      </c>
      <c r="G76" s="35">
        <f t="shared" si="10"/>
        <v>1.94</v>
      </c>
      <c r="H76" s="45"/>
      <c r="I76" s="45"/>
      <c r="L76" s="36">
        <v>73</v>
      </c>
      <c r="M76" s="35">
        <f>N76+Q76+2/2+Tabelle2121314[[#This Row],[poweradd]]</f>
        <v>55.730000000000011</v>
      </c>
      <c r="N76" s="52">
        <f t="shared" si="15"/>
        <v>52.790000000000013</v>
      </c>
      <c r="O76" s="52">
        <f t="shared" si="13"/>
        <v>194.21000000000012</v>
      </c>
      <c r="P76" s="52">
        <f t="shared" si="16"/>
        <v>192.27000000000012</v>
      </c>
      <c r="Q76" s="35">
        <f t="shared" si="11"/>
        <v>1.94</v>
      </c>
      <c r="R76" s="45"/>
      <c r="S76" s="45"/>
    </row>
    <row r="77" spans="2:20" x14ac:dyDescent="0.25">
      <c r="B77" s="34">
        <v>74</v>
      </c>
      <c r="C77" s="35">
        <f>D77+G77+2/2+Tabelle21213[[#This Row],[poweradd]]</f>
        <v>33.65</v>
      </c>
      <c r="D77" s="52">
        <f t="shared" si="14"/>
        <v>30.729999999999997</v>
      </c>
      <c r="E77" s="52">
        <f t="shared" si="12"/>
        <v>192.27000000000012</v>
      </c>
      <c r="F77" s="52">
        <f t="shared" si="9"/>
        <v>190.35000000000014</v>
      </c>
      <c r="G77" s="35">
        <f t="shared" si="10"/>
        <v>1.92</v>
      </c>
      <c r="H77" s="45"/>
      <c r="I77" s="45"/>
      <c r="L77" s="34">
        <v>74</v>
      </c>
      <c r="M77" s="35">
        <f>N77+Q77+2/2+Tabelle2121314[[#This Row],[poweradd]]</f>
        <v>58.650000000000013</v>
      </c>
      <c r="N77" s="52">
        <f t="shared" si="15"/>
        <v>55.730000000000011</v>
      </c>
      <c r="O77" s="52">
        <f t="shared" si="13"/>
        <v>192.27000000000012</v>
      </c>
      <c r="P77" s="52">
        <f t="shared" si="16"/>
        <v>190.35000000000014</v>
      </c>
      <c r="Q77" s="35">
        <f t="shared" si="11"/>
        <v>1.92</v>
      </c>
      <c r="R77" s="45"/>
      <c r="S77" s="45"/>
    </row>
    <row r="78" spans="2:20" x14ac:dyDescent="0.25">
      <c r="B78" s="34">
        <v>75</v>
      </c>
      <c r="C78" s="35">
        <f>D78+G78+2/2+Tabelle21213[[#This Row],[poweradd]]</f>
        <v>36.549999999999997</v>
      </c>
      <c r="D78" s="52">
        <f t="shared" si="14"/>
        <v>33.65</v>
      </c>
      <c r="E78" s="52">
        <f t="shared" si="12"/>
        <v>190.35000000000014</v>
      </c>
      <c r="F78" s="52">
        <f t="shared" si="9"/>
        <v>188.45000000000013</v>
      </c>
      <c r="G78" s="35">
        <f t="shared" si="10"/>
        <v>1.9</v>
      </c>
      <c r="H78" s="45"/>
      <c r="I78" s="45"/>
      <c r="L78" s="34">
        <v>75</v>
      </c>
      <c r="M78" s="35">
        <f>N78+Q78+2/2+Tabelle2121314[[#This Row],[poweradd]]</f>
        <v>61.550000000000011</v>
      </c>
      <c r="N78" s="52">
        <f t="shared" si="15"/>
        <v>58.650000000000013</v>
      </c>
      <c r="O78" s="52">
        <f t="shared" si="13"/>
        <v>190.35000000000014</v>
      </c>
      <c r="P78" s="52">
        <f t="shared" si="16"/>
        <v>188.45000000000013</v>
      </c>
      <c r="Q78" s="35">
        <f t="shared" si="11"/>
        <v>1.9</v>
      </c>
      <c r="R78" s="45"/>
      <c r="S78" s="45"/>
    </row>
    <row r="79" spans="2:20" x14ac:dyDescent="0.25">
      <c r="B79" s="34">
        <v>76</v>
      </c>
      <c r="C79" s="35">
        <f>D79+G79+2/2+Tabelle21213[[#This Row],[poweradd]]</f>
        <v>39.43</v>
      </c>
      <c r="D79" s="52">
        <f t="shared" si="14"/>
        <v>36.549999999999997</v>
      </c>
      <c r="E79" s="52">
        <f t="shared" si="12"/>
        <v>188.45000000000013</v>
      </c>
      <c r="F79" s="52">
        <f t="shared" si="9"/>
        <v>186.57000000000014</v>
      </c>
      <c r="G79" s="35">
        <f t="shared" si="10"/>
        <v>1.88</v>
      </c>
      <c r="H79" s="45"/>
      <c r="I79" s="45"/>
      <c r="L79" s="34">
        <v>76</v>
      </c>
      <c r="M79" s="35">
        <f>N79+Q79+2/2+Tabelle2121314[[#This Row],[poweradd]]</f>
        <v>64.430000000000007</v>
      </c>
      <c r="N79" s="52">
        <f t="shared" si="15"/>
        <v>61.550000000000011</v>
      </c>
      <c r="O79" s="52">
        <f t="shared" si="13"/>
        <v>188.45000000000013</v>
      </c>
      <c r="P79" s="52">
        <f t="shared" si="16"/>
        <v>186.57000000000014</v>
      </c>
      <c r="Q79" s="35">
        <f t="shared" si="11"/>
        <v>1.88</v>
      </c>
      <c r="R79" s="45"/>
      <c r="S79" s="45"/>
    </row>
    <row r="80" spans="2:20" x14ac:dyDescent="0.25">
      <c r="B80" s="36">
        <v>77</v>
      </c>
      <c r="C80" s="35">
        <f>D80+G80+2/2+Tabelle21213[[#This Row],[poweradd]]</f>
        <v>42.29</v>
      </c>
      <c r="D80" s="52">
        <f t="shared" si="14"/>
        <v>39.43</v>
      </c>
      <c r="E80" s="52">
        <f t="shared" si="12"/>
        <v>186.57000000000014</v>
      </c>
      <c r="F80" s="52">
        <f t="shared" si="9"/>
        <v>184.71000000000012</v>
      </c>
      <c r="G80" s="35">
        <f t="shared" si="10"/>
        <v>1.86</v>
      </c>
      <c r="H80" s="45"/>
      <c r="I80" s="45"/>
      <c r="L80" s="36">
        <v>77</v>
      </c>
      <c r="M80" s="35">
        <f>N80+Q80+2/2+Tabelle2121314[[#This Row],[poweradd]]</f>
        <v>67.290000000000006</v>
      </c>
      <c r="N80" s="52">
        <f t="shared" si="15"/>
        <v>64.430000000000007</v>
      </c>
      <c r="O80" s="52">
        <f t="shared" si="13"/>
        <v>186.57000000000014</v>
      </c>
      <c r="P80" s="52">
        <f t="shared" si="16"/>
        <v>184.71000000000012</v>
      </c>
      <c r="Q80" s="35">
        <f t="shared" si="11"/>
        <v>1.86</v>
      </c>
      <c r="R80" s="45"/>
      <c r="S80" s="45"/>
    </row>
    <row r="81" spans="2:20" x14ac:dyDescent="0.25">
      <c r="B81" s="34">
        <v>78</v>
      </c>
      <c r="C81" s="37">
        <f>D81+G81+2/2+Tabelle21213[[#This Row],[poweradd]]</f>
        <v>45.13</v>
      </c>
      <c r="D81" s="52">
        <f t="shared" si="14"/>
        <v>42.29</v>
      </c>
      <c r="E81" s="52">
        <f t="shared" si="12"/>
        <v>184.71000000000012</v>
      </c>
      <c r="F81" s="52">
        <f t="shared" si="9"/>
        <v>182.87000000000012</v>
      </c>
      <c r="G81" s="35">
        <f t="shared" si="10"/>
        <v>1.84</v>
      </c>
      <c r="H81" s="45"/>
      <c r="I81" s="45"/>
      <c r="L81" s="34">
        <v>78</v>
      </c>
      <c r="M81" s="37">
        <f>N81+Q81+2/2+Tabelle2121314[[#This Row],[poweradd]]</f>
        <v>70.13000000000001</v>
      </c>
      <c r="N81" s="52">
        <f t="shared" si="15"/>
        <v>67.290000000000006</v>
      </c>
      <c r="O81" s="52">
        <f t="shared" si="13"/>
        <v>184.71000000000012</v>
      </c>
      <c r="P81" s="52">
        <f t="shared" si="16"/>
        <v>182.87000000000012</v>
      </c>
      <c r="Q81" s="35">
        <f t="shared" si="11"/>
        <v>1.84</v>
      </c>
      <c r="R81" s="45"/>
      <c r="S81" s="45"/>
    </row>
    <row r="82" spans="2:20" x14ac:dyDescent="0.25">
      <c r="B82" s="34">
        <v>79</v>
      </c>
      <c r="C82" s="35">
        <f>D82+G82+2/2+Tabelle21213[[#This Row],[poweradd]]</f>
        <v>47.95</v>
      </c>
      <c r="D82" s="52">
        <f t="shared" si="14"/>
        <v>45.13</v>
      </c>
      <c r="E82" s="52">
        <f t="shared" si="12"/>
        <v>182.87000000000012</v>
      </c>
      <c r="F82" s="52">
        <f t="shared" si="9"/>
        <v>181.05000000000013</v>
      </c>
      <c r="G82" s="35">
        <f t="shared" si="10"/>
        <v>1.82</v>
      </c>
      <c r="H82" s="45"/>
      <c r="I82" s="45"/>
      <c r="L82" s="34">
        <v>79</v>
      </c>
      <c r="M82" s="35">
        <f>N82+Q82+2/2+Tabelle2121314[[#This Row],[poweradd]]</f>
        <v>72.95</v>
      </c>
      <c r="N82" s="52">
        <f t="shared" si="15"/>
        <v>70.13000000000001</v>
      </c>
      <c r="O82" s="52">
        <f t="shared" si="13"/>
        <v>182.87000000000012</v>
      </c>
      <c r="P82" s="52">
        <f t="shared" si="16"/>
        <v>181.05000000000013</v>
      </c>
      <c r="Q82" s="35">
        <f t="shared" si="11"/>
        <v>1.82</v>
      </c>
      <c r="R82" s="45"/>
      <c r="S82" s="45"/>
    </row>
    <row r="83" spans="2:20" x14ac:dyDescent="0.25">
      <c r="B83" s="34">
        <v>80</v>
      </c>
      <c r="C83" s="35">
        <f>D83+G83+2/2+Tabelle21213[[#This Row],[poweradd]]</f>
        <v>50.760000000000005</v>
      </c>
      <c r="D83" s="52">
        <f t="shared" si="14"/>
        <v>47.95</v>
      </c>
      <c r="E83" s="52">
        <f t="shared" si="12"/>
        <v>181.05000000000013</v>
      </c>
      <c r="F83" s="52">
        <f t="shared" si="9"/>
        <v>179.24000000000012</v>
      </c>
      <c r="G83" s="35">
        <f t="shared" si="10"/>
        <v>1.81</v>
      </c>
      <c r="H83" s="45"/>
      <c r="I83" s="45"/>
      <c r="L83" s="34">
        <v>80</v>
      </c>
      <c r="M83" s="35">
        <f>N83+Q83+2/2+Tabelle2121314[[#This Row],[poweradd]]</f>
        <v>75.760000000000005</v>
      </c>
      <c r="N83" s="52">
        <f t="shared" si="15"/>
        <v>72.95</v>
      </c>
      <c r="O83" s="52">
        <f t="shared" si="13"/>
        <v>181.05000000000013</v>
      </c>
      <c r="P83" s="52">
        <f t="shared" si="16"/>
        <v>179.24000000000012</v>
      </c>
      <c r="Q83" s="35">
        <f t="shared" si="11"/>
        <v>1.81</v>
      </c>
      <c r="R83" s="45"/>
      <c r="S83" s="45"/>
    </row>
    <row r="84" spans="2:20" x14ac:dyDescent="0.25">
      <c r="B84" s="34">
        <v>81</v>
      </c>
      <c r="C84" s="35">
        <f>D84+G84+2/2+Tabelle21213[[#This Row],[poweradd]]</f>
        <v>53.550000000000004</v>
      </c>
      <c r="D84" s="52">
        <f t="shared" si="14"/>
        <v>50.760000000000005</v>
      </c>
      <c r="E84" s="52">
        <f t="shared" si="12"/>
        <v>179.24000000000012</v>
      </c>
      <c r="F84" s="52">
        <f t="shared" si="9"/>
        <v>177.45000000000013</v>
      </c>
      <c r="G84" s="35">
        <f t="shared" si="10"/>
        <v>1.79</v>
      </c>
      <c r="H84" s="45"/>
      <c r="I84" s="45"/>
      <c r="L84" s="34">
        <v>81</v>
      </c>
      <c r="M84" s="35">
        <f>N84+Q84+2/2+Tabelle2121314[[#This Row],[poweradd]]</f>
        <v>78.550000000000011</v>
      </c>
      <c r="N84" s="52">
        <f t="shared" si="15"/>
        <v>75.760000000000005</v>
      </c>
      <c r="O84" s="52">
        <f t="shared" si="13"/>
        <v>179.24000000000012</v>
      </c>
      <c r="P84" s="52">
        <f t="shared" si="16"/>
        <v>177.45000000000013</v>
      </c>
      <c r="Q84" s="35">
        <f t="shared" si="11"/>
        <v>1.79</v>
      </c>
      <c r="R84" s="45"/>
      <c r="S84" s="45"/>
    </row>
    <row r="85" spans="2:20" x14ac:dyDescent="0.25">
      <c r="B85" s="36">
        <v>82</v>
      </c>
      <c r="C85" s="37">
        <f>D85+G85+2/2+Tabelle21213[[#This Row],[poweradd]]</f>
        <v>56.320000000000007</v>
      </c>
      <c r="D85" s="52">
        <f t="shared" si="14"/>
        <v>53.550000000000004</v>
      </c>
      <c r="E85" s="52">
        <f t="shared" si="12"/>
        <v>177.45000000000013</v>
      </c>
      <c r="F85" s="52">
        <f t="shared" si="9"/>
        <v>175.68000000000012</v>
      </c>
      <c r="G85" s="35">
        <f t="shared" si="10"/>
        <v>1.77</v>
      </c>
      <c r="H85" s="45"/>
      <c r="I85" s="45"/>
      <c r="L85" s="36">
        <v>82</v>
      </c>
      <c r="M85" s="37">
        <f>N85+Q85+2/2+Tabelle2121314[[#This Row],[poweradd]]</f>
        <v>81.320000000000007</v>
      </c>
      <c r="N85" s="52">
        <f t="shared" si="15"/>
        <v>78.550000000000011</v>
      </c>
      <c r="O85" s="52">
        <f t="shared" si="13"/>
        <v>177.45000000000013</v>
      </c>
      <c r="P85" s="52">
        <f t="shared" si="16"/>
        <v>175.68000000000012</v>
      </c>
      <c r="Q85" s="35">
        <f t="shared" si="11"/>
        <v>1.77</v>
      </c>
      <c r="R85" s="45"/>
      <c r="S85" s="45"/>
    </row>
    <row r="86" spans="2:20" x14ac:dyDescent="0.25">
      <c r="B86" s="34">
        <v>83</v>
      </c>
      <c r="C86" s="35">
        <f>D86+G86+2/2+Tabelle21213[[#This Row],[poweradd]]</f>
        <v>59.070000000000007</v>
      </c>
      <c r="D86" s="52">
        <f t="shared" si="14"/>
        <v>56.320000000000007</v>
      </c>
      <c r="E86" s="52">
        <f>F85+I85</f>
        <v>175.68000000000012</v>
      </c>
      <c r="F86" s="52">
        <f t="shared" si="9"/>
        <v>173.93000000000012</v>
      </c>
      <c r="G86" s="35">
        <f t="shared" si="10"/>
        <v>1.75</v>
      </c>
      <c r="H86" s="45"/>
      <c r="I86" s="45"/>
      <c r="L86" s="34">
        <v>83</v>
      </c>
      <c r="M86" s="35">
        <f>N86+Q86+2/2+Tabelle2121314[[#This Row],[poweradd]]</f>
        <v>84.070000000000007</v>
      </c>
      <c r="N86" s="52">
        <f t="shared" si="15"/>
        <v>81.320000000000007</v>
      </c>
      <c r="O86" s="52">
        <f>P85+S85</f>
        <v>175.68000000000012</v>
      </c>
      <c r="P86" s="52">
        <f t="shared" si="16"/>
        <v>173.93000000000012</v>
      </c>
      <c r="Q86" s="35">
        <f t="shared" si="11"/>
        <v>1.75</v>
      </c>
      <c r="R86" s="45"/>
      <c r="S86" s="45"/>
    </row>
    <row r="87" spans="2:20" x14ac:dyDescent="0.25">
      <c r="B87" s="34">
        <v>84</v>
      </c>
      <c r="C87" s="35">
        <f>D87+G87+2/2+Tabelle21213[[#This Row],[poweradd]]</f>
        <v>61.800000000000004</v>
      </c>
      <c r="D87" s="52">
        <f t="shared" si="14"/>
        <v>59.070000000000007</v>
      </c>
      <c r="E87" s="52">
        <f>F86+I86</f>
        <v>173.93000000000012</v>
      </c>
      <c r="F87" s="52">
        <f t="shared" si="9"/>
        <v>172.20000000000013</v>
      </c>
      <c r="G87" s="35">
        <f t="shared" si="10"/>
        <v>1.73</v>
      </c>
      <c r="H87" s="45"/>
      <c r="I87" s="45"/>
      <c r="L87" s="34">
        <v>84</v>
      </c>
      <c r="M87" s="35">
        <f>N87+Q87+2/2+Tabelle2121314[[#This Row],[poweradd]]</f>
        <v>66.800000000000011</v>
      </c>
      <c r="N87" s="52">
        <f t="shared" si="15"/>
        <v>84.070000000000007</v>
      </c>
      <c r="O87" s="52">
        <f>P86+S86</f>
        <v>173.93000000000012</v>
      </c>
      <c r="P87" s="52">
        <f t="shared" si="16"/>
        <v>172.20000000000013</v>
      </c>
      <c r="Q87" s="35">
        <f t="shared" si="11"/>
        <v>1.73</v>
      </c>
      <c r="R87" s="45">
        <v>-20</v>
      </c>
      <c r="S87" s="45"/>
      <c r="T87" t="s">
        <v>69</v>
      </c>
    </row>
    <row r="88" spans="2:20" x14ac:dyDescent="0.25">
      <c r="B88" s="34">
        <v>85</v>
      </c>
      <c r="C88" s="35">
        <f>D88+G88+2/2+Tabelle21213[[#This Row],[poweradd]]</f>
        <v>64.52000000000001</v>
      </c>
      <c r="D88" s="52">
        <f t="shared" si="14"/>
        <v>61.800000000000004</v>
      </c>
      <c r="E88" s="52">
        <f>F87+I87</f>
        <v>172.20000000000013</v>
      </c>
      <c r="F88" s="52">
        <f t="shared" si="9"/>
        <v>170.48000000000013</v>
      </c>
      <c r="G88" s="35">
        <f t="shared" si="10"/>
        <v>1.72</v>
      </c>
      <c r="H88" s="45"/>
      <c r="I88" s="45"/>
      <c r="L88" s="34">
        <v>85</v>
      </c>
      <c r="M88" s="35">
        <f>N88+Q88+2/2+Tabelle2121314[[#This Row],[poweradd]]</f>
        <v>69.52000000000001</v>
      </c>
      <c r="N88" s="52">
        <f t="shared" si="15"/>
        <v>66.800000000000011</v>
      </c>
      <c r="O88" s="52">
        <f>P87+S87</f>
        <v>172.20000000000013</v>
      </c>
      <c r="P88" s="52">
        <f t="shared" si="16"/>
        <v>170.48000000000013</v>
      </c>
      <c r="Q88" s="35">
        <f t="shared" si="11"/>
        <v>1.72</v>
      </c>
      <c r="R88" s="45"/>
      <c r="S88" s="45"/>
    </row>
    <row r="89" spans="2:20" x14ac:dyDescent="0.25">
      <c r="B89" s="36">
        <v>86</v>
      </c>
      <c r="C89" s="35">
        <f>D89+G89+2/2+Tabelle21213[[#This Row],[poweradd]]</f>
        <v>67.220000000000013</v>
      </c>
      <c r="D89" s="52">
        <f t="shared" si="14"/>
        <v>64.52000000000001</v>
      </c>
      <c r="E89" s="52">
        <f>F88+I88</f>
        <v>170.48000000000013</v>
      </c>
      <c r="F89" s="52">
        <f t="shared" si="9"/>
        <v>168.78000000000014</v>
      </c>
      <c r="G89" s="35">
        <f t="shared" si="10"/>
        <v>1.7</v>
      </c>
      <c r="H89" s="45"/>
      <c r="I89" s="45"/>
      <c r="L89" s="36">
        <v>86</v>
      </c>
      <c r="M89" s="35">
        <f>N89+Q89+2/2+Tabelle2121314[[#This Row],[poweradd]]</f>
        <v>52.220000000000013</v>
      </c>
      <c r="N89" s="52">
        <f t="shared" si="15"/>
        <v>69.52000000000001</v>
      </c>
      <c r="O89" s="52">
        <f>P88+S88</f>
        <v>170.48000000000013</v>
      </c>
      <c r="P89" s="52">
        <f t="shared" si="16"/>
        <v>168.78000000000014</v>
      </c>
      <c r="Q89" s="35">
        <f t="shared" si="11"/>
        <v>1.7</v>
      </c>
      <c r="R89" s="45">
        <v>-20</v>
      </c>
      <c r="S89" s="45"/>
      <c r="T89" t="s">
        <v>70</v>
      </c>
    </row>
    <row r="90" spans="2:20" x14ac:dyDescent="0.25">
      <c r="B90" s="34">
        <v>87</v>
      </c>
      <c r="C90" s="35">
        <f>D90+G90+2/2+Tabelle21213[[#This Row],[poweradd]]</f>
        <v>69.90000000000002</v>
      </c>
      <c r="D90" s="52">
        <f t="shared" si="14"/>
        <v>67.220000000000013</v>
      </c>
      <c r="E90" s="52">
        <f t="shared" si="12"/>
        <v>168.78000000000014</v>
      </c>
      <c r="F90" s="52">
        <f t="shared" si="9"/>
        <v>167.10000000000014</v>
      </c>
      <c r="G90" s="35">
        <f t="shared" si="10"/>
        <v>1.68</v>
      </c>
      <c r="H90" s="45"/>
      <c r="I90" s="45"/>
      <c r="L90" s="34">
        <v>87</v>
      </c>
      <c r="M90" s="35">
        <f>N90+Q90+2/2+Tabelle2121314[[#This Row],[poweradd]]</f>
        <v>54.900000000000013</v>
      </c>
      <c r="N90" s="52">
        <f t="shared" si="15"/>
        <v>52.220000000000013</v>
      </c>
      <c r="O90" s="52">
        <f t="shared" ref="O90:O93" si="17">P89+S89</f>
        <v>168.78000000000014</v>
      </c>
      <c r="P90" s="52">
        <f t="shared" si="16"/>
        <v>167.10000000000014</v>
      </c>
      <c r="Q90" s="35">
        <f t="shared" si="11"/>
        <v>1.68</v>
      </c>
      <c r="R90" s="45"/>
      <c r="S90" s="45"/>
    </row>
    <row r="91" spans="2:20" x14ac:dyDescent="0.25">
      <c r="B91" s="34">
        <v>88</v>
      </c>
      <c r="C91" s="35">
        <f>D91+G91+2/2+Tabelle21213[[#This Row],[poweradd]]</f>
        <v>72.570000000000022</v>
      </c>
      <c r="D91" s="52">
        <f t="shared" si="14"/>
        <v>69.90000000000002</v>
      </c>
      <c r="E91" s="52">
        <f t="shared" si="12"/>
        <v>167.10000000000014</v>
      </c>
      <c r="F91" s="52">
        <f t="shared" si="9"/>
        <v>165.43000000000015</v>
      </c>
      <c r="G91" s="35">
        <f t="shared" si="10"/>
        <v>1.67</v>
      </c>
      <c r="H91" s="45"/>
      <c r="I91" s="45"/>
      <c r="L91" s="34">
        <v>88</v>
      </c>
      <c r="M91" s="35">
        <f>N91+Q91+2/2+Tabelle2121314[[#This Row],[poweradd]]</f>
        <v>37.570000000000014</v>
      </c>
      <c r="N91" s="52">
        <f t="shared" si="15"/>
        <v>54.900000000000013</v>
      </c>
      <c r="O91" s="52">
        <f t="shared" si="17"/>
        <v>167.10000000000014</v>
      </c>
      <c r="P91" s="52">
        <f t="shared" si="16"/>
        <v>165.43000000000015</v>
      </c>
      <c r="Q91" s="35">
        <f t="shared" si="11"/>
        <v>1.67</v>
      </c>
      <c r="R91" s="45">
        <v>-20</v>
      </c>
      <c r="S91" s="45"/>
      <c r="T91" t="s">
        <v>71</v>
      </c>
    </row>
    <row r="92" spans="2:20" x14ac:dyDescent="0.25">
      <c r="B92" s="34">
        <v>89</v>
      </c>
      <c r="C92" s="35">
        <f>D92+G92+2/2+Tabelle21213[[#This Row],[poweradd]]</f>
        <v>75.220000000000027</v>
      </c>
      <c r="D92" s="52">
        <f t="shared" si="14"/>
        <v>72.570000000000022</v>
      </c>
      <c r="E92" s="52">
        <f t="shared" si="12"/>
        <v>165.43000000000015</v>
      </c>
      <c r="F92" s="52">
        <f t="shared" si="9"/>
        <v>163.78000000000014</v>
      </c>
      <c r="G92" s="35">
        <f t="shared" si="10"/>
        <v>1.65</v>
      </c>
      <c r="H92" s="45"/>
      <c r="I92" s="45"/>
      <c r="L92" s="34">
        <v>89</v>
      </c>
      <c r="M92" s="35">
        <f>N92+Q92+2/2+Tabelle2121314[[#This Row],[poweradd]]</f>
        <v>40.220000000000013</v>
      </c>
      <c r="N92" s="52">
        <f t="shared" si="15"/>
        <v>37.570000000000014</v>
      </c>
      <c r="O92" s="52">
        <f t="shared" si="17"/>
        <v>165.43000000000015</v>
      </c>
      <c r="P92" s="52">
        <f t="shared" si="16"/>
        <v>163.78000000000014</v>
      </c>
      <c r="Q92" s="35">
        <f t="shared" si="11"/>
        <v>1.65</v>
      </c>
      <c r="R92" s="45"/>
      <c r="S92" s="45"/>
    </row>
    <row r="93" spans="2:20" x14ac:dyDescent="0.25">
      <c r="B93" s="36">
        <v>90</v>
      </c>
      <c r="C93" s="35">
        <f>D93+G93+2/2+Tabelle21213[[#This Row],[poweradd]]</f>
        <v>77.850000000000023</v>
      </c>
      <c r="D93" s="52">
        <f t="shared" si="14"/>
        <v>75.220000000000027</v>
      </c>
      <c r="E93" s="52">
        <f t="shared" si="12"/>
        <v>163.78000000000014</v>
      </c>
      <c r="F93" s="52">
        <f t="shared" si="9"/>
        <v>162.15000000000015</v>
      </c>
      <c r="G93" s="35">
        <f t="shared" si="10"/>
        <v>1.63</v>
      </c>
      <c r="H93" s="45"/>
      <c r="I93" s="45"/>
      <c r="L93" s="36">
        <v>90</v>
      </c>
      <c r="M93" s="35">
        <f>N93+Q93+2/2+Tabelle2121314[[#This Row],[poweradd]]</f>
        <v>22.850000000000016</v>
      </c>
      <c r="N93" s="52">
        <f t="shared" si="15"/>
        <v>40.220000000000013</v>
      </c>
      <c r="O93" s="52">
        <f t="shared" si="17"/>
        <v>163.78000000000014</v>
      </c>
      <c r="P93" s="52">
        <f t="shared" si="16"/>
        <v>162.15000000000015</v>
      </c>
      <c r="Q93" s="35">
        <f t="shared" si="11"/>
        <v>1.63</v>
      </c>
      <c r="R93" s="45">
        <v>-20</v>
      </c>
      <c r="S93" s="45"/>
      <c r="T93" t="s">
        <v>72</v>
      </c>
    </row>
    <row r="94" spans="2:20" x14ac:dyDescent="0.25">
      <c r="B94" s="34">
        <v>91</v>
      </c>
      <c r="C94" s="37">
        <f>D94+G94+2/2+Tabelle21213[[#This Row],[poweradd]]</f>
        <v>60.470000000000027</v>
      </c>
      <c r="D94" s="52">
        <f t="shared" si="14"/>
        <v>77.850000000000023</v>
      </c>
      <c r="E94" s="52">
        <f>F93+I93</f>
        <v>162.15000000000015</v>
      </c>
      <c r="F94" s="52">
        <f t="shared" si="9"/>
        <v>160.53000000000014</v>
      </c>
      <c r="G94" s="35">
        <f t="shared" si="10"/>
        <v>1.62</v>
      </c>
      <c r="H94" s="45">
        <v>-20</v>
      </c>
      <c r="I94" s="45"/>
      <c r="J94" t="s">
        <v>69</v>
      </c>
      <c r="L94" s="34">
        <v>91</v>
      </c>
      <c r="M94" s="37">
        <f>N94+Q94+2/2+Tabelle2121314[[#This Row],[poweradd]]</f>
        <v>25.470000000000017</v>
      </c>
      <c r="N94" s="52">
        <f t="shared" si="15"/>
        <v>22.850000000000016</v>
      </c>
      <c r="O94" s="52">
        <f>P93+S93</f>
        <v>162.15000000000015</v>
      </c>
      <c r="P94" s="52">
        <f t="shared" si="16"/>
        <v>160.53000000000014</v>
      </c>
      <c r="Q94" s="35">
        <f t="shared" si="11"/>
        <v>1.62</v>
      </c>
      <c r="R94" s="45"/>
      <c r="S94" s="45"/>
    </row>
    <row r="95" spans="2:20" x14ac:dyDescent="0.25">
      <c r="B95" s="34">
        <v>92</v>
      </c>
      <c r="C95" s="35">
        <f>D95+G95+2/2+Tabelle21213[[#This Row],[poweradd]]</f>
        <v>63.070000000000029</v>
      </c>
      <c r="D95" s="52">
        <f t="shared" si="14"/>
        <v>60.470000000000027</v>
      </c>
      <c r="E95" s="52">
        <f>F94+I94</f>
        <v>160.53000000000014</v>
      </c>
      <c r="F95" s="52">
        <f t="shared" si="9"/>
        <v>158.93000000000015</v>
      </c>
      <c r="G95" s="35">
        <f t="shared" si="10"/>
        <v>1.6</v>
      </c>
      <c r="H95" s="45"/>
      <c r="I95" s="45"/>
      <c r="L95" s="34">
        <v>92</v>
      </c>
      <c r="M95" s="35">
        <f>N95+Q95+2/2+Tabelle2121314[[#This Row],[poweradd]]</f>
        <v>8.070000000000018</v>
      </c>
      <c r="N95" s="52">
        <f t="shared" si="15"/>
        <v>25.470000000000017</v>
      </c>
      <c r="O95" s="52">
        <f>P94+S94</f>
        <v>160.53000000000014</v>
      </c>
      <c r="P95" s="52">
        <f t="shared" si="16"/>
        <v>158.93000000000015</v>
      </c>
      <c r="Q95" s="35">
        <f t="shared" si="11"/>
        <v>1.6</v>
      </c>
      <c r="R95" s="45">
        <v>-20</v>
      </c>
      <c r="S95" s="45"/>
      <c r="T95" t="s">
        <v>73</v>
      </c>
    </row>
    <row r="96" spans="2:20" x14ac:dyDescent="0.25">
      <c r="B96" s="34">
        <v>93</v>
      </c>
      <c r="C96" s="35">
        <f>D96+G96+2/2+Tabelle21213[[#This Row],[poweradd]]</f>
        <v>45.650000000000034</v>
      </c>
      <c r="D96" s="52">
        <f t="shared" si="14"/>
        <v>63.070000000000029</v>
      </c>
      <c r="E96" s="52">
        <f>F95+I95</f>
        <v>158.93000000000015</v>
      </c>
      <c r="F96" s="52">
        <f t="shared" si="9"/>
        <v>157.35000000000014</v>
      </c>
      <c r="G96" s="35">
        <f t="shared" si="10"/>
        <v>1.58</v>
      </c>
      <c r="H96" s="45">
        <v>-20</v>
      </c>
      <c r="I96" s="45"/>
      <c r="J96" t="s">
        <v>70</v>
      </c>
      <c r="L96" s="34">
        <v>93</v>
      </c>
      <c r="M96" s="35">
        <f>N96+Q96+2/2+Tabelle2121314[[#This Row],[poweradd]]</f>
        <v>10.650000000000018</v>
      </c>
      <c r="N96" s="52">
        <f t="shared" si="15"/>
        <v>8.070000000000018</v>
      </c>
      <c r="O96" s="52">
        <f>P95+S95</f>
        <v>158.93000000000015</v>
      </c>
      <c r="P96" s="52">
        <f t="shared" si="16"/>
        <v>157.35000000000014</v>
      </c>
      <c r="Q96" s="35">
        <f t="shared" si="11"/>
        <v>1.58</v>
      </c>
      <c r="R96" s="45"/>
      <c r="S96" s="45"/>
    </row>
    <row r="97" spans="2:20" x14ac:dyDescent="0.25">
      <c r="B97" s="34">
        <v>94</v>
      </c>
      <c r="C97" s="35">
        <f>D97+G97+2/2+Tabelle21213[[#This Row],[poweradd]]</f>
        <v>48.220000000000034</v>
      </c>
      <c r="D97" s="52">
        <f t="shared" si="14"/>
        <v>45.650000000000034</v>
      </c>
      <c r="E97" s="52">
        <f>F96+I96</f>
        <v>157.35000000000014</v>
      </c>
      <c r="F97" s="52">
        <f t="shared" si="9"/>
        <v>155.78000000000014</v>
      </c>
      <c r="G97" s="35">
        <f t="shared" si="10"/>
        <v>1.57</v>
      </c>
      <c r="H97" s="45"/>
      <c r="I97" s="45"/>
      <c r="L97" s="34">
        <v>94</v>
      </c>
      <c r="M97" s="35">
        <f>N97+Q97+2/2+Tabelle2121314[[#This Row],[poweradd]]</f>
        <v>13.220000000000018</v>
      </c>
      <c r="N97" s="52">
        <f t="shared" si="15"/>
        <v>10.650000000000018</v>
      </c>
      <c r="O97" s="52">
        <f>P96+S96</f>
        <v>157.35000000000014</v>
      </c>
      <c r="P97" s="52">
        <f t="shared" si="16"/>
        <v>155.78000000000014</v>
      </c>
      <c r="Q97" s="35">
        <f t="shared" si="11"/>
        <v>1.57</v>
      </c>
      <c r="R97" s="45"/>
      <c r="S97" s="45"/>
    </row>
    <row r="98" spans="2:20" x14ac:dyDescent="0.25">
      <c r="B98" s="36">
        <v>95</v>
      </c>
      <c r="C98" s="37">
        <f>D98+G98+2/2+Tabelle21213[[#This Row],[poweradd]]</f>
        <v>30.770000000000032</v>
      </c>
      <c r="D98" s="52">
        <f t="shared" si="14"/>
        <v>48.220000000000034</v>
      </c>
      <c r="E98" s="52">
        <f>F97+I97</f>
        <v>155.78000000000014</v>
      </c>
      <c r="F98" s="52">
        <f t="shared" si="9"/>
        <v>154.23000000000013</v>
      </c>
      <c r="G98" s="35">
        <f t="shared" si="10"/>
        <v>1.55</v>
      </c>
      <c r="H98" s="45">
        <v>-20</v>
      </c>
      <c r="I98" s="45"/>
      <c r="J98" t="s">
        <v>71</v>
      </c>
      <c r="L98" s="36">
        <v>95</v>
      </c>
      <c r="M98" s="37">
        <f>N98+Q98+2/2+Tabelle2121314[[#This Row],[poweradd]]</f>
        <v>15.770000000000019</v>
      </c>
      <c r="N98" s="52">
        <f t="shared" si="15"/>
        <v>13.220000000000018</v>
      </c>
      <c r="O98" s="52">
        <f>P97+S97</f>
        <v>155.78000000000014</v>
      </c>
      <c r="P98" s="52">
        <f t="shared" si="16"/>
        <v>154.23000000000013</v>
      </c>
      <c r="Q98" s="35">
        <f t="shared" si="11"/>
        <v>1.55</v>
      </c>
      <c r="R98" s="45"/>
      <c r="S98" s="45"/>
    </row>
    <row r="99" spans="2:20" x14ac:dyDescent="0.25">
      <c r="B99" s="34">
        <v>96</v>
      </c>
      <c r="C99" s="35">
        <f>D99+G99+2/2+Tabelle21213[[#This Row],[poweradd]]</f>
        <v>33.310000000000031</v>
      </c>
      <c r="D99" s="52">
        <f t="shared" si="14"/>
        <v>30.770000000000032</v>
      </c>
      <c r="E99" s="52">
        <f t="shared" si="12"/>
        <v>154.23000000000013</v>
      </c>
      <c r="F99" s="52">
        <f t="shared" si="9"/>
        <v>152.69000000000014</v>
      </c>
      <c r="G99" s="35">
        <f t="shared" si="10"/>
        <v>1.54</v>
      </c>
      <c r="H99" s="45"/>
      <c r="I99" s="45"/>
      <c r="L99" s="34">
        <v>96</v>
      </c>
      <c r="M99" s="35">
        <f>N99+Q99+2/2+Tabelle2121314[[#This Row],[poweradd]]</f>
        <v>18.31000000000002</v>
      </c>
      <c r="N99" s="52">
        <f t="shared" si="15"/>
        <v>15.770000000000019</v>
      </c>
      <c r="O99" s="52">
        <f t="shared" ref="O99:O141" si="18">P98+S98</f>
        <v>154.23000000000013</v>
      </c>
      <c r="P99" s="52">
        <f t="shared" si="16"/>
        <v>152.69000000000014</v>
      </c>
      <c r="Q99" s="35">
        <f t="shared" si="11"/>
        <v>1.54</v>
      </c>
      <c r="R99" s="45"/>
      <c r="S99" s="45"/>
    </row>
    <row r="100" spans="2:20" x14ac:dyDescent="0.25">
      <c r="B100" s="34">
        <v>97</v>
      </c>
      <c r="C100" s="35">
        <f>D100+G100+2/2+Tabelle21213[[#This Row],[poweradd]]</f>
        <v>15.830000000000034</v>
      </c>
      <c r="D100" s="52">
        <f t="shared" si="14"/>
        <v>33.310000000000031</v>
      </c>
      <c r="E100" s="52">
        <f t="shared" si="12"/>
        <v>152.69000000000014</v>
      </c>
      <c r="F100" s="52">
        <f t="shared" si="9"/>
        <v>151.17000000000013</v>
      </c>
      <c r="G100" s="35">
        <f t="shared" si="10"/>
        <v>1.52</v>
      </c>
      <c r="H100" s="45">
        <v>-20</v>
      </c>
      <c r="I100" s="45"/>
      <c r="J100" t="s">
        <v>72</v>
      </c>
      <c r="L100" s="34">
        <v>97</v>
      </c>
      <c r="M100" s="35">
        <f>N100+Q100+2/2+Tabelle2121314[[#This Row],[poweradd]]</f>
        <v>0.83000000000001961</v>
      </c>
      <c r="N100" s="52">
        <f t="shared" si="15"/>
        <v>18.31000000000002</v>
      </c>
      <c r="O100" s="52">
        <f t="shared" si="18"/>
        <v>152.69000000000014</v>
      </c>
      <c r="P100" s="52">
        <f t="shared" si="16"/>
        <v>151.17000000000013</v>
      </c>
      <c r="Q100" s="35">
        <f t="shared" si="11"/>
        <v>1.52</v>
      </c>
      <c r="R100" s="45">
        <v>-20</v>
      </c>
      <c r="S100" s="45"/>
      <c r="T100" t="s">
        <v>74</v>
      </c>
    </row>
    <row r="101" spans="2:20" x14ac:dyDescent="0.25">
      <c r="B101" s="34">
        <v>98</v>
      </c>
      <c r="C101" s="35">
        <f>D101+G101+2/2+Tabelle21213[[#This Row],[poweradd]]</f>
        <v>18.340000000000035</v>
      </c>
      <c r="D101" s="52">
        <f t="shared" si="14"/>
        <v>15.830000000000034</v>
      </c>
      <c r="E101" s="52">
        <f t="shared" si="12"/>
        <v>151.17000000000013</v>
      </c>
      <c r="F101" s="52">
        <f t="shared" si="9"/>
        <v>149.66000000000014</v>
      </c>
      <c r="G101" s="35">
        <f t="shared" si="10"/>
        <v>1.51</v>
      </c>
      <c r="H101" s="45"/>
      <c r="I101" s="45"/>
      <c r="L101" s="34">
        <v>98</v>
      </c>
      <c r="M101" s="35">
        <f>N101+Q101+2/2+Tabelle2121314[[#This Row],[poweradd]]</f>
        <v>3.3400000000000194</v>
      </c>
      <c r="N101" s="52">
        <f t="shared" si="15"/>
        <v>0.83000000000001961</v>
      </c>
      <c r="O101" s="52">
        <f t="shared" si="18"/>
        <v>151.17000000000013</v>
      </c>
      <c r="P101" s="52">
        <f t="shared" si="16"/>
        <v>149.66000000000014</v>
      </c>
      <c r="Q101" s="35">
        <f t="shared" si="11"/>
        <v>1.51</v>
      </c>
      <c r="R101" s="45"/>
      <c r="S101" s="45"/>
    </row>
    <row r="102" spans="2:20" x14ac:dyDescent="0.25">
      <c r="B102" s="36">
        <v>99</v>
      </c>
      <c r="C102" s="35">
        <f>D102+G102+2/2+Tabelle21213[[#This Row],[poweradd]]</f>
        <v>0.83000000000003382</v>
      </c>
      <c r="D102" s="52">
        <f t="shared" si="14"/>
        <v>18.340000000000035</v>
      </c>
      <c r="E102" s="52">
        <f t="shared" si="12"/>
        <v>149.66000000000014</v>
      </c>
      <c r="F102" s="52">
        <f t="shared" si="9"/>
        <v>148.17000000000013</v>
      </c>
      <c r="G102" s="35">
        <f t="shared" si="10"/>
        <v>1.49</v>
      </c>
      <c r="H102" s="45">
        <v>-20</v>
      </c>
      <c r="I102" s="45"/>
      <c r="J102" t="s">
        <v>73</v>
      </c>
      <c r="L102" s="36">
        <v>99</v>
      </c>
      <c r="M102" s="35">
        <f>N102+Q102+2/2+Tabelle2121314[[#This Row],[poweradd]]</f>
        <v>5.8300000000000196</v>
      </c>
      <c r="N102" s="52">
        <f t="shared" si="15"/>
        <v>3.3400000000000194</v>
      </c>
      <c r="O102" s="52">
        <f t="shared" si="18"/>
        <v>149.66000000000014</v>
      </c>
      <c r="P102" s="52">
        <f t="shared" si="16"/>
        <v>148.17000000000013</v>
      </c>
      <c r="Q102" s="35">
        <f t="shared" si="11"/>
        <v>1.49</v>
      </c>
      <c r="R102" s="45"/>
      <c r="S102" s="45"/>
    </row>
    <row r="103" spans="2:20" x14ac:dyDescent="0.25">
      <c r="B103" s="34">
        <v>100</v>
      </c>
      <c r="C103" s="35">
        <f>D103+G103+2/2+Tabelle21213[[#This Row],[poweradd]]</f>
        <v>3.3100000000000338</v>
      </c>
      <c r="D103" s="52">
        <f t="shared" si="14"/>
        <v>0.83000000000003382</v>
      </c>
      <c r="E103" s="52">
        <f t="shared" si="12"/>
        <v>148.17000000000013</v>
      </c>
      <c r="F103" s="52">
        <f t="shared" si="9"/>
        <v>146.69000000000014</v>
      </c>
      <c r="G103" s="35">
        <f t="shared" si="10"/>
        <v>1.48</v>
      </c>
      <c r="H103" s="45"/>
      <c r="I103" s="45"/>
      <c r="L103" s="34">
        <v>100</v>
      </c>
      <c r="M103" s="35">
        <f>N103+Q103+2/2+Tabelle2121314[[#This Row],[poweradd]]</f>
        <v>8.31000000000002</v>
      </c>
      <c r="N103" s="52">
        <f t="shared" si="15"/>
        <v>5.8300000000000196</v>
      </c>
      <c r="O103" s="52">
        <f t="shared" si="18"/>
        <v>148.17000000000013</v>
      </c>
      <c r="P103" s="52">
        <f t="shared" si="16"/>
        <v>146.69000000000014</v>
      </c>
      <c r="Q103" s="35">
        <f t="shared" si="11"/>
        <v>1.48</v>
      </c>
      <c r="R103" s="45"/>
      <c r="S103" s="45"/>
    </row>
    <row r="104" spans="2:20" x14ac:dyDescent="0.25">
      <c r="B104" s="34">
        <v>101</v>
      </c>
      <c r="C104" s="35">
        <f>D104+G104+2/2+Tabelle21213[[#This Row],[poweradd]]</f>
        <v>5.7700000000000333</v>
      </c>
      <c r="D104" s="52">
        <f t="shared" si="14"/>
        <v>3.3100000000000338</v>
      </c>
      <c r="E104" s="52">
        <f t="shared" si="12"/>
        <v>146.69000000000014</v>
      </c>
      <c r="F104" s="52">
        <f t="shared" si="9"/>
        <v>145.23000000000013</v>
      </c>
      <c r="G104" s="35">
        <f t="shared" si="10"/>
        <v>1.46</v>
      </c>
      <c r="H104" s="45"/>
      <c r="I104" s="45"/>
      <c r="L104" s="34">
        <v>101</v>
      </c>
      <c r="M104" s="35">
        <f>N104+Q104+2/2+Tabelle2121314[[#This Row],[poweradd]]</f>
        <v>10.770000000000021</v>
      </c>
      <c r="N104" s="52">
        <f t="shared" si="15"/>
        <v>8.31000000000002</v>
      </c>
      <c r="O104" s="52">
        <f t="shared" si="18"/>
        <v>146.69000000000014</v>
      </c>
      <c r="P104" s="52">
        <f t="shared" si="16"/>
        <v>145.23000000000013</v>
      </c>
      <c r="Q104" s="35">
        <f t="shared" si="11"/>
        <v>1.46</v>
      </c>
      <c r="R104" s="45"/>
      <c r="S104" s="45"/>
    </row>
    <row r="105" spans="2:20" x14ac:dyDescent="0.25">
      <c r="B105" s="34">
        <v>102</v>
      </c>
      <c r="C105" s="35">
        <f>D105+G105+2/2+Tabelle21213[[#This Row],[poweradd]]</f>
        <v>8.2200000000000344</v>
      </c>
      <c r="D105" s="52">
        <f t="shared" si="14"/>
        <v>5.7700000000000333</v>
      </c>
      <c r="E105" s="52">
        <f t="shared" si="12"/>
        <v>145.23000000000013</v>
      </c>
      <c r="F105" s="52">
        <f t="shared" si="9"/>
        <v>143.78000000000014</v>
      </c>
      <c r="G105" s="35">
        <f t="shared" si="10"/>
        <v>1.45</v>
      </c>
      <c r="H105" s="45"/>
      <c r="I105" s="45"/>
      <c r="L105" s="34">
        <v>102</v>
      </c>
      <c r="M105" s="35">
        <f>N105+Q105+2/2+Tabelle2121314[[#This Row],[poweradd]]</f>
        <v>13.22000000000002</v>
      </c>
      <c r="N105" s="52">
        <f t="shared" si="15"/>
        <v>10.770000000000021</v>
      </c>
      <c r="O105" s="52">
        <f t="shared" si="18"/>
        <v>145.23000000000013</v>
      </c>
      <c r="P105" s="52">
        <f t="shared" si="16"/>
        <v>143.78000000000014</v>
      </c>
      <c r="Q105" s="35">
        <f t="shared" si="11"/>
        <v>1.45</v>
      </c>
      <c r="R105" s="45"/>
      <c r="S105" s="45"/>
    </row>
    <row r="106" spans="2:20" x14ac:dyDescent="0.25">
      <c r="B106" s="36">
        <v>103</v>
      </c>
      <c r="C106" s="35">
        <f>D106+G106+2/2+Tabelle21213[[#This Row],[poweradd]]</f>
        <v>10.650000000000034</v>
      </c>
      <c r="D106" s="52">
        <f t="shared" si="14"/>
        <v>8.2200000000000344</v>
      </c>
      <c r="E106" s="52">
        <f t="shared" si="12"/>
        <v>143.78000000000014</v>
      </c>
      <c r="F106" s="52">
        <f t="shared" si="9"/>
        <v>142.35000000000014</v>
      </c>
      <c r="G106" s="35">
        <f t="shared" si="10"/>
        <v>1.43</v>
      </c>
      <c r="H106" s="45"/>
      <c r="I106" s="45">
        <v>45</v>
      </c>
      <c r="J106" t="s">
        <v>66</v>
      </c>
      <c r="L106" s="36">
        <v>103</v>
      </c>
      <c r="M106" s="35">
        <f>N106+Q106+2/2+Tabelle2121314[[#This Row],[poweradd]]</f>
        <v>15.65000000000002</v>
      </c>
      <c r="N106" s="52">
        <f t="shared" si="15"/>
        <v>13.22000000000002</v>
      </c>
      <c r="O106" s="52">
        <f t="shared" si="18"/>
        <v>143.78000000000014</v>
      </c>
      <c r="P106" s="52">
        <f t="shared" si="16"/>
        <v>142.35000000000014</v>
      </c>
      <c r="Q106" s="35">
        <f t="shared" si="11"/>
        <v>1.43</v>
      </c>
      <c r="R106" s="45"/>
      <c r="S106" s="45"/>
    </row>
    <row r="107" spans="2:20" x14ac:dyDescent="0.25">
      <c r="B107" s="34">
        <v>104</v>
      </c>
      <c r="C107" s="37">
        <f>D107+G107+2/2+Tabelle21213[[#This Row],[poweradd]]</f>
        <v>13.520000000000035</v>
      </c>
      <c r="D107" s="52">
        <f t="shared" si="14"/>
        <v>10.650000000000034</v>
      </c>
      <c r="E107" s="52">
        <f t="shared" si="12"/>
        <v>187.35000000000014</v>
      </c>
      <c r="F107" s="52">
        <f t="shared" si="9"/>
        <v>185.48000000000013</v>
      </c>
      <c r="G107" s="35">
        <f t="shared" si="10"/>
        <v>1.87</v>
      </c>
      <c r="H107" s="45"/>
      <c r="I107" s="45"/>
      <c r="L107" s="34">
        <v>104</v>
      </c>
      <c r="M107" s="37">
        <f>N107+Q107+2/2+Tabelle2121314[[#This Row],[poweradd]]</f>
        <v>18.070000000000022</v>
      </c>
      <c r="N107" s="52">
        <f t="shared" si="15"/>
        <v>15.65000000000002</v>
      </c>
      <c r="O107" s="52">
        <f t="shared" si="18"/>
        <v>142.35000000000014</v>
      </c>
      <c r="P107" s="52">
        <f t="shared" si="16"/>
        <v>140.93000000000015</v>
      </c>
      <c r="Q107" s="35">
        <f t="shared" si="11"/>
        <v>1.42</v>
      </c>
      <c r="R107" s="45"/>
      <c r="S107" s="45"/>
    </row>
    <row r="108" spans="2:20" x14ac:dyDescent="0.25">
      <c r="B108" s="34">
        <v>105</v>
      </c>
      <c r="C108" s="35">
        <f>D108+G108+2/2+Tabelle21213[[#This Row],[poweradd]]</f>
        <v>16.370000000000033</v>
      </c>
      <c r="D108" s="52">
        <f t="shared" si="14"/>
        <v>13.520000000000035</v>
      </c>
      <c r="E108" s="52">
        <f t="shared" si="12"/>
        <v>185.48000000000013</v>
      </c>
      <c r="F108" s="52">
        <f t="shared" si="9"/>
        <v>183.63000000000014</v>
      </c>
      <c r="G108" s="35">
        <f t="shared" si="10"/>
        <v>1.85</v>
      </c>
      <c r="H108" s="45"/>
      <c r="I108" s="45"/>
      <c r="L108" s="34">
        <v>105</v>
      </c>
      <c r="M108" s="35">
        <f>N108+Q108+2/2+Tabelle2121314[[#This Row],[poweradd]]</f>
        <v>0.47000000000002018</v>
      </c>
      <c r="N108" s="52">
        <f t="shared" si="15"/>
        <v>18.070000000000022</v>
      </c>
      <c r="O108" s="52">
        <f t="shared" si="18"/>
        <v>140.93000000000015</v>
      </c>
      <c r="P108" s="52">
        <f t="shared" si="16"/>
        <v>139.53000000000014</v>
      </c>
      <c r="Q108" s="35">
        <f t="shared" si="11"/>
        <v>1.4</v>
      </c>
      <c r="R108" s="45">
        <v>-20</v>
      </c>
      <c r="S108" s="45"/>
      <c r="T108" t="s">
        <v>75</v>
      </c>
    </row>
    <row r="109" spans="2:20" x14ac:dyDescent="0.25">
      <c r="B109" s="34">
        <v>106</v>
      </c>
      <c r="C109" s="35">
        <f>D109+G109+2/2+Tabelle21213[[#This Row],[poweradd]]</f>
        <v>19.200000000000031</v>
      </c>
      <c r="D109" s="52">
        <f t="shared" si="14"/>
        <v>16.370000000000033</v>
      </c>
      <c r="E109" s="52">
        <f t="shared" si="12"/>
        <v>183.63000000000014</v>
      </c>
      <c r="F109" s="52">
        <f t="shared" si="9"/>
        <v>181.80000000000013</v>
      </c>
      <c r="G109" s="35">
        <f t="shared" si="10"/>
        <v>1.83</v>
      </c>
      <c r="H109" s="45"/>
      <c r="I109" s="45"/>
      <c r="L109" s="34">
        <v>106</v>
      </c>
      <c r="M109" s="35">
        <f>N109+Q109+2/2+Tabelle2121314[[#This Row],[poweradd]]</f>
        <v>2.8600000000000199</v>
      </c>
      <c r="N109" s="52">
        <f t="shared" si="15"/>
        <v>0.47000000000002018</v>
      </c>
      <c r="O109" s="52">
        <f t="shared" si="18"/>
        <v>139.53000000000014</v>
      </c>
      <c r="P109" s="52">
        <f t="shared" si="16"/>
        <v>138.14000000000016</v>
      </c>
      <c r="Q109" s="35">
        <f t="shared" si="11"/>
        <v>1.39</v>
      </c>
      <c r="R109" s="45"/>
      <c r="S109" s="45"/>
    </row>
    <row r="110" spans="2:20" x14ac:dyDescent="0.25">
      <c r="B110" s="34">
        <v>107</v>
      </c>
      <c r="C110" s="35">
        <f>D110+G110+2/2+Tabelle21213[[#This Row],[poweradd]]</f>
        <v>2.01000000000003</v>
      </c>
      <c r="D110" s="52">
        <f t="shared" si="14"/>
        <v>19.200000000000031</v>
      </c>
      <c r="E110" s="52">
        <f t="shared" si="12"/>
        <v>181.80000000000013</v>
      </c>
      <c r="F110" s="52">
        <f t="shared" si="9"/>
        <v>179.99000000000012</v>
      </c>
      <c r="G110" s="35">
        <f t="shared" si="10"/>
        <v>1.81</v>
      </c>
      <c r="H110" s="45">
        <v>-20</v>
      </c>
      <c r="I110" s="45"/>
      <c r="J110" t="s">
        <v>74</v>
      </c>
      <c r="L110" s="34">
        <v>107</v>
      </c>
      <c r="M110" s="35">
        <f>N110+Q110+2/2+Tabelle2121314[[#This Row],[poweradd]]</f>
        <v>5.2400000000000198</v>
      </c>
      <c r="N110" s="52">
        <f t="shared" si="15"/>
        <v>2.8600000000000199</v>
      </c>
      <c r="O110" s="52">
        <f t="shared" si="18"/>
        <v>138.14000000000016</v>
      </c>
      <c r="P110" s="52">
        <f t="shared" si="16"/>
        <v>136.76000000000016</v>
      </c>
      <c r="Q110" s="35">
        <f t="shared" si="11"/>
        <v>1.38</v>
      </c>
      <c r="R110" s="45"/>
      <c r="S110" s="45"/>
    </row>
    <row r="111" spans="2:20" x14ac:dyDescent="0.25">
      <c r="B111" s="36">
        <v>108</v>
      </c>
      <c r="C111" s="37">
        <f>D111+G111+2/2+Tabelle21213[[#This Row],[poweradd]]</f>
        <v>4.80000000000003</v>
      </c>
      <c r="D111" s="52">
        <f t="shared" si="14"/>
        <v>2.01000000000003</v>
      </c>
      <c r="E111" s="52">
        <f t="shared" si="12"/>
        <v>179.99000000000012</v>
      </c>
      <c r="F111" s="52">
        <f t="shared" si="9"/>
        <v>178.20000000000013</v>
      </c>
      <c r="G111" s="35">
        <f t="shared" si="10"/>
        <v>1.79</v>
      </c>
      <c r="H111" s="45"/>
      <c r="I111" s="45"/>
      <c r="L111" s="36">
        <v>108</v>
      </c>
      <c r="M111" s="37">
        <f>N111+Q111+2/2+Tabelle2121314[[#This Row],[poweradd]]</f>
        <v>7.6000000000000201</v>
      </c>
      <c r="N111" s="52">
        <f t="shared" si="15"/>
        <v>5.2400000000000198</v>
      </c>
      <c r="O111" s="52">
        <f t="shared" si="18"/>
        <v>136.76000000000016</v>
      </c>
      <c r="P111" s="52">
        <f t="shared" si="16"/>
        <v>135.40000000000015</v>
      </c>
      <c r="Q111" s="35">
        <f t="shared" si="11"/>
        <v>1.36</v>
      </c>
      <c r="R111" s="45"/>
      <c r="S111" s="45"/>
    </row>
    <row r="112" spans="2:20" x14ac:dyDescent="0.25">
      <c r="B112" s="34">
        <v>109</v>
      </c>
      <c r="C112" s="35">
        <f>D112+G112+2/2+Tabelle21213[[#This Row],[poweradd]]</f>
        <v>7.5800000000000303</v>
      </c>
      <c r="D112" s="52">
        <f t="shared" si="14"/>
        <v>4.80000000000003</v>
      </c>
      <c r="E112" s="52">
        <f t="shared" si="12"/>
        <v>178.20000000000013</v>
      </c>
      <c r="F112" s="52">
        <f t="shared" si="9"/>
        <v>176.42000000000013</v>
      </c>
      <c r="G112" s="35">
        <f t="shared" si="10"/>
        <v>1.78</v>
      </c>
      <c r="H112" s="45"/>
      <c r="I112" s="45"/>
      <c r="L112" s="34">
        <v>109</v>
      </c>
      <c r="M112" s="35">
        <f>N112+Q112+2/2+Tabelle2121314[[#This Row],[poweradd]]</f>
        <v>9.9500000000000206</v>
      </c>
      <c r="N112" s="52">
        <f t="shared" si="15"/>
        <v>7.6000000000000201</v>
      </c>
      <c r="O112" s="52">
        <f t="shared" si="18"/>
        <v>135.40000000000015</v>
      </c>
      <c r="P112" s="52">
        <f t="shared" si="16"/>
        <v>134.05000000000015</v>
      </c>
      <c r="Q112" s="35">
        <f t="shared" si="11"/>
        <v>1.35</v>
      </c>
      <c r="R112" s="45"/>
      <c r="S112" s="45"/>
    </row>
    <row r="113" spans="2:20" x14ac:dyDescent="0.25">
      <c r="B113" s="34">
        <v>110</v>
      </c>
      <c r="C113" s="35">
        <f>D113+G113+2/2+Tabelle21213[[#This Row],[poweradd]]</f>
        <v>10.34000000000003</v>
      </c>
      <c r="D113" s="52">
        <f t="shared" ref="D113:D123" si="19">C112</f>
        <v>7.5800000000000303</v>
      </c>
      <c r="E113" s="52">
        <f t="shared" ref="E113:E123" si="20">F112+I112</f>
        <v>176.42000000000013</v>
      </c>
      <c r="F113" s="52">
        <f t="shared" ref="F113:F123" si="21">E113-G113</f>
        <v>174.66000000000014</v>
      </c>
      <c r="G113" s="35">
        <f t="shared" ref="G113:G123" si="22">IF(ROUNDDOWN(E113/50/2,0)&lt;1,1,IF(ROUNDDOWN(E113/50/2,0)&gt;20,20,ROUNDDOWN(E113/50/2,2)))</f>
        <v>1.76</v>
      </c>
      <c r="H113" s="45"/>
      <c r="I113" s="45"/>
      <c r="L113" s="34">
        <v>110</v>
      </c>
      <c r="M113" s="35">
        <f>N113+Q113+2/2+Tabelle2121314[[#This Row],[poweradd]]</f>
        <v>12.29000000000002</v>
      </c>
      <c r="N113" s="52">
        <f t="shared" si="15"/>
        <v>9.9500000000000206</v>
      </c>
      <c r="O113" s="52">
        <f t="shared" si="18"/>
        <v>134.05000000000015</v>
      </c>
      <c r="P113" s="52">
        <f t="shared" si="16"/>
        <v>132.71000000000015</v>
      </c>
      <c r="Q113" s="35">
        <f t="shared" si="11"/>
        <v>1.34</v>
      </c>
      <c r="R113" s="45"/>
      <c r="S113" s="45">
        <v>45</v>
      </c>
      <c r="T113" t="s">
        <v>66</v>
      </c>
    </row>
    <row r="114" spans="2:20" x14ac:dyDescent="0.25">
      <c r="B114" s="36">
        <v>111</v>
      </c>
      <c r="C114" s="37">
        <f>D114+G114+2/2+Tabelle21213[[#This Row],[poweradd]]</f>
        <v>13.08000000000003</v>
      </c>
      <c r="D114" s="52">
        <f t="shared" si="19"/>
        <v>10.34000000000003</v>
      </c>
      <c r="E114" s="52">
        <f t="shared" si="20"/>
        <v>174.66000000000014</v>
      </c>
      <c r="F114" s="52">
        <f t="shared" si="21"/>
        <v>172.92000000000013</v>
      </c>
      <c r="G114" s="35">
        <f t="shared" si="22"/>
        <v>1.74</v>
      </c>
      <c r="H114" s="45"/>
      <c r="I114" s="45"/>
      <c r="L114" s="36">
        <v>111</v>
      </c>
      <c r="M114" s="37">
        <f>N114+Q114+2/2+Tabelle2121314[[#This Row],[poweradd]]</f>
        <v>15.06000000000002</v>
      </c>
      <c r="N114" s="52">
        <f t="shared" si="15"/>
        <v>12.29000000000002</v>
      </c>
      <c r="O114" s="52">
        <f t="shared" si="18"/>
        <v>177.71000000000015</v>
      </c>
      <c r="P114" s="52">
        <f t="shared" si="16"/>
        <v>175.94000000000014</v>
      </c>
      <c r="Q114" s="35">
        <f t="shared" si="11"/>
        <v>1.77</v>
      </c>
      <c r="R114" s="45"/>
      <c r="S114" s="45"/>
    </row>
    <row r="115" spans="2:20" x14ac:dyDescent="0.25">
      <c r="B115" s="34">
        <v>112</v>
      </c>
      <c r="C115" s="35">
        <f>D115+G115+2/2+Tabelle21213[[#This Row],[poweradd]]</f>
        <v>15.800000000000031</v>
      </c>
      <c r="D115" s="52">
        <f t="shared" si="19"/>
        <v>13.08000000000003</v>
      </c>
      <c r="E115" s="52">
        <f t="shared" si="20"/>
        <v>172.92000000000013</v>
      </c>
      <c r="F115" s="52">
        <f t="shared" si="21"/>
        <v>171.20000000000013</v>
      </c>
      <c r="G115" s="35">
        <f t="shared" si="22"/>
        <v>1.72</v>
      </c>
      <c r="H115" s="45"/>
      <c r="I115" s="45"/>
      <c r="L115" s="34">
        <v>112</v>
      </c>
      <c r="M115" s="35">
        <f>N115+Q115+2/2+Tabelle2121314[[#This Row],[poweradd]]</f>
        <v>17.81000000000002</v>
      </c>
      <c r="N115" s="52">
        <f t="shared" si="15"/>
        <v>15.06000000000002</v>
      </c>
      <c r="O115" s="52">
        <f t="shared" si="18"/>
        <v>175.94000000000014</v>
      </c>
      <c r="P115" s="52">
        <f t="shared" si="16"/>
        <v>174.19000000000014</v>
      </c>
      <c r="Q115" s="35">
        <f t="shared" si="11"/>
        <v>1.75</v>
      </c>
      <c r="R115" s="45"/>
      <c r="S115" s="45"/>
    </row>
    <row r="116" spans="2:20" x14ac:dyDescent="0.25">
      <c r="B116" s="34">
        <v>113</v>
      </c>
      <c r="C116" s="35">
        <f>D116+G116+2/2+Tabelle21213[[#This Row],[poweradd]]</f>
        <v>18.51000000000003</v>
      </c>
      <c r="D116" s="52">
        <f t="shared" si="19"/>
        <v>15.800000000000031</v>
      </c>
      <c r="E116" s="52">
        <f t="shared" si="20"/>
        <v>171.20000000000013</v>
      </c>
      <c r="F116" s="52">
        <f t="shared" si="21"/>
        <v>169.49000000000012</v>
      </c>
      <c r="G116" s="35">
        <f t="shared" si="22"/>
        <v>1.71</v>
      </c>
      <c r="H116" s="45"/>
      <c r="I116" s="45"/>
      <c r="L116" s="34">
        <v>113</v>
      </c>
      <c r="M116" s="35">
        <f>N116+Q116+2/2+Tabelle2121314[[#This Row],[poweradd]]</f>
        <v>0.55000000000001847</v>
      </c>
      <c r="N116" s="52">
        <f t="shared" si="15"/>
        <v>17.81000000000002</v>
      </c>
      <c r="O116" s="52">
        <f t="shared" si="18"/>
        <v>174.19000000000014</v>
      </c>
      <c r="P116" s="52">
        <f t="shared" si="16"/>
        <v>172.45000000000013</v>
      </c>
      <c r="Q116" s="35">
        <f t="shared" si="11"/>
        <v>1.74</v>
      </c>
      <c r="R116" s="45">
        <v>-20</v>
      </c>
      <c r="S116" s="45"/>
      <c r="T116" t="s">
        <v>76</v>
      </c>
    </row>
    <row r="117" spans="2:20" x14ac:dyDescent="0.25">
      <c r="B117" s="36">
        <v>114</v>
      </c>
      <c r="C117" s="37">
        <f>D117+G117+2/2+Tabelle21213[[#This Row],[poweradd]]</f>
        <v>21.200000000000031</v>
      </c>
      <c r="D117" s="52">
        <f t="shared" si="19"/>
        <v>18.51000000000003</v>
      </c>
      <c r="E117" s="52">
        <f t="shared" si="20"/>
        <v>169.49000000000012</v>
      </c>
      <c r="F117" s="52">
        <f t="shared" si="21"/>
        <v>167.80000000000013</v>
      </c>
      <c r="G117" s="35">
        <f t="shared" si="22"/>
        <v>1.69</v>
      </c>
      <c r="H117" s="45"/>
      <c r="I117" s="45"/>
      <c r="L117" s="36">
        <v>114</v>
      </c>
      <c r="M117" s="37">
        <f>N117+Q117+2/2+Tabelle2121314[[#This Row],[poweradd]]</f>
        <v>3.2700000000000182</v>
      </c>
      <c r="N117" s="52">
        <f t="shared" si="15"/>
        <v>0.55000000000001847</v>
      </c>
      <c r="O117" s="52">
        <f t="shared" si="18"/>
        <v>172.45000000000013</v>
      </c>
      <c r="P117" s="52">
        <f t="shared" si="16"/>
        <v>170.73000000000013</v>
      </c>
      <c r="Q117" s="35">
        <f t="shared" si="11"/>
        <v>1.72</v>
      </c>
      <c r="R117" s="45"/>
      <c r="S117" s="45"/>
    </row>
    <row r="118" spans="2:20" x14ac:dyDescent="0.25">
      <c r="B118" s="34">
        <v>115</v>
      </c>
      <c r="C118" s="35">
        <f>D118+G118+2/2+Tabelle21213[[#This Row],[poweradd]]</f>
        <v>3.870000000000033</v>
      </c>
      <c r="D118" s="52">
        <f t="shared" si="19"/>
        <v>21.200000000000031</v>
      </c>
      <c r="E118" s="52">
        <f t="shared" si="20"/>
        <v>167.80000000000013</v>
      </c>
      <c r="F118" s="52">
        <f t="shared" si="21"/>
        <v>166.13000000000014</v>
      </c>
      <c r="G118" s="35">
        <f t="shared" si="22"/>
        <v>1.67</v>
      </c>
      <c r="H118" s="45">
        <v>-20</v>
      </c>
      <c r="I118" s="45"/>
      <c r="J118" t="s">
        <v>75</v>
      </c>
      <c r="L118" s="34">
        <v>115</v>
      </c>
      <c r="M118" s="35">
        <f>N118+Q118+2/2+Tabelle2121314[[#This Row],[poweradd]]</f>
        <v>5.9700000000000184</v>
      </c>
      <c r="N118" s="52">
        <f t="shared" si="15"/>
        <v>3.2700000000000182</v>
      </c>
      <c r="O118" s="52">
        <f t="shared" si="18"/>
        <v>170.73000000000013</v>
      </c>
      <c r="P118" s="52">
        <f t="shared" si="16"/>
        <v>169.03000000000014</v>
      </c>
      <c r="Q118" s="35">
        <f t="shared" si="11"/>
        <v>1.7</v>
      </c>
      <c r="R118" s="45"/>
      <c r="S118" s="45"/>
    </row>
    <row r="119" spans="2:20" x14ac:dyDescent="0.25">
      <c r="B119" s="34">
        <v>116</v>
      </c>
      <c r="C119" s="35">
        <f>D119+G119+2/2+Tabelle21213[[#This Row],[poweradd]]</f>
        <v>6.5300000000000331</v>
      </c>
      <c r="D119" s="52">
        <f t="shared" si="19"/>
        <v>3.870000000000033</v>
      </c>
      <c r="E119" s="52">
        <f t="shared" si="20"/>
        <v>166.13000000000014</v>
      </c>
      <c r="F119" s="52">
        <f t="shared" si="21"/>
        <v>164.47000000000014</v>
      </c>
      <c r="G119" s="35">
        <f t="shared" si="22"/>
        <v>1.66</v>
      </c>
      <c r="H119" s="45"/>
      <c r="I119" s="45"/>
      <c r="L119" s="34">
        <v>116</v>
      </c>
      <c r="M119" s="35">
        <f>N119+Q119+2/2+Tabelle2121314[[#This Row],[poweradd]]</f>
        <v>8.6600000000000179</v>
      </c>
      <c r="N119" s="52">
        <f t="shared" si="15"/>
        <v>5.9700000000000184</v>
      </c>
      <c r="O119" s="52">
        <f t="shared" si="18"/>
        <v>169.03000000000014</v>
      </c>
      <c r="P119" s="52">
        <f t="shared" si="16"/>
        <v>167.34000000000015</v>
      </c>
      <c r="Q119" s="35">
        <f t="shared" si="11"/>
        <v>1.69</v>
      </c>
      <c r="R119" s="45"/>
      <c r="S119" s="45"/>
    </row>
    <row r="120" spans="2:20" x14ac:dyDescent="0.25">
      <c r="B120" s="36">
        <v>117</v>
      </c>
      <c r="C120" s="37">
        <f>D120+G120+2/2+Tabelle21213[[#This Row],[poweradd]]</f>
        <v>9.1700000000000337</v>
      </c>
      <c r="D120" s="52">
        <f t="shared" si="19"/>
        <v>6.5300000000000331</v>
      </c>
      <c r="E120" s="52">
        <f t="shared" si="20"/>
        <v>164.47000000000014</v>
      </c>
      <c r="F120" s="52">
        <f t="shared" si="21"/>
        <v>162.83000000000015</v>
      </c>
      <c r="G120" s="35">
        <f t="shared" si="22"/>
        <v>1.64</v>
      </c>
      <c r="H120" s="45"/>
      <c r="I120" s="45"/>
      <c r="L120" s="36">
        <v>117</v>
      </c>
      <c r="M120" s="37">
        <f>N120+Q120+2/2+Tabelle2121314[[#This Row],[poweradd]]</f>
        <v>11.330000000000018</v>
      </c>
      <c r="N120" s="52">
        <f t="shared" si="15"/>
        <v>8.6600000000000179</v>
      </c>
      <c r="O120" s="52">
        <f t="shared" si="18"/>
        <v>167.34000000000015</v>
      </c>
      <c r="P120" s="52">
        <f t="shared" si="16"/>
        <v>165.67000000000016</v>
      </c>
      <c r="Q120" s="35">
        <f t="shared" si="11"/>
        <v>1.67</v>
      </c>
      <c r="R120" s="45"/>
      <c r="S120" s="45"/>
    </row>
    <row r="121" spans="2:20" x14ac:dyDescent="0.25">
      <c r="B121" s="34">
        <v>118</v>
      </c>
      <c r="C121" s="35">
        <f>D121+G121+2/2+Tabelle21213[[#This Row],[poweradd]]</f>
        <v>11.790000000000035</v>
      </c>
      <c r="D121" s="52">
        <f t="shared" si="19"/>
        <v>9.1700000000000337</v>
      </c>
      <c r="E121" s="52">
        <f t="shared" si="20"/>
        <v>162.83000000000015</v>
      </c>
      <c r="F121" s="52">
        <f t="shared" si="21"/>
        <v>161.21000000000015</v>
      </c>
      <c r="G121" s="35">
        <f t="shared" si="22"/>
        <v>1.62</v>
      </c>
      <c r="H121" s="45"/>
      <c r="I121" s="45"/>
      <c r="L121" s="34">
        <v>118</v>
      </c>
      <c r="M121" s="35">
        <f>N121+Q121+2/2+Tabelle2121314[[#This Row],[poweradd]]</f>
        <v>13.980000000000018</v>
      </c>
      <c r="N121" s="52">
        <f t="shared" si="15"/>
        <v>11.330000000000018</v>
      </c>
      <c r="O121" s="52">
        <f t="shared" si="18"/>
        <v>165.67000000000016</v>
      </c>
      <c r="P121" s="52">
        <f t="shared" si="16"/>
        <v>164.02000000000015</v>
      </c>
      <c r="Q121" s="35">
        <f t="shared" si="11"/>
        <v>1.65</v>
      </c>
      <c r="R121" s="45"/>
      <c r="S121" s="45"/>
    </row>
    <row r="122" spans="2:20" x14ac:dyDescent="0.25">
      <c r="B122" s="34">
        <v>119</v>
      </c>
      <c r="C122" s="35">
        <f>D122+G122+2/2+Tabelle21213[[#This Row],[poweradd]]</f>
        <v>14.400000000000034</v>
      </c>
      <c r="D122" s="52">
        <f t="shared" si="19"/>
        <v>11.790000000000035</v>
      </c>
      <c r="E122" s="52">
        <f t="shared" si="20"/>
        <v>161.21000000000015</v>
      </c>
      <c r="F122" s="52">
        <f t="shared" si="21"/>
        <v>159.60000000000014</v>
      </c>
      <c r="G122" s="35">
        <f t="shared" si="22"/>
        <v>1.61</v>
      </c>
      <c r="H122" s="45"/>
      <c r="I122" s="45"/>
      <c r="L122" s="34">
        <v>119</v>
      </c>
      <c r="M122" s="35">
        <f>N122+Q122+2/2+Tabelle2121314[[#This Row],[poweradd]]</f>
        <v>16.620000000000019</v>
      </c>
      <c r="N122" s="52">
        <f t="shared" si="15"/>
        <v>13.980000000000018</v>
      </c>
      <c r="O122" s="52">
        <f t="shared" si="18"/>
        <v>164.02000000000015</v>
      </c>
      <c r="P122" s="52">
        <f t="shared" si="16"/>
        <v>162.38000000000017</v>
      </c>
      <c r="Q122" s="35">
        <f t="shared" si="11"/>
        <v>1.64</v>
      </c>
      <c r="R122" s="45"/>
      <c r="S122" s="45"/>
    </row>
    <row r="123" spans="2:20" x14ac:dyDescent="0.25">
      <c r="B123" s="36">
        <v>120</v>
      </c>
      <c r="C123" s="37">
        <f>D123+G123+2/2+Tabelle21213[[#This Row],[poweradd]]</f>
        <v>16.990000000000034</v>
      </c>
      <c r="D123" s="52">
        <f t="shared" si="19"/>
        <v>14.400000000000034</v>
      </c>
      <c r="E123" s="52">
        <f t="shared" si="20"/>
        <v>159.60000000000014</v>
      </c>
      <c r="F123" s="52">
        <f t="shared" si="21"/>
        <v>158.01000000000013</v>
      </c>
      <c r="G123" s="35">
        <f t="shared" si="22"/>
        <v>1.59</v>
      </c>
      <c r="H123" s="45"/>
      <c r="I123" s="45"/>
      <c r="L123" s="36">
        <v>120</v>
      </c>
      <c r="M123" s="37">
        <f>N123+Q123+2/2+Tabelle2121314[[#This Row],[poweradd]]</f>
        <v>19.24000000000002</v>
      </c>
      <c r="N123" s="52">
        <f t="shared" si="15"/>
        <v>16.620000000000019</v>
      </c>
      <c r="O123" s="52">
        <f t="shared" si="18"/>
        <v>162.38000000000017</v>
      </c>
      <c r="P123" s="52">
        <f t="shared" si="16"/>
        <v>160.76000000000016</v>
      </c>
      <c r="Q123" s="35">
        <f t="shared" si="11"/>
        <v>1.62</v>
      </c>
      <c r="R123" s="45"/>
      <c r="S123" s="45"/>
    </row>
    <row r="124" spans="2:20" x14ac:dyDescent="0.25">
      <c r="B124" s="36">
        <v>121</v>
      </c>
      <c r="C124" s="37">
        <f>D124+G124+2/2+Tabelle21213[[#This Row],[poweradd]]</f>
        <v>19.570000000000036</v>
      </c>
      <c r="D124" s="52">
        <f t="shared" ref="D124:D141" si="23">C123</f>
        <v>16.990000000000034</v>
      </c>
      <c r="E124" s="52">
        <f t="shared" ref="E124:E141" si="24">F123+I123</f>
        <v>158.01000000000013</v>
      </c>
      <c r="F124" s="52">
        <f t="shared" ref="F124:F141" si="25">E124-G124</f>
        <v>156.43000000000012</v>
      </c>
      <c r="G124" s="35">
        <f t="shared" ref="G124:G141" si="26">IF(ROUNDDOWN(E124/50/2,0)&lt;1,1,IF(ROUNDDOWN(E124/50/2,0)&gt;20,20,ROUNDDOWN(E124/50/2,2)))</f>
        <v>1.58</v>
      </c>
      <c r="H124" s="45"/>
      <c r="I124" s="45"/>
      <c r="L124" s="36">
        <v>121</v>
      </c>
      <c r="M124" s="37">
        <f>N124+Q124+2/2+Tabelle2121314[[#This Row],[poweradd]]</f>
        <v>1.8400000000000212</v>
      </c>
      <c r="N124" s="52">
        <f t="shared" si="15"/>
        <v>19.24000000000002</v>
      </c>
      <c r="O124" s="52">
        <f t="shared" si="18"/>
        <v>160.76000000000016</v>
      </c>
      <c r="P124" s="52">
        <f t="shared" si="16"/>
        <v>159.16000000000017</v>
      </c>
      <c r="Q124" s="35">
        <f t="shared" si="11"/>
        <v>1.6</v>
      </c>
      <c r="R124" s="45">
        <v>-20</v>
      </c>
      <c r="S124" s="45"/>
      <c r="T124" t="s">
        <v>77</v>
      </c>
    </row>
    <row r="125" spans="2:20" x14ac:dyDescent="0.25">
      <c r="B125" s="34">
        <v>122</v>
      </c>
      <c r="C125" s="35">
        <f>D125+G125+2/2+Tabelle21213[[#This Row],[poweradd]]</f>
        <v>2.1300000000000345</v>
      </c>
      <c r="D125" s="52">
        <f t="shared" si="23"/>
        <v>19.570000000000036</v>
      </c>
      <c r="E125" s="52">
        <f t="shared" si="24"/>
        <v>156.43000000000012</v>
      </c>
      <c r="F125" s="52">
        <f t="shared" si="25"/>
        <v>154.87000000000012</v>
      </c>
      <c r="G125" s="35">
        <f t="shared" si="26"/>
        <v>1.56</v>
      </c>
      <c r="H125" s="45">
        <v>-20</v>
      </c>
      <c r="I125" s="45"/>
      <c r="J125" t="s">
        <v>76</v>
      </c>
      <c r="L125" s="34">
        <v>122</v>
      </c>
      <c r="M125" s="35">
        <f>N125+Q125+2/2+Tabelle2121314[[#This Row],[poweradd]]</f>
        <v>4.430000000000021</v>
      </c>
      <c r="N125" s="52">
        <f t="shared" si="15"/>
        <v>1.8400000000000212</v>
      </c>
      <c r="O125" s="52">
        <f t="shared" si="18"/>
        <v>159.16000000000017</v>
      </c>
      <c r="P125" s="52">
        <f t="shared" si="16"/>
        <v>157.57000000000016</v>
      </c>
      <c r="Q125" s="35">
        <f t="shared" si="11"/>
        <v>1.59</v>
      </c>
      <c r="R125" s="45"/>
      <c r="S125" s="45"/>
    </row>
    <row r="126" spans="2:20" x14ac:dyDescent="0.25">
      <c r="B126" s="34">
        <v>123</v>
      </c>
      <c r="C126" s="35">
        <f>D126+G126+2/2+Tabelle21213[[#This Row],[poweradd]]</f>
        <v>4.6700000000000346</v>
      </c>
      <c r="D126" s="52">
        <f t="shared" si="23"/>
        <v>2.1300000000000345</v>
      </c>
      <c r="E126" s="52">
        <f t="shared" si="24"/>
        <v>154.87000000000012</v>
      </c>
      <c r="F126" s="52">
        <f t="shared" si="25"/>
        <v>153.33000000000013</v>
      </c>
      <c r="G126" s="35">
        <f t="shared" si="26"/>
        <v>1.54</v>
      </c>
      <c r="H126" s="45"/>
      <c r="I126" s="45"/>
      <c r="L126" s="34">
        <v>123</v>
      </c>
      <c r="M126" s="35">
        <f>N126+Q126+2/2+Tabelle2121314[[#This Row],[poweradd]]</f>
        <v>7.0000000000000213</v>
      </c>
      <c r="N126" s="52">
        <f t="shared" si="15"/>
        <v>4.430000000000021</v>
      </c>
      <c r="O126" s="52">
        <f t="shared" si="18"/>
        <v>157.57000000000016</v>
      </c>
      <c r="P126" s="52">
        <f t="shared" si="16"/>
        <v>156.00000000000017</v>
      </c>
      <c r="Q126" s="35">
        <f t="shared" si="11"/>
        <v>1.57</v>
      </c>
      <c r="R126" s="45"/>
      <c r="S126" s="45"/>
    </row>
    <row r="127" spans="2:20" x14ac:dyDescent="0.25">
      <c r="B127" s="36">
        <v>124</v>
      </c>
      <c r="C127" s="37">
        <f>D127+G127+2/2+Tabelle21213[[#This Row],[poweradd]]</f>
        <v>7.2000000000000348</v>
      </c>
      <c r="D127" s="52">
        <f t="shared" si="23"/>
        <v>4.6700000000000346</v>
      </c>
      <c r="E127" s="52">
        <f t="shared" si="24"/>
        <v>153.33000000000013</v>
      </c>
      <c r="F127" s="52">
        <f t="shared" si="25"/>
        <v>151.80000000000013</v>
      </c>
      <c r="G127" s="35">
        <f t="shared" si="26"/>
        <v>1.53</v>
      </c>
      <c r="H127" s="45"/>
      <c r="I127" s="45"/>
      <c r="L127" s="36">
        <v>124</v>
      </c>
      <c r="M127" s="37">
        <f>N127+Q127+2/2+Tabelle2121314[[#This Row],[poweradd]]</f>
        <v>9.5600000000000218</v>
      </c>
      <c r="N127" s="52">
        <f t="shared" si="15"/>
        <v>7.0000000000000213</v>
      </c>
      <c r="O127" s="52">
        <f t="shared" si="18"/>
        <v>156.00000000000017</v>
      </c>
      <c r="P127" s="52">
        <f t="shared" si="16"/>
        <v>154.44000000000017</v>
      </c>
      <c r="Q127" s="35">
        <f t="shared" si="11"/>
        <v>1.56</v>
      </c>
      <c r="R127" s="45"/>
      <c r="S127" s="45"/>
    </row>
    <row r="128" spans="2:20" x14ac:dyDescent="0.25">
      <c r="B128" s="36">
        <v>125</v>
      </c>
      <c r="C128" s="37">
        <f>D128+G128+2/2+Tabelle21213[[#This Row],[poweradd]]</f>
        <v>9.7100000000000346</v>
      </c>
      <c r="D128" s="52">
        <f t="shared" si="23"/>
        <v>7.2000000000000348</v>
      </c>
      <c r="E128" s="52">
        <f t="shared" si="24"/>
        <v>151.80000000000013</v>
      </c>
      <c r="F128" s="52">
        <f t="shared" si="25"/>
        <v>150.29000000000013</v>
      </c>
      <c r="G128" s="35">
        <f t="shared" si="26"/>
        <v>1.51</v>
      </c>
      <c r="H128" s="45"/>
      <c r="I128" s="45"/>
      <c r="L128" s="36">
        <v>125</v>
      </c>
      <c r="M128" s="37">
        <f>N128+Q128+2/2+Tabelle2121314[[#This Row],[poweradd]]</f>
        <v>12.100000000000023</v>
      </c>
      <c r="N128" s="52">
        <f t="shared" si="15"/>
        <v>9.5600000000000218</v>
      </c>
      <c r="O128" s="52">
        <f t="shared" si="18"/>
        <v>154.44000000000017</v>
      </c>
      <c r="P128" s="52">
        <f t="shared" si="16"/>
        <v>152.90000000000018</v>
      </c>
      <c r="Q128" s="35">
        <f t="shared" si="11"/>
        <v>1.54</v>
      </c>
      <c r="R128" s="45"/>
      <c r="S128" s="45"/>
    </row>
    <row r="129" spans="2:20" x14ac:dyDescent="0.25">
      <c r="B129" s="34">
        <v>126</v>
      </c>
      <c r="C129" s="35">
        <f>D129+G129+2/2+Tabelle21213[[#This Row],[poweradd]]</f>
        <v>12.210000000000035</v>
      </c>
      <c r="D129" s="52">
        <f t="shared" si="23"/>
        <v>9.7100000000000346</v>
      </c>
      <c r="E129" s="52">
        <f t="shared" si="24"/>
        <v>150.29000000000013</v>
      </c>
      <c r="F129" s="52">
        <f t="shared" si="25"/>
        <v>148.79000000000013</v>
      </c>
      <c r="G129" s="35">
        <f t="shared" si="26"/>
        <v>1.5</v>
      </c>
      <c r="H129" s="45"/>
      <c r="I129" s="45"/>
      <c r="L129" s="34">
        <v>126</v>
      </c>
      <c r="M129" s="35">
        <f>N129+Q129+2/2+Tabelle2121314[[#This Row],[poweradd]]</f>
        <v>14.620000000000022</v>
      </c>
      <c r="N129" s="52">
        <f t="shared" si="15"/>
        <v>12.100000000000023</v>
      </c>
      <c r="O129" s="52">
        <f t="shared" si="18"/>
        <v>152.90000000000018</v>
      </c>
      <c r="P129" s="52">
        <f t="shared" si="16"/>
        <v>151.38000000000017</v>
      </c>
      <c r="Q129" s="35">
        <f t="shared" si="11"/>
        <v>1.52</v>
      </c>
      <c r="R129" s="45"/>
      <c r="S129" s="45"/>
    </row>
    <row r="130" spans="2:20" x14ac:dyDescent="0.25">
      <c r="B130" s="34">
        <v>127</v>
      </c>
      <c r="C130" s="35">
        <f>D130+G130+2/2+Tabelle21213[[#This Row],[poweradd]]</f>
        <v>14.690000000000035</v>
      </c>
      <c r="D130" s="52">
        <f t="shared" si="23"/>
        <v>12.210000000000035</v>
      </c>
      <c r="E130" s="52">
        <f t="shared" si="24"/>
        <v>148.79000000000013</v>
      </c>
      <c r="F130" s="52">
        <f t="shared" si="25"/>
        <v>147.31000000000014</v>
      </c>
      <c r="G130" s="35">
        <f t="shared" si="26"/>
        <v>1.48</v>
      </c>
      <c r="H130" s="45"/>
      <c r="I130" s="45"/>
      <c r="L130" s="34">
        <v>127</v>
      </c>
      <c r="M130" s="35">
        <f>N130+Q130+2/2+Tabelle2121314[[#This Row],[poweradd]]</f>
        <v>17.130000000000024</v>
      </c>
      <c r="N130" s="52">
        <f t="shared" si="15"/>
        <v>14.620000000000022</v>
      </c>
      <c r="O130" s="52">
        <f t="shared" si="18"/>
        <v>151.38000000000017</v>
      </c>
      <c r="P130" s="52">
        <f t="shared" si="16"/>
        <v>149.87000000000018</v>
      </c>
      <c r="Q130" s="35">
        <f t="shared" si="11"/>
        <v>1.51</v>
      </c>
      <c r="R130" s="45"/>
      <c r="S130" s="45"/>
    </row>
    <row r="131" spans="2:20" x14ac:dyDescent="0.25">
      <c r="B131" s="36">
        <v>128</v>
      </c>
      <c r="C131" s="37">
        <f>D131+G131+2/2+Tabelle21213[[#This Row],[poweradd]]</f>
        <v>17.160000000000036</v>
      </c>
      <c r="D131" s="52">
        <f t="shared" si="23"/>
        <v>14.690000000000035</v>
      </c>
      <c r="E131" s="52">
        <f t="shared" si="24"/>
        <v>147.31000000000014</v>
      </c>
      <c r="F131" s="52">
        <f t="shared" si="25"/>
        <v>145.84000000000015</v>
      </c>
      <c r="G131" s="35">
        <f t="shared" si="26"/>
        <v>1.47</v>
      </c>
      <c r="H131" s="45"/>
      <c r="I131" s="45"/>
      <c r="L131" s="36">
        <v>128</v>
      </c>
      <c r="M131" s="37">
        <f>N131+Q131+2/2+Tabelle2121314[[#This Row],[poweradd]]</f>
        <v>19.620000000000022</v>
      </c>
      <c r="N131" s="52">
        <f t="shared" si="15"/>
        <v>17.130000000000024</v>
      </c>
      <c r="O131" s="52">
        <f t="shared" si="18"/>
        <v>149.87000000000018</v>
      </c>
      <c r="P131" s="52">
        <f t="shared" si="16"/>
        <v>148.38000000000017</v>
      </c>
      <c r="Q131" s="35">
        <f t="shared" si="11"/>
        <v>1.49</v>
      </c>
      <c r="R131" s="45"/>
      <c r="S131" s="45"/>
    </row>
    <row r="132" spans="2:20" x14ac:dyDescent="0.25">
      <c r="B132" s="36">
        <v>129</v>
      </c>
      <c r="C132" s="37">
        <f>D132+G132+2/2+Tabelle21213[[#This Row],[poweradd]]</f>
        <v>19.610000000000035</v>
      </c>
      <c r="D132" s="52">
        <f t="shared" si="23"/>
        <v>17.160000000000036</v>
      </c>
      <c r="E132" s="52">
        <f t="shared" si="24"/>
        <v>145.84000000000015</v>
      </c>
      <c r="F132" s="52">
        <f t="shared" si="25"/>
        <v>144.39000000000016</v>
      </c>
      <c r="G132" s="35">
        <f t="shared" si="26"/>
        <v>1.45</v>
      </c>
      <c r="H132" s="45"/>
      <c r="I132" s="45"/>
      <c r="L132" s="36">
        <v>129</v>
      </c>
      <c r="M132" s="37">
        <f>N132+Q132+2/2+Tabelle2121314[[#This Row],[poweradd]]</f>
        <v>2.1000000000000227</v>
      </c>
      <c r="N132" s="52">
        <f t="shared" si="15"/>
        <v>19.620000000000022</v>
      </c>
      <c r="O132" s="52">
        <f t="shared" si="18"/>
        <v>148.38000000000017</v>
      </c>
      <c r="P132" s="52">
        <f t="shared" si="16"/>
        <v>146.90000000000018</v>
      </c>
      <c r="Q132" s="35">
        <f t="shared" ref="Q132:Q141" si="27">IF(ROUNDDOWN(O132/50/2,0)&lt;1,1,IF(ROUNDDOWN(O132/50/2,0)&gt;20,20,ROUNDDOWN(O132/50/2,2)))</f>
        <v>1.48</v>
      </c>
      <c r="R132" s="45">
        <v>-20</v>
      </c>
      <c r="S132" s="45"/>
      <c r="T132" t="s">
        <v>120</v>
      </c>
    </row>
    <row r="133" spans="2:20" x14ac:dyDescent="0.25">
      <c r="B133" s="34">
        <v>130</v>
      </c>
      <c r="C133" s="35">
        <f>D133+G133+2/2+Tabelle21213[[#This Row],[poweradd]]</f>
        <v>2.0500000000000362</v>
      </c>
      <c r="D133" s="52">
        <f t="shared" si="23"/>
        <v>19.610000000000035</v>
      </c>
      <c r="E133" s="52">
        <f t="shared" si="24"/>
        <v>144.39000000000016</v>
      </c>
      <c r="F133" s="52">
        <f t="shared" si="25"/>
        <v>142.95000000000016</v>
      </c>
      <c r="G133" s="35">
        <f t="shared" si="26"/>
        <v>1.44</v>
      </c>
      <c r="H133" s="45">
        <v>-20</v>
      </c>
      <c r="I133" s="45"/>
      <c r="J133" t="s">
        <v>77</v>
      </c>
      <c r="L133" s="34">
        <v>130</v>
      </c>
      <c r="M133" s="35">
        <f>N133+Q133+2/2+Tabelle2121314[[#This Row],[poweradd]]</f>
        <v>4.5600000000000227</v>
      </c>
      <c r="N133" s="52">
        <f t="shared" si="15"/>
        <v>2.1000000000000227</v>
      </c>
      <c r="O133" s="52">
        <f t="shared" si="18"/>
        <v>146.90000000000018</v>
      </c>
      <c r="P133" s="52">
        <f t="shared" si="16"/>
        <v>145.44000000000017</v>
      </c>
      <c r="Q133" s="35">
        <f t="shared" si="27"/>
        <v>1.46</v>
      </c>
      <c r="R133" s="45"/>
      <c r="S133" s="45"/>
    </row>
    <row r="134" spans="2:20" x14ac:dyDescent="0.25">
      <c r="B134" s="34">
        <v>131</v>
      </c>
      <c r="C134" s="35">
        <f>D134+G134+2/2+Tabelle21213[[#This Row],[poweradd]]</f>
        <v>4.4700000000000362</v>
      </c>
      <c r="D134" s="52">
        <f t="shared" si="23"/>
        <v>2.0500000000000362</v>
      </c>
      <c r="E134" s="52">
        <f t="shared" si="24"/>
        <v>142.95000000000016</v>
      </c>
      <c r="F134" s="52">
        <f t="shared" si="25"/>
        <v>141.53000000000017</v>
      </c>
      <c r="G134" s="35">
        <f t="shared" si="26"/>
        <v>1.42</v>
      </c>
      <c r="H134" s="45"/>
      <c r="I134" s="45"/>
      <c r="L134" s="34">
        <v>131</v>
      </c>
      <c r="M134" s="35">
        <f>N134+Q134+2/2+Tabelle2121314[[#This Row],[poweradd]]</f>
        <v>7.0100000000000229</v>
      </c>
      <c r="N134" s="52">
        <f t="shared" ref="N134:N141" si="28">M133</f>
        <v>4.5600000000000227</v>
      </c>
      <c r="O134" s="52">
        <f t="shared" si="18"/>
        <v>145.44000000000017</v>
      </c>
      <c r="P134" s="52">
        <f t="shared" si="16"/>
        <v>143.99000000000018</v>
      </c>
      <c r="Q134" s="35">
        <f t="shared" si="27"/>
        <v>1.45</v>
      </c>
      <c r="R134" s="45"/>
      <c r="S134" s="45"/>
    </row>
    <row r="135" spans="2:20" x14ac:dyDescent="0.25">
      <c r="B135" s="36">
        <v>132</v>
      </c>
      <c r="C135" s="37">
        <f>D135+G135+2/2+Tabelle21213[[#This Row],[poweradd]]</f>
        <v>6.8800000000000363</v>
      </c>
      <c r="D135" s="52">
        <f t="shared" si="23"/>
        <v>4.4700000000000362</v>
      </c>
      <c r="E135" s="52">
        <f t="shared" si="24"/>
        <v>141.53000000000017</v>
      </c>
      <c r="F135" s="52">
        <f t="shared" si="25"/>
        <v>140.12000000000018</v>
      </c>
      <c r="G135" s="35">
        <f t="shared" si="26"/>
        <v>1.41</v>
      </c>
      <c r="H135" s="45"/>
      <c r="I135" s="45"/>
      <c r="L135" s="36">
        <v>132</v>
      </c>
      <c r="M135" s="37">
        <f>N135+Q135+2/2+Tabelle2121314[[#This Row],[poweradd]]</f>
        <v>9.4400000000000226</v>
      </c>
      <c r="N135" s="52">
        <f t="shared" si="28"/>
        <v>7.0100000000000229</v>
      </c>
      <c r="O135" s="52">
        <f t="shared" si="18"/>
        <v>143.99000000000018</v>
      </c>
      <c r="P135" s="52">
        <f t="shared" ref="P135:P141" si="29">O135-Q135</f>
        <v>142.56000000000017</v>
      </c>
      <c r="Q135" s="35">
        <f t="shared" si="27"/>
        <v>1.43</v>
      </c>
      <c r="R135" s="45"/>
      <c r="S135" s="45"/>
    </row>
    <row r="136" spans="2:20" x14ac:dyDescent="0.25">
      <c r="B136" s="36">
        <v>133</v>
      </c>
      <c r="C136" s="37">
        <f>D136+G136+2/2+Tabelle21213[[#This Row],[poweradd]]</f>
        <v>9.2800000000000367</v>
      </c>
      <c r="D136" s="52">
        <f t="shared" si="23"/>
        <v>6.8800000000000363</v>
      </c>
      <c r="E136" s="52">
        <f t="shared" si="24"/>
        <v>140.12000000000018</v>
      </c>
      <c r="F136" s="52">
        <f t="shared" si="25"/>
        <v>138.72000000000017</v>
      </c>
      <c r="G136" s="35">
        <f t="shared" si="26"/>
        <v>1.4</v>
      </c>
      <c r="H136" s="45"/>
      <c r="I136" s="45"/>
      <c r="L136" s="36">
        <v>133</v>
      </c>
      <c r="M136" s="37">
        <f>N136+Q136+2/2+Tabelle2121314[[#This Row],[poweradd]]</f>
        <v>11.860000000000023</v>
      </c>
      <c r="N136" s="52">
        <f t="shared" si="28"/>
        <v>9.4400000000000226</v>
      </c>
      <c r="O136" s="52">
        <f t="shared" si="18"/>
        <v>142.56000000000017</v>
      </c>
      <c r="P136" s="52">
        <f t="shared" si="29"/>
        <v>141.14000000000019</v>
      </c>
      <c r="Q136" s="35">
        <f t="shared" si="27"/>
        <v>1.42</v>
      </c>
      <c r="R136" s="45"/>
      <c r="S136" s="45"/>
    </row>
    <row r="137" spans="2:20" x14ac:dyDescent="0.25">
      <c r="B137" s="34">
        <v>134</v>
      </c>
      <c r="C137" s="35">
        <f>D137+G137+2/2+Tabelle21213[[#This Row],[poweradd]]</f>
        <v>11.660000000000036</v>
      </c>
      <c r="D137" s="52">
        <f t="shared" si="23"/>
        <v>9.2800000000000367</v>
      </c>
      <c r="E137" s="52">
        <f t="shared" si="24"/>
        <v>138.72000000000017</v>
      </c>
      <c r="F137" s="52">
        <f t="shared" si="25"/>
        <v>137.34000000000017</v>
      </c>
      <c r="G137" s="35">
        <f t="shared" si="26"/>
        <v>1.38</v>
      </c>
      <c r="H137" s="45"/>
      <c r="I137" s="45"/>
      <c r="L137" s="34">
        <v>134</v>
      </c>
      <c r="M137" s="35">
        <f>N137+Q137+2/2+Tabelle2121314[[#This Row],[poweradd]]</f>
        <v>14.270000000000023</v>
      </c>
      <c r="N137" s="52">
        <f t="shared" si="28"/>
        <v>11.860000000000023</v>
      </c>
      <c r="O137" s="52">
        <f t="shared" si="18"/>
        <v>141.14000000000019</v>
      </c>
      <c r="P137" s="52">
        <f t="shared" si="29"/>
        <v>139.73000000000019</v>
      </c>
      <c r="Q137" s="35">
        <f t="shared" si="27"/>
        <v>1.41</v>
      </c>
      <c r="R137" s="45"/>
      <c r="S137" s="45"/>
    </row>
    <row r="138" spans="2:20" x14ac:dyDescent="0.25">
      <c r="B138" s="34">
        <v>135</v>
      </c>
      <c r="C138" s="35">
        <f>D138+G138+2/2+Tabelle21213[[#This Row],[poweradd]]</f>
        <v>14.030000000000037</v>
      </c>
      <c r="D138" s="52">
        <f t="shared" si="23"/>
        <v>11.660000000000036</v>
      </c>
      <c r="E138" s="52">
        <f t="shared" si="24"/>
        <v>137.34000000000017</v>
      </c>
      <c r="F138" s="52">
        <f t="shared" si="25"/>
        <v>135.97000000000017</v>
      </c>
      <c r="G138" s="35">
        <f t="shared" si="26"/>
        <v>1.37</v>
      </c>
      <c r="H138" s="45"/>
      <c r="I138" s="45"/>
      <c r="L138" s="34">
        <v>135</v>
      </c>
      <c r="M138" s="35">
        <f>N138+Q138+2/2+Tabelle2121314[[#This Row],[poweradd]]</f>
        <v>16.660000000000025</v>
      </c>
      <c r="N138" s="52">
        <f t="shared" si="28"/>
        <v>14.270000000000023</v>
      </c>
      <c r="O138" s="52">
        <f t="shared" si="18"/>
        <v>139.73000000000019</v>
      </c>
      <c r="P138" s="52">
        <f t="shared" si="29"/>
        <v>138.3400000000002</v>
      </c>
      <c r="Q138" s="35">
        <f t="shared" si="27"/>
        <v>1.39</v>
      </c>
      <c r="R138" s="45"/>
      <c r="S138" s="45"/>
    </row>
    <row r="139" spans="2:20" x14ac:dyDescent="0.25">
      <c r="B139" s="36">
        <v>136</v>
      </c>
      <c r="C139" s="37">
        <f>D139+G139+2/2+Tabelle21213[[#This Row],[poweradd]]</f>
        <v>16.380000000000038</v>
      </c>
      <c r="D139" s="52">
        <f t="shared" si="23"/>
        <v>14.030000000000037</v>
      </c>
      <c r="E139" s="52">
        <f t="shared" si="24"/>
        <v>135.97000000000017</v>
      </c>
      <c r="F139" s="52">
        <f t="shared" si="25"/>
        <v>134.62000000000018</v>
      </c>
      <c r="G139" s="35">
        <f t="shared" si="26"/>
        <v>1.35</v>
      </c>
      <c r="H139" s="45"/>
      <c r="I139" s="45"/>
      <c r="L139" s="36">
        <v>136</v>
      </c>
      <c r="M139" s="37">
        <f>N139+Q139+2/2+Tabelle2121314[[#This Row],[poweradd]]</f>
        <v>19.040000000000024</v>
      </c>
      <c r="N139" s="52">
        <f t="shared" si="28"/>
        <v>16.660000000000025</v>
      </c>
      <c r="O139" s="52">
        <f t="shared" si="18"/>
        <v>138.3400000000002</v>
      </c>
      <c r="P139" s="52">
        <f t="shared" si="29"/>
        <v>136.96000000000021</v>
      </c>
      <c r="Q139" s="35">
        <f t="shared" si="27"/>
        <v>1.38</v>
      </c>
      <c r="R139" s="45"/>
      <c r="S139" s="45"/>
    </row>
    <row r="140" spans="2:20" x14ac:dyDescent="0.25">
      <c r="B140" s="36">
        <v>137</v>
      </c>
      <c r="C140" s="37">
        <f>D140+G140+2/2+Tabelle21213[[#This Row],[poweradd]]</f>
        <v>18.720000000000038</v>
      </c>
      <c r="D140" s="52">
        <f t="shared" si="23"/>
        <v>16.380000000000038</v>
      </c>
      <c r="E140" s="52">
        <f t="shared" si="24"/>
        <v>134.62000000000018</v>
      </c>
      <c r="F140" s="52">
        <f t="shared" si="25"/>
        <v>133.28000000000017</v>
      </c>
      <c r="G140" s="35">
        <f t="shared" si="26"/>
        <v>1.34</v>
      </c>
      <c r="H140" s="45"/>
      <c r="I140" s="45"/>
      <c r="L140" s="36">
        <v>137</v>
      </c>
      <c r="M140" s="37">
        <f>N140+Q140+2/2+Tabelle2121314[[#This Row],[poweradd]]</f>
        <v>21.400000000000023</v>
      </c>
      <c r="N140" s="52">
        <f t="shared" si="28"/>
        <v>19.040000000000024</v>
      </c>
      <c r="O140" s="52">
        <f t="shared" si="18"/>
        <v>136.96000000000021</v>
      </c>
      <c r="P140" s="52">
        <f t="shared" si="29"/>
        <v>135.60000000000019</v>
      </c>
      <c r="Q140" s="35">
        <f t="shared" si="27"/>
        <v>1.36</v>
      </c>
      <c r="R140" s="45"/>
      <c r="S140" s="45"/>
    </row>
    <row r="141" spans="2:20" x14ac:dyDescent="0.25">
      <c r="B141" s="34">
        <v>138</v>
      </c>
      <c r="C141" s="35">
        <f>D141+G141+2/2+Tabelle21213[[#This Row],[poweradd]]</f>
        <v>21.05000000000004</v>
      </c>
      <c r="D141" s="52">
        <f t="shared" si="23"/>
        <v>18.720000000000038</v>
      </c>
      <c r="E141" s="52">
        <f t="shared" si="24"/>
        <v>133.28000000000017</v>
      </c>
      <c r="F141" s="52">
        <f t="shared" si="25"/>
        <v>131.95000000000016</v>
      </c>
      <c r="G141" s="35">
        <f t="shared" si="26"/>
        <v>1.33</v>
      </c>
      <c r="H141" s="45"/>
      <c r="I141" s="45"/>
      <c r="L141" s="34">
        <v>138</v>
      </c>
      <c r="M141" s="35">
        <f>N141+Q141+2/2+Tabelle2121314[[#This Row],[poweradd]]</f>
        <v>23.750000000000025</v>
      </c>
      <c r="N141" s="52">
        <f t="shared" si="28"/>
        <v>21.400000000000023</v>
      </c>
      <c r="O141" s="52">
        <f t="shared" si="18"/>
        <v>135.60000000000019</v>
      </c>
      <c r="P141" s="52">
        <f t="shared" si="29"/>
        <v>134.2500000000002</v>
      </c>
      <c r="Q141" s="35">
        <f t="shared" si="27"/>
        <v>1.35</v>
      </c>
      <c r="R141" s="45"/>
      <c r="S141" s="45"/>
    </row>
  </sheetData>
  <conditionalFormatting sqref="C3:C141">
    <cfRule type="colorScale" priority="4">
      <colorScale>
        <cfvo type="num" val="0"/>
        <cfvo type="num" val="100"/>
        <cfvo type="num" val="300"/>
        <color theme="0"/>
        <color rgb="FFA4CCA8"/>
        <color rgb="FFFFDB69"/>
      </colorScale>
    </cfRule>
  </conditionalFormatting>
  <conditionalFormatting sqref="M3:M141">
    <cfRule type="colorScale" priority="2">
      <colorScale>
        <cfvo type="num" val="0"/>
        <cfvo type="num" val="100"/>
        <cfvo type="num" val="300"/>
        <color theme="0"/>
        <color rgb="FFA4CCA8"/>
        <color rgb="FFFFDB69"/>
      </colorScale>
    </cfRule>
  </conditionalFormatting>
  <pageMargins left="0.7" right="0.7" top="0.78740157499999996" bottom="0.78740157499999996" header="0.3" footer="0.3"/>
  <tableParts count="2">
    <tablePart r:id="rId1"/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3" id="{B9CBAB64-958A-4525-B7CB-2D64633A8C0E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NoIcons" iconId="0"/>
              <x14:cfIcon iconSet="NoIcons" iconId="0"/>
            </x14:iconSet>
          </x14:cfRule>
          <xm:sqref>C3:C141</xm:sqref>
        </x14:conditionalFormatting>
        <x14:conditionalFormatting xmlns:xm="http://schemas.microsoft.com/office/excel/2006/main">
          <x14:cfRule type="iconSet" priority="1" id="{6CDAE678-BECC-4CCE-AE06-C5E656AF93BD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NoIcons" iconId="0"/>
              <x14:cfIcon iconSet="NoIcons" iconId="0"/>
            </x14:iconSet>
          </x14:cfRule>
          <xm:sqref>M3:M141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S252"/>
  <sheetViews>
    <sheetView topLeftCell="A67" zoomScale="70" zoomScaleNormal="70" workbookViewId="0">
      <selection activeCell="AO104" sqref="AO104"/>
    </sheetView>
  </sheetViews>
  <sheetFormatPr baseColWidth="10" defaultRowHeight="15" outlineLevelCol="2" x14ac:dyDescent="0.25"/>
  <cols>
    <col min="1" max="1" width="5.7109375" customWidth="1"/>
    <col min="3" max="3" width="11.42578125" style="30"/>
    <col min="4" max="7" width="11.42578125" style="48" hidden="1" customWidth="1" outlineLevel="1"/>
    <col min="8" max="8" width="11.42578125" style="30" collapsed="1"/>
    <col min="9" max="9" width="11.42578125" style="41"/>
    <col min="10" max="10" width="22.7109375" customWidth="1"/>
    <col min="11" max="11" width="5.7109375" style="55" customWidth="1"/>
    <col min="13" max="13" width="11.42578125" style="30"/>
    <col min="14" max="17" width="11.42578125" style="48" hidden="1" customWidth="1" outlineLevel="1"/>
    <col min="18" max="18" width="11.42578125" style="30" collapsed="1"/>
    <col min="19" max="19" width="11.42578125" style="41"/>
    <col min="20" max="20" width="22.7109375" customWidth="1"/>
    <col min="21" max="21" width="5.7109375" style="55" customWidth="1"/>
    <col min="22" max="22" width="11.42578125" hidden="1" customWidth="1" outlineLevel="1"/>
    <col min="23" max="23" width="11.42578125" style="30" hidden="1" customWidth="1" outlineLevel="1"/>
    <col min="24" max="27" width="11.42578125" style="48" hidden="1" customWidth="1" outlineLevel="2"/>
    <col min="28" max="28" width="11.42578125" style="41" hidden="1" customWidth="1" outlineLevel="1" collapsed="1"/>
    <col min="29" max="29" width="11.42578125" style="30" hidden="1" customWidth="1" outlineLevel="1"/>
    <col min="30" max="30" width="22.7109375" hidden="1" customWidth="1" outlineLevel="1"/>
    <col min="31" max="31" width="5.7109375" style="55" customWidth="1" collapsed="1"/>
    <col min="32" max="32" width="11.42578125" hidden="1" customWidth="1" outlineLevel="1"/>
    <col min="33" max="33" width="11.42578125" style="30" hidden="1" customWidth="1" outlineLevel="1"/>
    <col min="34" max="37" width="11.42578125" style="48" hidden="1" customWidth="1" outlineLevel="2"/>
    <col min="38" max="38" width="11.42578125" style="41" hidden="1" customWidth="1" outlineLevel="1" collapsed="1"/>
    <col min="39" max="39" width="11.42578125" style="30" hidden="1" customWidth="1" outlineLevel="1"/>
    <col min="40" max="40" width="22.7109375" hidden="1" customWidth="1" outlineLevel="1"/>
    <col min="41" max="41" width="5.7109375" style="55" customWidth="1" collapsed="1"/>
    <col min="42" max="43" width="11.42578125" hidden="1" customWidth="1" outlineLevel="1"/>
    <col min="44" max="47" width="11.42578125" style="48" hidden="1" customWidth="1" outlineLevel="2"/>
    <col min="48" max="48" width="11.42578125" style="41" hidden="1" customWidth="1" outlineLevel="1" collapsed="1"/>
    <col min="49" max="49" width="11.42578125" style="30" hidden="1" customWidth="1" outlineLevel="1"/>
    <col min="50" max="50" width="22.7109375" hidden="1" customWidth="1" outlineLevel="1"/>
    <col min="51" max="51" width="5.7109375" style="55" customWidth="1" collapsed="1"/>
    <col min="52" max="53" width="11.42578125" hidden="1" customWidth="1" outlineLevel="1"/>
    <col min="54" max="57" width="11.42578125" style="48" hidden="1" customWidth="1" outlineLevel="2"/>
    <col min="58" max="58" width="11.42578125" style="41" hidden="1" customWidth="1" outlineLevel="1" collapsed="1"/>
    <col min="59" max="59" width="11.42578125" style="30" hidden="1" customWidth="1" outlineLevel="1"/>
    <col min="60" max="60" width="22.7109375" hidden="1" customWidth="1" outlineLevel="1"/>
    <col min="61" max="61" width="5.7109375" style="55" customWidth="1" collapsed="1"/>
    <col min="63" max="63" width="11.42578125" style="30"/>
    <col min="64" max="67" width="11.42578125" style="48" customWidth="1" outlineLevel="1"/>
    <col min="68" max="68" width="11.42578125" style="41"/>
    <col min="69" max="69" width="11.42578125" style="30"/>
    <col min="70" max="70" width="22.7109375" customWidth="1"/>
    <col min="71" max="71" width="5.7109375" style="55" customWidth="1" collapsed="1"/>
  </cols>
  <sheetData>
    <row r="2" spans="1:70" s="54" customFormat="1" x14ac:dyDescent="0.25">
      <c r="A2" s="54" t="s">
        <v>59</v>
      </c>
      <c r="C2" s="62"/>
      <c r="D2" s="63"/>
      <c r="E2" s="63"/>
      <c r="F2" s="63"/>
      <c r="G2" s="63"/>
      <c r="H2" s="62"/>
      <c r="I2" s="64"/>
      <c r="K2" s="54" t="s">
        <v>60</v>
      </c>
      <c r="M2" s="62"/>
      <c r="N2" s="63"/>
      <c r="O2" s="63"/>
      <c r="P2" s="63"/>
      <c r="Q2" s="63"/>
      <c r="R2" s="62"/>
      <c r="S2" s="64"/>
      <c r="U2" s="54" t="s">
        <v>47</v>
      </c>
      <c r="W2" s="62"/>
      <c r="X2" s="63"/>
      <c r="Y2" s="63"/>
      <c r="Z2" s="63"/>
      <c r="AA2" s="63"/>
      <c r="AB2" s="64"/>
      <c r="AC2" s="62"/>
      <c r="AE2" s="54" t="s">
        <v>46</v>
      </c>
      <c r="AG2" s="62"/>
      <c r="AH2" s="63"/>
      <c r="AI2" s="63"/>
      <c r="AJ2" s="63"/>
      <c r="AK2" s="63"/>
      <c r="AL2" s="64"/>
      <c r="AM2" s="62"/>
      <c r="AO2" s="54" t="s">
        <v>56</v>
      </c>
      <c r="AP2" s="54" t="s">
        <v>56</v>
      </c>
      <c r="AQ2" s="54" t="s">
        <v>63</v>
      </c>
      <c r="AR2" s="63"/>
      <c r="AS2" s="63"/>
      <c r="AT2" s="63"/>
      <c r="AU2" s="63"/>
      <c r="AV2" s="64"/>
      <c r="AW2" s="62"/>
      <c r="AY2" s="54" t="s">
        <v>64</v>
      </c>
      <c r="BA2" s="54" t="s">
        <v>62</v>
      </c>
      <c r="BB2" s="63"/>
      <c r="BC2" s="63"/>
      <c r="BD2" s="63"/>
      <c r="BE2" s="63"/>
      <c r="BF2" s="64"/>
      <c r="BG2" s="62"/>
      <c r="BI2" s="54" t="s">
        <v>51</v>
      </c>
      <c r="BK2" s="62"/>
      <c r="BL2" s="63"/>
      <c r="BM2" s="63"/>
      <c r="BN2" s="63"/>
      <c r="BO2" s="63"/>
      <c r="BP2" s="64"/>
      <c r="BQ2" s="62"/>
    </row>
    <row r="3" spans="1:70" x14ac:dyDescent="0.25">
      <c r="B3" t="s">
        <v>25</v>
      </c>
      <c r="C3" s="33" t="s">
        <v>22</v>
      </c>
      <c r="D3" s="51" t="s">
        <v>23</v>
      </c>
      <c r="E3" s="51" t="s">
        <v>24</v>
      </c>
      <c r="F3" s="51" t="s">
        <v>36</v>
      </c>
      <c r="G3" s="51" t="s">
        <v>38</v>
      </c>
      <c r="H3" s="33" t="s">
        <v>40</v>
      </c>
      <c r="I3" s="42" t="s">
        <v>39</v>
      </c>
      <c r="J3" t="s">
        <v>41</v>
      </c>
      <c r="L3" t="s">
        <v>25</v>
      </c>
      <c r="M3" s="33" t="s">
        <v>22</v>
      </c>
      <c r="N3" s="51" t="s">
        <v>23</v>
      </c>
      <c r="O3" s="51" t="s">
        <v>24</v>
      </c>
      <c r="P3" s="51" t="s">
        <v>36</v>
      </c>
      <c r="Q3" s="51" t="s">
        <v>38</v>
      </c>
      <c r="R3" s="33" t="s">
        <v>40</v>
      </c>
      <c r="S3" s="42" t="s">
        <v>39</v>
      </c>
      <c r="T3" t="s">
        <v>41</v>
      </c>
      <c r="V3" s="32" t="s">
        <v>25</v>
      </c>
      <c r="W3" s="33" t="s">
        <v>22</v>
      </c>
      <c r="X3" s="51" t="s">
        <v>23</v>
      </c>
      <c r="Y3" s="51" t="s">
        <v>24</v>
      </c>
      <c r="Z3" s="51" t="s">
        <v>36</v>
      </c>
      <c r="AA3" s="51" t="s">
        <v>38</v>
      </c>
      <c r="AB3" s="42" t="s">
        <v>40</v>
      </c>
      <c r="AC3" s="33" t="s">
        <v>39</v>
      </c>
      <c r="AD3" s="32" t="s">
        <v>37</v>
      </c>
      <c r="AE3" s="60"/>
      <c r="AF3" s="32" t="s">
        <v>25</v>
      </c>
      <c r="AG3" s="33" t="s">
        <v>22</v>
      </c>
      <c r="AH3" s="51" t="s">
        <v>23</v>
      </c>
      <c r="AI3" s="51" t="s">
        <v>24</v>
      </c>
      <c r="AJ3" s="51" t="s">
        <v>36</v>
      </c>
      <c r="AK3" s="51" t="s">
        <v>38</v>
      </c>
      <c r="AL3" s="42" t="s">
        <v>40</v>
      </c>
      <c r="AM3" s="33" t="s">
        <v>39</v>
      </c>
      <c r="AN3" s="32" t="s">
        <v>37</v>
      </c>
      <c r="AP3" s="32" t="s">
        <v>25</v>
      </c>
      <c r="AQ3" s="33" t="s">
        <v>22</v>
      </c>
      <c r="AR3" s="51" t="s">
        <v>23</v>
      </c>
      <c r="AS3" s="51" t="s">
        <v>24</v>
      </c>
      <c r="AT3" s="51" t="s">
        <v>36</v>
      </c>
      <c r="AU3" s="51" t="s">
        <v>38</v>
      </c>
      <c r="AV3" s="42" t="s">
        <v>40</v>
      </c>
      <c r="AW3" s="33" t="s">
        <v>39</v>
      </c>
      <c r="AX3" s="32" t="s">
        <v>37</v>
      </c>
      <c r="AZ3" s="32" t="s">
        <v>25</v>
      </c>
      <c r="BA3" s="33" t="s">
        <v>22</v>
      </c>
      <c r="BB3" s="51" t="s">
        <v>23</v>
      </c>
      <c r="BC3" s="51" t="s">
        <v>24</v>
      </c>
      <c r="BD3" s="51" t="s">
        <v>36</v>
      </c>
      <c r="BE3" s="51" t="s">
        <v>38</v>
      </c>
      <c r="BF3" s="42" t="s">
        <v>40</v>
      </c>
      <c r="BG3" s="33" t="s">
        <v>39</v>
      </c>
      <c r="BH3" s="32" t="s">
        <v>37</v>
      </c>
      <c r="BJ3" s="32" t="s">
        <v>25</v>
      </c>
      <c r="BK3" s="33" t="s">
        <v>22</v>
      </c>
      <c r="BL3" s="51" t="s">
        <v>23</v>
      </c>
      <c r="BM3" s="51" t="s">
        <v>24</v>
      </c>
      <c r="BN3" s="51" t="s">
        <v>36</v>
      </c>
      <c r="BO3" s="51" t="s">
        <v>38</v>
      </c>
      <c r="BP3" s="42" t="s">
        <v>40</v>
      </c>
      <c r="BQ3" s="33" t="s">
        <v>39</v>
      </c>
      <c r="BR3" s="32" t="s">
        <v>37</v>
      </c>
    </row>
    <row r="4" spans="1:70" x14ac:dyDescent="0.25">
      <c r="B4">
        <v>1</v>
      </c>
      <c r="C4" s="35">
        <f>D4+G4+2/2+Tabelle1[[#This Row],[poweradd]]</f>
        <v>45</v>
      </c>
      <c r="D4" s="52">
        <v>100</v>
      </c>
      <c r="E4" s="52">
        <v>400</v>
      </c>
      <c r="F4" s="52">
        <f>E4-G4</f>
        <v>396</v>
      </c>
      <c r="G4" s="50">
        <f>IF(ROUNDDOWN(E4/50/2,2)&lt;0.5,0.5,IF(ROUNDDOWN(E4/50/2,2)&gt;10,10,ROUNDDOWN(E4/50/2,2)))</f>
        <v>4</v>
      </c>
      <c r="H4" s="43">
        <v>-60</v>
      </c>
      <c r="I4" s="43"/>
      <c r="J4" s="38" t="s">
        <v>54</v>
      </c>
      <c r="L4">
        <v>1</v>
      </c>
      <c r="M4" s="35">
        <f>N4+Q4+2/2+Tabelle17[[#This Row],[poweradd]]</f>
        <v>45</v>
      </c>
      <c r="N4" s="52">
        <v>100</v>
      </c>
      <c r="O4" s="52">
        <v>400</v>
      </c>
      <c r="P4" s="52">
        <f t="shared" ref="P4:P5" si="0">O4-Q4</f>
        <v>396</v>
      </c>
      <c r="Q4" s="50">
        <f>IF(ROUNDDOWN(O4/50/2,2)&lt;0.5,0.5,IF(ROUNDDOWN(O4/50/2,2)&gt;10,10,ROUNDDOWN(O4/50/2,2)))</f>
        <v>4</v>
      </c>
      <c r="R4" s="43">
        <v>-60</v>
      </c>
      <c r="S4" s="43"/>
      <c r="T4" s="38" t="s">
        <v>54</v>
      </c>
      <c r="U4" s="57"/>
      <c r="V4" s="34">
        <v>1</v>
      </c>
      <c r="W4" s="35">
        <f>X4+AA4+2/2+Tabelle2[[#This Row],[poweradd]]</f>
        <v>45</v>
      </c>
      <c r="X4" s="52">
        <v>100</v>
      </c>
      <c r="Y4" s="52">
        <v>400</v>
      </c>
      <c r="Z4" s="52">
        <f t="shared" ref="Z4:Z35" si="1">Y4-AA4</f>
        <v>396</v>
      </c>
      <c r="AA4" s="50">
        <f>IF(ROUNDDOWN(Y4/50/2,2)&lt;0.5,0.5,IF(ROUNDDOWN(Y4/50/2,2)&gt;10,10,ROUNDDOWN(Y4/50/2,2)))</f>
        <v>4</v>
      </c>
      <c r="AB4" s="43">
        <v>-60</v>
      </c>
      <c r="AC4" s="43"/>
      <c r="AD4" s="38" t="s">
        <v>54</v>
      </c>
      <c r="AE4" s="61"/>
      <c r="AF4" s="34">
        <v>1</v>
      </c>
      <c r="AG4" s="35">
        <f>AH4+AK4+2/2+Tabelle29[[#This Row],[poweradd]]</f>
        <v>45</v>
      </c>
      <c r="AH4" s="52">
        <v>100</v>
      </c>
      <c r="AI4" s="52">
        <v>400</v>
      </c>
      <c r="AJ4" s="52">
        <f t="shared" ref="AJ4:AJ67" si="2">AI4-AK4</f>
        <v>396</v>
      </c>
      <c r="AK4" s="50">
        <f>IF(ROUNDDOWN(AI4/50/2,2)&lt;0.5,0.5,IF(ROUNDDOWN(AI4/50/2,2)&gt;10,10,ROUNDDOWN(AI4/50/2,2)))</f>
        <v>4</v>
      </c>
      <c r="AL4" s="43">
        <v>-60</v>
      </c>
      <c r="AM4" s="43"/>
      <c r="AN4" s="38" t="s">
        <v>54</v>
      </c>
      <c r="AP4" s="29">
        <v>1</v>
      </c>
      <c r="AQ4" s="31">
        <f>AR4+AU4+2/2+Tabelle3[[#This Row],[poweradd]]</f>
        <v>45</v>
      </c>
      <c r="AR4" s="50">
        <v>100</v>
      </c>
      <c r="AS4" s="50">
        <v>400</v>
      </c>
      <c r="AT4" s="50">
        <f t="shared" ref="AT4:AT67" si="3">AS4-AU4</f>
        <v>396</v>
      </c>
      <c r="AU4" s="50">
        <f>IF(ROUNDDOWN(AS4/50/2,2)&lt;0.5,0.5,IF(ROUNDDOWN(AS4/50/2,2)&gt;10,10,ROUNDDOWN(AS4/50/2,2)))</f>
        <v>4</v>
      </c>
      <c r="AV4" s="43">
        <v>-60</v>
      </c>
      <c r="AW4" s="43"/>
      <c r="AX4" s="38" t="s">
        <v>55</v>
      </c>
      <c r="AZ4" s="29">
        <v>1</v>
      </c>
      <c r="BA4" s="31">
        <f>BB4+BE4+2/2+Tabelle35[[#This Row],[poweradd]]</f>
        <v>55</v>
      </c>
      <c r="BB4" s="50">
        <v>100</v>
      </c>
      <c r="BC4" s="50">
        <v>400</v>
      </c>
      <c r="BD4" s="50">
        <f t="shared" ref="BD4:BD67" si="4">BC4-BE4</f>
        <v>396</v>
      </c>
      <c r="BE4" s="50">
        <f>IF(ROUNDDOWN(BC4/50/2,2)&lt;0.5,0.5,IF(ROUNDDOWN(BC4/50/2,2)&gt;10,10,ROUNDDOWN(BC4/50/2,2)))</f>
        <v>4</v>
      </c>
      <c r="BF4" s="43">
        <v>-50</v>
      </c>
      <c r="BG4" s="43"/>
      <c r="BH4" s="34" t="s">
        <v>35</v>
      </c>
      <c r="BI4" s="57"/>
      <c r="BJ4" s="34">
        <v>1</v>
      </c>
      <c r="BK4" s="35">
        <f>BL4+BO4+2/2+Tabelle216[[#This Row],[poweradd]]</f>
        <v>45</v>
      </c>
      <c r="BL4" s="52">
        <v>100</v>
      </c>
      <c r="BM4" s="52">
        <v>400</v>
      </c>
      <c r="BN4" s="52">
        <f t="shared" ref="BN4:BN5" si="5">BM4-BO4</f>
        <v>396</v>
      </c>
      <c r="BO4" s="50">
        <f>IF(ROUNDDOWN(BM4/50/2,2)&lt;0.5,0.5,IF(ROUNDDOWN(BM4/50/2,2)&gt;10,10,ROUNDDOWN(BM4/50/2,2)))</f>
        <v>4</v>
      </c>
      <c r="BP4" s="43">
        <v>-60</v>
      </c>
      <c r="BQ4" s="43"/>
      <c r="BR4" s="38" t="s">
        <v>54</v>
      </c>
    </row>
    <row r="5" spans="1:70" x14ac:dyDescent="0.25">
      <c r="B5">
        <v>2</v>
      </c>
      <c r="C5" s="35">
        <f>D5+G5+2/2+Tabelle1[[#This Row],[poweradd]]</f>
        <v>49.96</v>
      </c>
      <c r="D5" s="52">
        <f>C4</f>
        <v>45</v>
      </c>
      <c r="E5" s="52">
        <f t="shared" ref="E5:E68" si="6">F4+I4</f>
        <v>396</v>
      </c>
      <c r="F5" s="52">
        <f t="shared" ref="F5" si="7">E5-G5</f>
        <v>392.04</v>
      </c>
      <c r="G5" s="52">
        <f t="shared" ref="G5:G68" si="8">IF(ROUNDDOWN(E5/50/2,2)&lt;0.5,0.5,IF(ROUNDDOWN(E5/50/2,2)&gt;10,10,ROUNDDOWN(E5/50/2,2)))</f>
        <v>3.96</v>
      </c>
      <c r="H5" s="43"/>
      <c r="I5" s="43"/>
      <c r="J5" s="34"/>
      <c r="L5">
        <v>2</v>
      </c>
      <c r="M5" s="35">
        <f>N5+Q5+2/2+Tabelle17[[#This Row],[poweradd]]</f>
        <v>49.96</v>
      </c>
      <c r="N5" s="52">
        <f>M4</f>
        <v>45</v>
      </c>
      <c r="O5" s="52">
        <f t="shared" ref="O5:O68" si="9">P4+S4</f>
        <v>396</v>
      </c>
      <c r="P5" s="52">
        <f t="shared" si="0"/>
        <v>392.04</v>
      </c>
      <c r="Q5" s="52">
        <f t="shared" ref="Q5:Q68" si="10">IF(ROUNDDOWN(O5/50/2,2)&lt;0.5,0.5,IF(ROUNDDOWN(O5/50/2,2)&gt;10,10,ROUNDDOWN(O5/50/2,2)))</f>
        <v>3.96</v>
      </c>
      <c r="R5" s="43"/>
      <c r="S5" s="43"/>
      <c r="T5" s="34"/>
      <c r="U5" s="57"/>
      <c r="V5" s="34">
        <v>2</v>
      </c>
      <c r="W5" s="35">
        <f>X5+AA5+2/2+Tabelle2[[#This Row],[poweradd]]</f>
        <v>49.96</v>
      </c>
      <c r="X5" s="52">
        <f>W4</f>
        <v>45</v>
      </c>
      <c r="Y5" s="52">
        <f t="shared" ref="Y5:Y36" si="11">Z4+AC4</f>
        <v>396</v>
      </c>
      <c r="Z5" s="52">
        <f t="shared" si="1"/>
        <v>392.04</v>
      </c>
      <c r="AA5" s="52">
        <f>IF(ROUNDDOWN(Y5/50/2,2)&lt;0.5,0.5,IF(ROUNDDOWN(Y5/50/2,2)&gt;10,10,ROUNDDOWN(Y5/50/2,2)))</f>
        <v>3.96</v>
      </c>
      <c r="AB5" s="43"/>
      <c r="AC5" s="43"/>
      <c r="AD5" s="34"/>
      <c r="AE5" s="61"/>
      <c r="AF5" s="34">
        <v>2</v>
      </c>
      <c r="AG5" s="35">
        <f>AH5+AK5+2/2+Tabelle29[[#This Row],[poweradd]]</f>
        <v>49.96</v>
      </c>
      <c r="AH5" s="52">
        <f>AG4</f>
        <v>45</v>
      </c>
      <c r="AI5" s="52">
        <f t="shared" ref="AI5:AI68" si="12">AJ4+AM4</f>
        <v>396</v>
      </c>
      <c r="AJ5" s="52">
        <f t="shared" si="2"/>
        <v>392.04</v>
      </c>
      <c r="AK5" s="52">
        <f t="shared" ref="AK5:AK35" si="13">IF(ROUNDDOWN(AI5/50/2,2)&lt;0.5,0.5,IF(ROUNDDOWN(AI5/50/2,2)&gt;10,10,ROUNDDOWN(AI5/50/2,2)))</f>
        <v>3.96</v>
      </c>
      <c r="AL5" s="43"/>
      <c r="AM5" s="43"/>
      <c r="AN5" s="34"/>
      <c r="AP5" s="34">
        <v>2</v>
      </c>
      <c r="AQ5" s="35">
        <f>AR5+AU5+2/2+Tabelle3[[#This Row],[poweradd]]</f>
        <v>49.96</v>
      </c>
      <c r="AR5" s="52">
        <f>AQ4</f>
        <v>45</v>
      </c>
      <c r="AS5" s="52">
        <f>AT4+AW4</f>
        <v>396</v>
      </c>
      <c r="AT5" s="52">
        <f t="shared" si="3"/>
        <v>392.04</v>
      </c>
      <c r="AU5" s="52">
        <f t="shared" ref="AU5:AU35" si="14">IF(ROUNDDOWN(AS5/50/2,2)&lt;0.5,0.5,IF(ROUNDDOWN(AS5/50/2,2)&gt;10,10,ROUNDDOWN(AS5/50/2,2)))</f>
        <v>3.96</v>
      </c>
      <c r="AV5" s="43"/>
      <c r="AW5" s="43"/>
      <c r="AX5" s="34"/>
      <c r="AZ5" s="34">
        <v>2</v>
      </c>
      <c r="BA5" s="35">
        <f>BB5+BE5+2/2+Tabelle35[[#This Row],[poweradd]]</f>
        <v>59.96</v>
      </c>
      <c r="BB5" s="52">
        <f>BA4</f>
        <v>55</v>
      </c>
      <c r="BC5" s="52">
        <f>BD4+BG4</f>
        <v>396</v>
      </c>
      <c r="BD5" s="52">
        <f t="shared" si="4"/>
        <v>392.04</v>
      </c>
      <c r="BE5" s="52">
        <f t="shared" ref="BE5:BE35" si="15">IF(ROUNDDOWN(BC5/50/2,2)&lt;0.5,0.5,IF(ROUNDDOWN(BC5/50/2,2)&gt;10,10,ROUNDDOWN(BC5/50/2,2)))</f>
        <v>3.96</v>
      </c>
      <c r="BF5" s="43"/>
      <c r="BG5" s="43"/>
      <c r="BH5" s="34"/>
      <c r="BI5" s="57"/>
      <c r="BJ5" s="34">
        <v>2</v>
      </c>
      <c r="BK5" s="35">
        <f>BL5+BO5+2/2+Tabelle216[[#This Row],[poweradd]]</f>
        <v>49.96</v>
      </c>
      <c r="BL5" s="52">
        <f>BK4</f>
        <v>45</v>
      </c>
      <c r="BM5" s="52">
        <f t="shared" ref="BM5:BM68" si="16">BN4+BQ4</f>
        <v>396</v>
      </c>
      <c r="BN5" s="52">
        <f t="shared" si="5"/>
        <v>392.04</v>
      </c>
      <c r="BO5" s="52">
        <f t="shared" ref="BO5:BO35" si="17">IF(ROUNDDOWN(BM5/50/2,2)&lt;0.5,0.5,IF(ROUNDDOWN(BM5/50/2,2)&gt;10,10,ROUNDDOWN(BM5/50/2,2)))</f>
        <v>3.96</v>
      </c>
      <c r="BP5" s="43"/>
      <c r="BQ5" s="43"/>
      <c r="BR5" s="34"/>
    </row>
    <row r="6" spans="1:70" x14ac:dyDescent="0.25">
      <c r="B6">
        <v>3</v>
      </c>
      <c r="C6" s="35">
        <f>D6+G6+2/2+Tabelle1[[#This Row],[poweradd]]</f>
        <v>54.88</v>
      </c>
      <c r="D6" s="52">
        <f t="shared" ref="D6:D69" si="18">C5</f>
        <v>49.96</v>
      </c>
      <c r="E6" s="52">
        <f t="shared" si="6"/>
        <v>392.04</v>
      </c>
      <c r="F6" s="52">
        <f>E6-G6</f>
        <v>388.12</v>
      </c>
      <c r="G6" s="52">
        <f t="shared" si="8"/>
        <v>3.92</v>
      </c>
      <c r="H6" s="43"/>
      <c r="I6" s="43"/>
      <c r="J6" s="34"/>
      <c r="L6">
        <v>3</v>
      </c>
      <c r="M6" s="35">
        <f>N6+Q6+2/2+Tabelle17[[#This Row],[poweradd]]</f>
        <v>54.88</v>
      </c>
      <c r="N6" s="52">
        <f t="shared" ref="N6:N69" si="19">M5</f>
        <v>49.96</v>
      </c>
      <c r="O6" s="52">
        <f t="shared" si="9"/>
        <v>392.04</v>
      </c>
      <c r="P6" s="52">
        <f>O6-Q6</f>
        <v>388.12</v>
      </c>
      <c r="Q6" s="52">
        <f t="shared" si="10"/>
        <v>3.92</v>
      </c>
      <c r="R6" s="43"/>
      <c r="S6" s="43"/>
      <c r="T6" s="34"/>
      <c r="U6" s="57"/>
      <c r="V6" s="34">
        <v>3</v>
      </c>
      <c r="W6" s="35">
        <f>X6+AA6+2/2+Tabelle2[[#This Row],[poweradd]]</f>
        <v>54.88</v>
      </c>
      <c r="X6" s="52">
        <f t="shared" ref="X6:X69" si="20">W5</f>
        <v>49.96</v>
      </c>
      <c r="Y6" s="52">
        <f t="shared" si="11"/>
        <v>392.04</v>
      </c>
      <c r="Z6" s="52">
        <f>Y6-AA6</f>
        <v>388.12</v>
      </c>
      <c r="AA6" s="52">
        <f t="shared" ref="AA6:AA35" si="21">IF(ROUNDDOWN(Y6/50/2,2)&lt;0.5,0.5,IF(ROUNDDOWN(Y6/50/2,2)&gt;10,10,ROUNDDOWN(Y6/50/2,2)))</f>
        <v>3.92</v>
      </c>
      <c r="AB6" s="43"/>
      <c r="AC6" s="43"/>
      <c r="AD6" s="34"/>
      <c r="AE6" s="61"/>
      <c r="AF6" s="34">
        <v>3</v>
      </c>
      <c r="AG6" s="35">
        <f>AH6+AK6+2/2+Tabelle29[[#This Row],[poweradd]]</f>
        <v>54.88</v>
      </c>
      <c r="AH6" s="52">
        <f t="shared" ref="AH6:AH69" si="22">AG5</f>
        <v>49.96</v>
      </c>
      <c r="AI6" s="52">
        <f t="shared" si="12"/>
        <v>392.04</v>
      </c>
      <c r="AJ6" s="52">
        <f t="shared" si="2"/>
        <v>388.12</v>
      </c>
      <c r="AK6" s="52">
        <f t="shared" si="13"/>
        <v>3.92</v>
      </c>
      <c r="AL6" s="43"/>
      <c r="AM6" s="43"/>
      <c r="AN6" s="34"/>
      <c r="AP6" s="34">
        <v>3</v>
      </c>
      <c r="AQ6" s="35">
        <f>AR6+AU6+2/2+Tabelle3[[#This Row],[poweradd]]</f>
        <v>54.88</v>
      </c>
      <c r="AR6" s="52">
        <f t="shared" ref="AR6:AR69" si="23">AQ5</f>
        <v>49.96</v>
      </c>
      <c r="AS6" s="52">
        <f t="shared" ref="AS6:AS69" si="24">AT5+AW5</f>
        <v>392.04</v>
      </c>
      <c r="AT6" s="52">
        <f t="shared" si="3"/>
        <v>388.12</v>
      </c>
      <c r="AU6" s="52">
        <f t="shared" si="14"/>
        <v>3.92</v>
      </c>
      <c r="AV6" s="43"/>
      <c r="AW6" s="43"/>
      <c r="AX6" s="34"/>
      <c r="AZ6" s="34">
        <v>3</v>
      </c>
      <c r="BA6" s="35">
        <f>BB6+BE6+2/2+Tabelle35[[#This Row],[poweradd]]</f>
        <v>64.88</v>
      </c>
      <c r="BB6" s="52">
        <f t="shared" ref="BB6:BB69" si="25">BA5</f>
        <v>59.96</v>
      </c>
      <c r="BC6" s="52">
        <f t="shared" ref="BC6:BC69" si="26">BD5+BG5</f>
        <v>392.04</v>
      </c>
      <c r="BD6" s="52">
        <f t="shared" si="4"/>
        <v>388.12</v>
      </c>
      <c r="BE6" s="52">
        <f t="shared" si="15"/>
        <v>3.92</v>
      </c>
      <c r="BF6" s="43"/>
      <c r="BG6" s="43"/>
      <c r="BH6" s="34"/>
      <c r="BI6" s="57"/>
      <c r="BJ6" s="34">
        <v>3</v>
      </c>
      <c r="BK6" s="35">
        <f>BL6+BO6+2/2+Tabelle216[[#This Row],[poweradd]]</f>
        <v>54.88</v>
      </c>
      <c r="BL6" s="52">
        <f t="shared" ref="BL6:BL69" si="27">BK5</f>
        <v>49.96</v>
      </c>
      <c r="BM6" s="52">
        <f t="shared" si="16"/>
        <v>392.04</v>
      </c>
      <c r="BN6" s="52">
        <f>BM6-BO6</f>
        <v>388.12</v>
      </c>
      <c r="BO6" s="52">
        <f t="shared" si="17"/>
        <v>3.92</v>
      </c>
      <c r="BP6" s="43"/>
      <c r="BQ6" s="43"/>
      <c r="BR6" s="34"/>
    </row>
    <row r="7" spans="1:70" x14ac:dyDescent="0.25">
      <c r="B7">
        <v>4</v>
      </c>
      <c r="C7" s="37">
        <f>D7+G7+2/2+Tabelle1[[#This Row],[poweradd]]</f>
        <v>59.760000000000005</v>
      </c>
      <c r="D7" s="52">
        <f t="shared" si="18"/>
        <v>54.88</v>
      </c>
      <c r="E7" s="52">
        <f t="shared" si="6"/>
        <v>388.12</v>
      </c>
      <c r="F7" s="52">
        <f t="shared" ref="F7:F70" si="28">E7-G7</f>
        <v>384.24</v>
      </c>
      <c r="G7" s="52">
        <f t="shared" si="8"/>
        <v>3.88</v>
      </c>
      <c r="H7" s="44"/>
      <c r="I7" s="44"/>
      <c r="J7" s="36"/>
      <c r="L7">
        <v>4</v>
      </c>
      <c r="M7" s="37">
        <f>N7+Q7+2/2+Tabelle17[[#This Row],[poweradd]]</f>
        <v>59.760000000000005</v>
      </c>
      <c r="N7" s="52">
        <f t="shared" si="19"/>
        <v>54.88</v>
      </c>
      <c r="O7" s="52">
        <f t="shared" si="9"/>
        <v>388.12</v>
      </c>
      <c r="P7" s="52">
        <f t="shared" ref="P7:P70" si="29">O7-Q7</f>
        <v>384.24</v>
      </c>
      <c r="Q7" s="52">
        <f t="shared" si="10"/>
        <v>3.88</v>
      </c>
      <c r="R7" s="44"/>
      <c r="S7" s="44"/>
      <c r="T7" s="36"/>
      <c r="U7" s="58"/>
      <c r="V7" s="36">
        <v>4</v>
      </c>
      <c r="W7" s="37">
        <f>X7+AA7+2/2+Tabelle2[[#This Row],[poweradd]]</f>
        <v>59.760000000000005</v>
      </c>
      <c r="X7" s="52">
        <f t="shared" si="20"/>
        <v>54.88</v>
      </c>
      <c r="Y7" s="52">
        <f t="shared" si="11"/>
        <v>388.12</v>
      </c>
      <c r="Z7" s="52">
        <f t="shared" si="1"/>
        <v>384.24</v>
      </c>
      <c r="AA7" s="52">
        <f t="shared" si="21"/>
        <v>3.88</v>
      </c>
      <c r="AB7" s="44"/>
      <c r="AC7" s="44"/>
      <c r="AD7" s="36"/>
      <c r="AE7" s="61"/>
      <c r="AF7" s="36">
        <v>4</v>
      </c>
      <c r="AG7" s="37">
        <f>AH7+AK7+2/2+Tabelle29[[#This Row],[poweradd]]</f>
        <v>59.760000000000005</v>
      </c>
      <c r="AH7" s="52">
        <f t="shared" si="22"/>
        <v>54.88</v>
      </c>
      <c r="AI7" s="52">
        <f t="shared" si="12"/>
        <v>388.12</v>
      </c>
      <c r="AJ7" s="52">
        <f t="shared" si="2"/>
        <v>384.24</v>
      </c>
      <c r="AK7" s="52">
        <f t="shared" si="13"/>
        <v>3.88</v>
      </c>
      <c r="AL7" s="44"/>
      <c r="AM7" s="44"/>
      <c r="AN7" s="36"/>
      <c r="AP7" s="34">
        <v>4</v>
      </c>
      <c r="AQ7" s="35">
        <f>AR7+AU7+2/2+Tabelle3[[#This Row],[poweradd]]</f>
        <v>59.760000000000005</v>
      </c>
      <c r="AR7" s="52">
        <f t="shared" si="23"/>
        <v>54.88</v>
      </c>
      <c r="AS7" s="52">
        <f t="shared" si="24"/>
        <v>388.12</v>
      </c>
      <c r="AT7" s="52">
        <f t="shared" si="3"/>
        <v>384.24</v>
      </c>
      <c r="AU7" s="52">
        <f t="shared" si="14"/>
        <v>3.88</v>
      </c>
      <c r="AV7" s="44"/>
      <c r="AW7" s="44"/>
      <c r="AX7" s="36"/>
      <c r="AZ7" s="34">
        <v>4</v>
      </c>
      <c r="BA7" s="35">
        <f>BB7+BE7+2/2+Tabelle35[[#This Row],[poweradd]]</f>
        <v>69.759999999999991</v>
      </c>
      <c r="BB7" s="52">
        <f t="shared" si="25"/>
        <v>64.88</v>
      </c>
      <c r="BC7" s="52">
        <f t="shared" si="26"/>
        <v>388.12</v>
      </c>
      <c r="BD7" s="52">
        <f t="shared" si="4"/>
        <v>384.24</v>
      </c>
      <c r="BE7" s="52">
        <f t="shared" si="15"/>
        <v>3.88</v>
      </c>
      <c r="BF7" s="44"/>
      <c r="BG7" s="44"/>
      <c r="BH7" s="36"/>
      <c r="BI7" s="58"/>
      <c r="BJ7" s="36">
        <v>4</v>
      </c>
      <c r="BK7" s="37">
        <f>BL7+BO7+2/2+Tabelle216[[#This Row],[poweradd]]</f>
        <v>59.760000000000005</v>
      </c>
      <c r="BL7" s="52">
        <f t="shared" si="27"/>
        <v>54.88</v>
      </c>
      <c r="BM7" s="52">
        <f t="shared" si="16"/>
        <v>388.12</v>
      </c>
      <c r="BN7" s="52">
        <f t="shared" ref="BN7:BN70" si="30">BM7-BO7</f>
        <v>384.24</v>
      </c>
      <c r="BO7" s="52">
        <f t="shared" si="17"/>
        <v>3.88</v>
      </c>
      <c r="BP7" s="44"/>
      <c r="BQ7" s="44"/>
      <c r="BR7" s="36"/>
    </row>
    <row r="8" spans="1:70" x14ac:dyDescent="0.25">
      <c r="B8">
        <v>5</v>
      </c>
      <c r="C8" s="35">
        <f>D8+G8+2/2+Tabelle1[[#This Row],[poweradd]]</f>
        <v>4.6000000000000085</v>
      </c>
      <c r="D8" s="52">
        <f t="shared" si="18"/>
        <v>59.760000000000005</v>
      </c>
      <c r="E8" s="52">
        <f t="shared" si="6"/>
        <v>384.24</v>
      </c>
      <c r="F8" s="52">
        <f t="shared" si="28"/>
        <v>380.40000000000003</v>
      </c>
      <c r="G8" s="52">
        <f t="shared" si="8"/>
        <v>3.84</v>
      </c>
      <c r="H8" s="43">
        <v>-60</v>
      </c>
      <c r="I8" s="43"/>
      <c r="J8" s="38" t="s">
        <v>55</v>
      </c>
      <c r="L8">
        <v>5</v>
      </c>
      <c r="M8" s="35">
        <f>N8+Q8+2/2+Tabelle17[[#This Row],[poweradd]]</f>
        <v>4.6000000000000085</v>
      </c>
      <c r="N8" s="52">
        <f t="shared" si="19"/>
        <v>59.760000000000005</v>
      </c>
      <c r="O8" s="52">
        <f t="shared" si="9"/>
        <v>384.24</v>
      </c>
      <c r="P8" s="52">
        <f t="shared" si="29"/>
        <v>380.40000000000003</v>
      </c>
      <c r="Q8" s="52">
        <f t="shared" si="10"/>
        <v>3.84</v>
      </c>
      <c r="R8" s="43">
        <v>-60</v>
      </c>
      <c r="S8" s="43"/>
      <c r="T8" s="38" t="s">
        <v>55</v>
      </c>
      <c r="U8" s="57"/>
      <c r="V8" s="34">
        <v>5</v>
      </c>
      <c r="W8" s="35">
        <f>X8+AA8+2/2+Tabelle2[[#This Row],[poweradd]]</f>
        <v>4.6000000000000085</v>
      </c>
      <c r="X8" s="52">
        <f t="shared" si="20"/>
        <v>59.760000000000005</v>
      </c>
      <c r="Y8" s="52">
        <f t="shared" si="11"/>
        <v>384.24</v>
      </c>
      <c r="Z8" s="52">
        <f t="shared" si="1"/>
        <v>380.40000000000003</v>
      </c>
      <c r="AA8" s="52">
        <f t="shared" si="21"/>
        <v>3.84</v>
      </c>
      <c r="AB8" s="43">
        <v>-60</v>
      </c>
      <c r="AC8" s="43"/>
      <c r="AD8" s="38" t="s">
        <v>55</v>
      </c>
      <c r="AE8" s="61"/>
      <c r="AF8" s="34">
        <v>5</v>
      </c>
      <c r="AG8" s="35">
        <f>AH8+AK8+2/2+Tabelle29[[#This Row],[poweradd]]</f>
        <v>4.6000000000000085</v>
      </c>
      <c r="AH8" s="52">
        <f t="shared" si="22"/>
        <v>59.760000000000005</v>
      </c>
      <c r="AI8" s="52">
        <f t="shared" si="12"/>
        <v>384.24</v>
      </c>
      <c r="AJ8" s="52">
        <f t="shared" si="2"/>
        <v>380.40000000000003</v>
      </c>
      <c r="AK8" s="52">
        <f t="shared" si="13"/>
        <v>3.84</v>
      </c>
      <c r="AL8" s="43">
        <v>-60</v>
      </c>
      <c r="AM8" s="43"/>
      <c r="AN8" s="38" t="s">
        <v>55</v>
      </c>
      <c r="AP8" s="34">
        <v>5</v>
      </c>
      <c r="AQ8" s="35">
        <f>AR8+AU8+2/2+Tabelle3[[#This Row],[poweradd]]</f>
        <v>4.6000000000000085</v>
      </c>
      <c r="AR8" s="52">
        <f t="shared" si="23"/>
        <v>59.760000000000005</v>
      </c>
      <c r="AS8" s="52">
        <f t="shared" si="24"/>
        <v>384.24</v>
      </c>
      <c r="AT8" s="52">
        <f t="shared" si="3"/>
        <v>380.40000000000003</v>
      </c>
      <c r="AU8" s="52">
        <f t="shared" si="14"/>
        <v>3.84</v>
      </c>
      <c r="AV8" s="43">
        <v>-60</v>
      </c>
      <c r="AW8" s="43"/>
      <c r="AX8" s="38" t="s">
        <v>54</v>
      </c>
      <c r="AZ8" s="34">
        <v>5</v>
      </c>
      <c r="BA8" s="35">
        <f>BB8+BE8+2/2+Tabelle35[[#This Row],[poweradd]]</f>
        <v>14.599999999999994</v>
      </c>
      <c r="BB8" s="52">
        <f t="shared" si="25"/>
        <v>69.759999999999991</v>
      </c>
      <c r="BC8" s="52">
        <f t="shared" si="26"/>
        <v>384.24</v>
      </c>
      <c r="BD8" s="52">
        <f t="shared" si="4"/>
        <v>380.40000000000003</v>
      </c>
      <c r="BE8" s="52">
        <f t="shared" si="15"/>
        <v>3.84</v>
      </c>
      <c r="BF8" s="43">
        <v>-60</v>
      </c>
      <c r="BG8" s="43"/>
      <c r="BH8" s="38" t="s">
        <v>54</v>
      </c>
      <c r="BI8" s="57"/>
      <c r="BJ8" s="34">
        <v>5</v>
      </c>
      <c r="BK8" s="35">
        <f>BL8+BO8+2/2+Tabelle216[[#This Row],[poweradd]]</f>
        <v>4.6000000000000085</v>
      </c>
      <c r="BL8" s="52">
        <f t="shared" si="27"/>
        <v>59.760000000000005</v>
      </c>
      <c r="BM8" s="52">
        <f t="shared" si="16"/>
        <v>384.24</v>
      </c>
      <c r="BN8" s="52">
        <f t="shared" si="30"/>
        <v>380.40000000000003</v>
      </c>
      <c r="BO8" s="52">
        <f t="shared" si="17"/>
        <v>3.84</v>
      </c>
      <c r="BP8" s="43">
        <v>-60</v>
      </c>
      <c r="BQ8" s="43"/>
      <c r="BR8" s="38" t="s">
        <v>55</v>
      </c>
    </row>
    <row r="9" spans="1:70" x14ac:dyDescent="0.25">
      <c r="B9">
        <v>6</v>
      </c>
      <c r="C9" s="35">
        <f>D9+G9+2/2+Tabelle1[[#This Row],[poweradd]]</f>
        <v>9.4000000000000092</v>
      </c>
      <c r="D9" s="52">
        <f t="shared" si="18"/>
        <v>4.6000000000000085</v>
      </c>
      <c r="E9" s="52">
        <f t="shared" si="6"/>
        <v>380.40000000000003</v>
      </c>
      <c r="F9" s="52">
        <f t="shared" si="28"/>
        <v>376.6</v>
      </c>
      <c r="G9" s="52">
        <f t="shared" si="8"/>
        <v>3.8</v>
      </c>
      <c r="H9" s="43"/>
      <c r="I9" s="43"/>
      <c r="J9" s="38"/>
      <c r="L9">
        <v>6</v>
      </c>
      <c r="M9" s="35">
        <f>N9+Q9+2/2+Tabelle17[[#This Row],[poweradd]]</f>
        <v>9.4000000000000092</v>
      </c>
      <c r="N9" s="52">
        <f t="shared" si="19"/>
        <v>4.6000000000000085</v>
      </c>
      <c r="O9" s="52">
        <f t="shared" si="9"/>
        <v>380.40000000000003</v>
      </c>
      <c r="P9" s="52">
        <f t="shared" si="29"/>
        <v>376.6</v>
      </c>
      <c r="Q9" s="52">
        <f t="shared" si="10"/>
        <v>3.8</v>
      </c>
      <c r="R9" s="43"/>
      <c r="S9" s="43"/>
      <c r="T9" s="38"/>
      <c r="U9" s="57"/>
      <c r="V9" s="34">
        <v>6</v>
      </c>
      <c r="W9" s="35">
        <f>X9+AA9+2/2+Tabelle2[[#This Row],[poweradd]]</f>
        <v>9.4000000000000092</v>
      </c>
      <c r="X9" s="52">
        <f t="shared" si="20"/>
        <v>4.6000000000000085</v>
      </c>
      <c r="Y9" s="52">
        <f t="shared" si="11"/>
        <v>380.40000000000003</v>
      </c>
      <c r="Z9" s="52">
        <f t="shared" si="1"/>
        <v>376.6</v>
      </c>
      <c r="AA9" s="52">
        <f t="shared" si="21"/>
        <v>3.8</v>
      </c>
      <c r="AB9" s="43"/>
      <c r="AC9" s="43"/>
      <c r="AD9" s="38"/>
      <c r="AE9" s="61"/>
      <c r="AF9" s="34">
        <v>6</v>
      </c>
      <c r="AG9" s="35">
        <f>AH9+AK9+2/2+Tabelle29[[#This Row],[poweradd]]</f>
        <v>9.4000000000000092</v>
      </c>
      <c r="AH9" s="52">
        <f t="shared" si="22"/>
        <v>4.6000000000000085</v>
      </c>
      <c r="AI9" s="52">
        <f t="shared" si="12"/>
        <v>380.40000000000003</v>
      </c>
      <c r="AJ9" s="52">
        <f t="shared" si="2"/>
        <v>376.6</v>
      </c>
      <c r="AK9" s="52">
        <f t="shared" si="13"/>
        <v>3.8</v>
      </c>
      <c r="AL9" s="43"/>
      <c r="AM9" s="43"/>
      <c r="AN9" s="38"/>
      <c r="AP9" s="34">
        <v>6</v>
      </c>
      <c r="AQ9" s="35">
        <f>AR9+AU9+2/2+Tabelle3[[#This Row],[poweradd]]</f>
        <v>9.4000000000000092</v>
      </c>
      <c r="AR9" s="52">
        <f t="shared" si="23"/>
        <v>4.6000000000000085</v>
      </c>
      <c r="AS9" s="52">
        <f t="shared" si="24"/>
        <v>380.40000000000003</v>
      </c>
      <c r="AT9" s="52">
        <f t="shared" si="3"/>
        <v>376.6</v>
      </c>
      <c r="AU9" s="52">
        <f t="shared" si="14"/>
        <v>3.8</v>
      </c>
      <c r="AV9" s="43"/>
      <c r="AW9" s="43"/>
      <c r="AX9" s="38"/>
      <c r="AZ9" s="34">
        <v>6</v>
      </c>
      <c r="BA9" s="35">
        <f>BB9+BE9+2/2+Tabelle35[[#This Row],[poweradd]]</f>
        <v>19.399999999999995</v>
      </c>
      <c r="BB9" s="52">
        <f t="shared" si="25"/>
        <v>14.599999999999994</v>
      </c>
      <c r="BC9" s="52">
        <f t="shared" si="26"/>
        <v>380.40000000000003</v>
      </c>
      <c r="BD9" s="52">
        <f t="shared" si="4"/>
        <v>376.6</v>
      </c>
      <c r="BE9" s="52">
        <f t="shared" si="15"/>
        <v>3.8</v>
      </c>
      <c r="BF9" s="43"/>
      <c r="BG9" s="43"/>
      <c r="BH9" s="38"/>
      <c r="BI9" s="57"/>
      <c r="BJ9" s="34">
        <v>6</v>
      </c>
      <c r="BK9" s="35">
        <f>BL9+BO9+2/2+Tabelle216[[#This Row],[poweradd]]</f>
        <v>9.4000000000000092</v>
      </c>
      <c r="BL9" s="52">
        <f t="shared" si="27"/>
        <v>4.6000000000000085</v>
      </c>
      <c r="BM9" s="52">
        <f t="shared" si="16"/>
        <v>380.40000000000003</v>
      </c>
      <c r="BN9" s="52">
        <f t="shared" si="30"/>
        <v>376.6</v>
      </c>
      <c r="BO9" s="52">
        <f t="shared" si="17"/>
        <v>3.8</v>
      </c>
      <c r="BP9" s="43"/>
      <c r="BQ9" s="43"/>
      <c r="BR9" s="38"/>
    </row>
    <row r="10" spans="1:70" x14ac:dyDescent="0.25">
      <c r="B10">
        <v>7</v>
      </c>
      <c r="C10" s="35">
        <f>D10+G10+2/2+Tabelle1[[#This Row],[poweradd]]</f>
        <v>14.160000000000009</v>
      </c>
      <c r="D10" s="52">
        <f t="shared" si="18"/>
        <v>9.4000000000000092</v>
      </c>
      <c r="E10" s="52">
        <f t="shared" si="6"/>
        <v>376.6</v>
      </c>
      <c r="F10" s="52">
        <f t="shared" si="28"/>
        <v>372.84000000000003</v>
      </c>
      <c r="G10" s="52">
        <f t="shared" si="8"/>
        <v>3.76</v>
      </c>
      <c r="H10" s="43"/>
      <c r="I10" s="43"/>
      <c r="J10" s="38"/>
      <c r="L10">
        <v>7</v>
      </c>
      <c r="M10" s="35">
        <f>N10+Q10+2/2+Tabelle17[[#This Row],[poweradd]]</f>
        <v>14.160000000000009</v>
      </c>
      <c r="N10" s="52">
        <f t="shared" si="19"/>
        <v>9.4000000000000092</v>
      </c>
      <c r="O10" s="52">
        <f t="shared" si="9"/>
        <v>376.6</v>
      </c>
      <c r="P10" s="52">
        <f t="shared" si="29"/>
        <v>372.84000000000003</v>
      </c>
      <c r="Q10" s="52">
        <f t="shared" si="10"/>
        <v>3.76</v>
      </c>
      <c r="R10" s="43"/>
      <c r="S10" s="43"/>
      <c r="T10" s="38"/>
      <c r="U10" s="57"/>
      <c r="V10" s="34">
        <v>7</v>
      </c>
      <c r="W10" s="35">
        <f>X10+AA10+2/2+Tabelle2[[#This Row],[poweradd]]</f>
        <v>14.160000000000009</v>
      </c>
      <c r="X10" s="52">
        <f t="shared" si="20"/>
        <v>9.4000000000000092</v>
      </c>
      <c r="Y10" s="52">
        <f t="shared" si="11"/>
        <v>376.6</v>
      </c>
      <c r="Z10" s="52">
        <f t="shared" si="1"/>
        <v>372.84000000000003</v>
      </c>
      <c r="AA10" s="52">
        <f t="shared" si="21"/>
        <v>3.76</v>
      </c>
      <c r="AB10" s="43"/>
      <c r="AC10" s="43"/>
      <c r="AD10" s="38"/>
      <c r="AE10" s="61"/>
      <c r="AF10" s="34">
        <v>7</v>
      </c>
      <c r="AG10" s="35">
        <f>AH10+AK10+2/2+Tabelle29[[#This Row],[poweradd]]</f>
        <v>14.160000000000009</v>
      </c>
      <c r="AH10" s="52">
        <f t="shared" si="22"/>
        <v>9.4000000000000092</v>
      </c>
      <c r="AI10" s="52">
        <f t="shared" si="12"/>
        <v>376.6</v>
      </c>
      <c r="AJ10" s="52">
        <f t="shared" si="2"/>
        <v>372.84000000000003</v>
      </c>
      <c r="AK10" s="52">
        <f t="shared" si="13"/>
        <v>3.76</v>
      </c>
      <c r="AL10" s="43"/>
      <c r="AM10" s="43"/>
      <c r="AN10" s="38"/>
      <c r="AP10" s="34">
        <v>7</v>
      </c>
      <c r="AQ10" s="35">
        <f>AR10+AU10+2/2+Tabelle3[[#This Row],[poweradd]]</f>
        <v>14.160000000000009</v>
      </c>
      <c r="AR10" s="52">
        <f t="shared" si="23"/>
        <v>9.4000000000000092</v>
      </c>
      <c r="AS10" s="52">
        <f t="shared" si="24"/>
        <v>376.6</v>
      </c>
      <c r="AT10" s="52">
        <f t="shared" si="3"/>
        <v>372.84000000000003</v>
      </c>
      <c r="AU10" s="52">
        <f t="shared" si="14"/>
        <v>3.76</v>
      </c>
      <c r="AV10" s="43"/>
      <c r="AW10" s="43"/>
      <c r="AX10" s="38"/>
      <c r="AZ10" s="34">
        <v>7</v>
      </c>
      <c r="BA10" s="35">
        <f>BB10+BE10+2/2+Tabelle35[[#This Row],[poweradd]]</f>
        <v>24.159999999999997</v>
      </c>
      <c r="BB10" s="52">
        <f t="shared" si="25"/>
        <v>19.399999999999995</v>
      </c>
      <c r="BC10" s="52">
        <f t="shared" si="26"/>
        <v>376.6</v>
      </c>
      <c r="BD10" s="52">
        <f t="shared" si="4"/>
        <v>372.84000000000003</v>
      </c>
      <c r="BE10" s="52">
        <f t="shared" si="15"/>
        <v>3.76</v>
      </c>
      <c r="BF10" s="43"/>
      <c r="BG10" s="43"/>
      <c r="BH10" s="38"/>
      <c r="BI10" s="57"/>
      <c r="BJ10" s="34">
        <v>7</v>
      </c>
      <c r="BK10" s="35">
        <f>BL10+BO10+2/2+Tabelle216[[#This Row],[poweradd]]</f>
        <v>14.160000000000009</v>
      </c>
      <c r="BL10" s="52">
        <f t="shared" si="27"/>
        <v>9.4000000000000092</v>
      </c>
      <c r="BM10" s="52">
        <f t="shared" si="16"/>
        <v>376.6</v>
      </c>
      <c r="BN10" s="52">
        <f t="shared" si="30"/>
        <v>372.84000000000003</v>
      </c>
      <c r="BO10" s="52">
        <f t="shared" si="17"/>
        <v>3.76</v>
      </c>
      <c r="BP10" s="43"/>
      <c r="BQ10" s="43"/>
      <c r="BR10" s="38"/>
    </row>
    <row r="11" spans="1:70" x14ac:dyDescent="0.25">
      <c r="B11">
        <v>8</v>
      </c>
      <c r="C11" s="35">
        <f>D11+G11+2/2+Tabelle1[[#This Row],[poweradd]]</f>
        <v>18.88000000000001</v>
      </c>
      <c r="D11" s="52">
        <f t="shared" si="18"/>
        <v>14.160000000000009</v>
      </c>
      <c r="E11" s="52">
        <f t="shared" si="6"/>
        <v>372.84000000000003</v>
      </c>
      <c r="F11" s="52">
        <f t="shared" si="28"/>
        <v>369.12</v>
      </c>
      <c r="G11" s="52">
        <f t="shared" si="8"/>
        <v>3.72</v>
      </c>
      <c r="H11" s="43"/>
      <c r="I11" s="43"/>
      <c r="J11" s="38"/>
      <c r="L11">
        <v>8</v>
      </c>
      <c r="M11" s="35">
        <f>N11+Q11+2/2+Tabelle17[[#This Row],[poweradd]]</f>
        <v>18.88000000000001</v>
      </c>
      <c r="N11" s="52">
        <f t="shared" si="19"/>
        <v>14.160000000000009</v>
      </c>
      <c r="O11" s="52">
        <f t="shared" si="9"/>
        <v>372.84000000000003</v>
      </c>
      <c r="P11" s="52">
        <f t="shared" si="29"/>
        <v>369.12</v>
      </c>
      <c r="Q11" s="52">
        <f t="shared" si="10"/>
        <v>3.72</v>
      </c>
      <c r="R11" s="43"/>
      <c r="S11" s="43"/>
      <c r="T11" s="38"/>
      <c r="U11" s="58"/>
      <c r="V11" s="36">
        <v>8</v>
      </c>
      <c r="W11" s="35">
        <f>X11+AA11+2/2+Tabelle2[[#This Row],[poweradd]]</f>
        <v>18.88000000000001</v>
      </c>
      <c r="X11" s="52">
        <f t="shared" si="20"/>
        <v>14.160000000000009</v>
      </c>
      <c r="Y11" s="52">
        <f t="shared" si="11"/>
        <v>372.84000000000003</v>
      </c>
      <c r="Z11" s="52">
        <f t="shared" si="1"/>
        <v>369.12</v>
      </c>
      <c r="AA11" s="52">
        <f t="shared" si="21"/>
        <v>3.72</v>
      </c>
      <c r="AB11" s="43"/>
      <c r="AC11" s="43"/>
      <c r="AD11" s="38"/>
      <c r="AE11" s="61"/>
      <c r="AF11" s="36">
        <v>8</v>
      </c>
      <c r="AG11" s="35">
        <f>AH11+AK11+2/2+Tabelle29[[#This Row],[poweradd]]</f>
        <v>18.88000000000001</v>
      </c>
      <c r="AH11" s="52">
        <f t="shared" si="22"/>
        <v>14.160000000000009</v>
      </c>
      <c r="AI11" s="52">
        <f t="shared" si="12"/>
        <v>372.84000000000003</v>
      </c>
      <c r="AJ11" s="52">
        <f t="shared" si="2"/>
        <v>369.12</v>
      </c>
      <c r="AK11" s="52">
        <f t="shared" si="13"/>
        <v>3.72</v>
      </c>
      <c r="AL11" s="43"/>
      <c r="AM11" s="43"/>
      <c r="AN11" s="38"/>
      <c r="AP11" s="34">
        <v>8</v>
      </c>
      <c r="AQ11" s="35">
        <f>AR11+AU11+2/2+Tabelle3[[#This Row],[poweradd]]</f>
        <v>18.88000000000001</v>
      </c>
      <c r="AR11" s="52">
        <f t="shared" si="23"/>
        <v>14.160000000000009</v>
      </c>
      <c r="AS11" s="52">
        <f t="shared" si="24"/>
        <v>372.84000000000003</v>
      </c>
      <c r="AT11" s="52">
        <f t="shared" si="3"/>
        <v>369.12</v>
      </c>
      <c r="AU11" s="52">
        <f t="shared" si="14"/>
        <v>3.72</v>
      </c>
      <c r="AV11" s="43"/>
      <c r="AW11" s="43"/>
      <c r="AX11" s="38"/>
      <c r="AZ11" s="34">
        <v>8</v>
      </c>
      <c r="BA11" s="35">
        <f>BB11+BE11+2/2+Tabelle35[[#This Row],[poweradd]]</f>
        <v>28.879999999999995</v>
      </c>
      <c r="BB11" s="52">
        <f t="shared" si="25"/>
        <v>24.159999999999997</v>
      </c>
      <c r="BC11" s="52">
        <f t="shared" si="26"/>
        <v>372.84000000000003</v>
      </c>
      <c r="BD11" s="52">
        <f t="shared" si="4"/>
        <v>369.12</v>
      </c>
      <c r="BE11" s="52">
        <f t="shared" si="15"/>
        <v>3.72</v>
      </c>
      <c r="BF11" s="43"/>
      <c r="BG11" s="43"/>
      <c r="BH11" s="38"/>
      <c r="BI11" s="58"/>
      <c r="BJ11" s="36">
        <v>8</v>
      </c>
      <c r="BK11" s="35">
        <f>BL11+BO11+2/2+Tabelle216[[#This Row],[poweradd]]</f>
        <v>18.88000000000001</v>
      </c>
      <c r="BL11" s="52">
        <f t="shared" si="27"/>
        <v>14.160000000000009</v>
      </c>
      <c r="BM11" s="52">
        <f t="shared" si="16"/>
        <v>372.84000000000003</v>
      </c>
      <c r="BN11" s="52">
        <f t="shared" si="30"/>
        <v>369.12</v>
      </c>
      <c r="BO11" s="52">
        <f t="shared" si="17"/>
        <v>3.72</v>
      </c>
      <c r="BP11" s="43"/>
      <c r="BQ11" s="43"/>
      <c r="BR11" s="38"/>
    </row>
    <row r="12" spans="1:70" x14ac:dyDescent="0.25">
      <c r="B12">
        <v>9</v>
      </c>
      <c r="C12" s="35">
        <f>D12+G12+2/2+Tabelle1[[#This Row],[poweradd]]</f>
        <v>23.570000000000011</v>
      </c>
      <c r="D12" s="52">
        <f t="shared" si="18"/>
        <v>18.88000000000001</v>
      </c>
      <c r="E12" s="52">
        <f t="shared" si="6"/>
        <v>369.12</v>
      </c>
      <c r="F12" s="52">
        <f t="shared" si="28"/>
        <v>365.43</v>
      </c>
      <c r="G12" s="52">
        <f t="shared" si="8"/>
        <v>3.69</v>
      </c>
      <c r="H12" s="43"/>
      <c r="I12" s="43"/>
      <c r="J12" s="38"/>
      <c r="L12">
        <v>9</v>
      </c>
      <c r="M12" s="35">
        <f>N12+Q12+2/2+Tabelle17[[#This Row],[poweradd]]</f>
        <v>23.570000000000011</v>
      </c>
      <c r="N12" s="52">
        <f t="shared" si="19"/>
        <v>18.88000000000001</v>
      </c>
      <c r="O12" s="52">
        <f t="shared" si="9"/>
        <v>369.12</v>
      </c>
      <c r="P12" s="52">
        <f t="shared" si="29"/>
        <v>365.43</v>
      </c>
      <c r="Q12" s="52">
        <f t="shared" si="10"/>
        <v>3.69</v>
      </c>
      <c r="R12" s="43"/>
      <c r="S12" s="43"/>
      <c r="T12" s="38"/>
      <c r="U12" s="57"/>
      <c r="V12" s="34">
        <v>9</v>
      </c>
      <c r="W12" s="35">
        <f>X12+AA12+2/2+Tabelle2[[#This Row],[poweradd]]</f>
        <v>23.570000000000011</v>
      </c>
      <c r="X12" s="52">
        <f t="shared" si="20"/>
        <v>18.88000000000001</v>
      </c>
      <c r="Y12" s="52">
        <f t="shared" si="11"/>
        <v>369.12</v>
      </c>
      <c r="Z12" s="52">
        <f t="shared" si="1"/>
        <v>365.43</v>
      </c>
      <c r="AA12" s="52">
        <f t="shared" si="21"/>
        <v>3.69</v>
      </c>
      <c r="AB12" s="43"/>
      <c r="AC12" s="43"/>
      <c r="AD12" s="38"/>
      <c r="AE12" s="61"/>
      <c r="AF12" s="34">
        <v>9</v>
      </c>
      <c r="AG12" s="35">
        <f>AH12+AK12+2/2+Tabelle29[[#This Row],[poweradd]]</f>
        <v>23.570000000000011</v>
      </c>
      <c r="AH12" s="52">
        <f t="shared" si="22"/>
        <v>18.88000000000001</v>
      </c>
      <c r="AI12" s="52">
        <f t="shared" si="12"/>
        <v>369.12</v>
      </c>
      <c r="AJ12" s="52">
        <f t="shared" si="2"/>
        <v>365.43</v>
      </c>
      <c r="AK12" s="52">
        <f t="shared" si="13"/>
        <v>3.69</v>
      </c>
      <c r="AL12" s="43"/>
      <c r="AM12" s="43"/>
      <c r="AN12" s="38"/>
      <c r="AP12" s="34">
        <v>9</v>
      </c>
      <c r="AQ12" s="35">
        <f>AR12+AU12+2/2+Tabelle3[[#This Row],[poweradd]]</f>
        <v>23.570000000000011</v>
      </c>
      <c r="AR12" s="52">
        <f t="shared" si="23"/>
        <v>18.88000000000001</v>
      </c>
      <c r="AS12" s="52">
        <f t="shared" si="24"/>
        <v>369.12</v>
      </c>
      <c r="AT12" s="52">
        <f t="shared" si="3"/>
        <v>365.43</v>
      </c>
      <c r="AU12" s="52">
        <f t="shared" si="14"/>
        <v>3.69</v>
      </c>
      <c r="AV12" s="43"/>
      <c r="AW12" s="43"/>
      <c r="AX12" s="38"/>
      <c r="AZ12" s="34">
        <v>9</v>
      </c>
      <c r="BA12" s="35">
        <f>BB12+BE12+2/2+Tabelle35[[#This Row],[poweradd]]</f>
        <v>33.569999999999993</v>
      </c>
      <c r="BB12" s="52">
        <f t="shared" si="25"/>
        <v>28.879999999999995</v>
      </c>
      <c r="BC12" s="52">
        <f t="shared" si="26"/>
        <v>369.12</v>
      </c>
      <c r="BD12" s="52">
        <f t="shared" si="4"/>
        <v>365.43</v>
      </c>
      <c r="BE12" s="52">
        <f t="shared" si="15"/>
        <v>3.69</v>
      </c>
      <c r="BF12" s="43"/>
      <c r="BG12" s="43"/>
      <c r="BH12" s="38"/>
      <c r="BI12" s="57"/>
      <c r="BJ12" s="34">
        <v>9</v>
      </c>
      <c r="BK12" s="35">
        <f>BL12+BO12+2/2+Tabelle216[[#This Row],[poweradd]]</f>
        <v>23.570000000000011</v>
      </c>
      <c r="BL12" s="52">
        <f t="shared" si="27"/>
        <v>18.88000000000001</v>
      </c>
      <c r="BM12" s="52">
        <f t="shared" si="16"/>
        <v>369.12</v>
      </c>
      <c r="BN12" s="52">
        <f t="shared" si="30"/>
        <v>365.43</v>
      </c>
      <c r="BO12" s="52">
        <f t="shared" si="17"/>
        <v>3.69</v>
      </c>
      <c r="BP12" s="43"/>
      <c r="BQ12" s="43"/>
      <c r="BR12" s="38"/>
    </row>
    <row r="13" spans="1:70" x14ac:dyDescent="0.25">
      <c r="B13">
        <v>10</v>
      </c>
      <c r="C13" s="35">
        <f>D13+G13+2/2+Tabelle1[[#This Row],[poweradd]]</f>
        <v>28.22000000000001</v>
      </c>
      <c r="D13" s="52">
        <f t="shared" si="18"/>
        <v>23.570000000000011</v>
      </c>
      <c r="E13" s="52">
        <f t="shared" si="6"/>
        <v>365.43</v>
      </c>
      <c r="F13" s="52">
        <f t="shared" si="28"/>
        <v>361.78000000000003</v>
      </c>
      <c r="G13" s="52">
        <f t="shared" si="8"/>
        <v>3.65</v>
      </c>
      <c r="H13" s="43"/>
      <c r="I13" s="43"/>
      <c r="J13" s="38"/>
      <c r="L13">
        <v>10</v>
      </c>
      <c r="M13" s="35">
        <f>N13+Q13+2/2+Tabelle17[[#This Row],[poweradd]]</f>
        <v>28.22000000000001</v>
      </c>
      <c r="N13" s="52">
        <f t="shared" si="19"/>
        <v>23.570000000000011</v>
      </c>
      <c r="O13" s="52">
        <f t="shared" si="9"/>
        <v>365.43</v>
      </c>
      <c r="P13" s="52">
        <f t="shared" si="29"/>
        <v>361.78000000000003</v>
      </c>
      <c r="Q13" s="52">
        <f t="shared" si="10"/>
        <v>3.65</v>
      </c>
      <c r="R13" s="43"/>
      <c r="S13" s="43"/>
      <c r="T13" s="38"/>
      <c r="U13" s="57"/>
      <c r="V13" s="34">
        <v>10</v>
      </c>
      <c r="W13" s="35">
        <f>X13+AA13+2/2+Tabelle2[[#This Row],[poweradd]]</f>
        <v>28.22000000000001</v>
      </c>
      <c r="X13" s="52">
        <f t="shared" si="20"/>
        <v>23.570000000000011</v>
      </c>
      <c r="Y13" s="52">
        <f t="shared" si="11"/>
        <v>365.43</v>
      </c>
      <c r="Z13" s="52">
        <f t="shared" si="1"/>
        <v>361.78000000000003</v>
      </c>
      <c r="AA13" s="52">
        <f t="shared" si="21"/>
        <v>3.65</v>
      </c>
      <c r="AB13" s="43"/>
      <c r="AC13" s="43"/>
      <c r="AD13" s="38"/>
      <c r="AE13" s="61"/>
      <c r="AF13" s="34">
        <v>10</v>
      </c>
      <c r="AG13" s="35">
        <f>AH13+AK13+2/2+Tabelle29[[#This Row],[poweradd]]</f>
        <v>28.22000000000001</v>
      </c>
      <c r="AH13" s="52">
        <f t="shared" si="22"/>
        <v>23.570000000000011</v>
      </c>
      <c r="AI13" s="52">
        <f t="shared" si="12"/>
        <v>365.43</v>
      </c>
      <c r="AJ13" s="52">
        <f t="shared" si="2"/>
        <v>361.78000000000003</v>
      </c>
      <c r="AK13" s="52">
        <f t="shared" si="13"/>
        <v>3.65</v>
      </c>
      <c r="AL13" s="43"/>
      <c r="AM13" s="43"/>
      <c r="AN13" s="38"/>
      <c r="AP13" s="34">
        <v>10</v>
      </c>
      <c r="AQ13" s="35">
        <f>AR13+AU13+2/2+Tabelle3[[#This Row],[poweradd]]</f>
        <v>28.22000000000001</v>
      </c>
      <c r="AR13" s="52">
        <f t="shared" si="23"/>
        <v>23.570000000000011</v>
      </c>
      <c r="AS13" s="52">
        <f t="shared" si="24"/>
        <v>365.43</v>
      </c>
      <c r="AT13" s="52">
        <f t="shared" si="3"/>
        <v>361.78000000000003</v>
      </c>
      <c r="AU13" s="52">
        <f t="shared" si="14"/>
        <v>3.65</v>
      </c>
      <c r="AV13" s="43"/>
      <c r="AW13" s="43"/>
      <c r="AX13" s="38"/>
      <c r="AZ13" s="34">
        <v>10</v>
      </c>
      <c r="BA13" s="35">
        <f>BB13+BE13+2/2+Tabelle35[[#This Row],[poweradd]]</f>
        <v>38.219999999999992</v>
      </c>
      <c r="BB13" s="52">
        <f t="shared" si="25"/>
        <v>33.569999999999993</v>
      </c>
      <c r="BC13" s="52">
        <f t="shared" si="26"/>
        <v>365.43</v>
      </c>
      <c r="BD13" s="52">
        <f t="shared" si="4"/>
        <v>361.78000000000003</v>
      </c>
      <c r="BE13" s="52">
        <f t="shared" si="15"/>
        <v>3.65</v>
      </c>
      <c r="BF13" s="43"/>
      <c r="BG13" s="43"/>
      <c r="BH13" s="38"/>
      <c r="BI13" s="57"/>
      <c r="BJ13" s="34">
        <v>10</v>
      </c>
      <c r="BK13" s="35">
        <f>BL13+BO13+2/2+Tabelle216[[#This Row],[poweradd]]</f>
        <v>28.22000000000001</v>
      </c>
      <c r="BL13" s="52">
        <f t="shared" si="27"/>
        <v>23.570000000000011</v>
      </c>
      <c r="BM13" s="52">
        <f t="shared" si="16"/>
        <v>365.43</v>
      </c>
      <c r="BN13" s="52">
        <f t="shared" si="30"/>
        <v>361.78000000000003</v>
      </c>
      <c r="BO13" s="52">
        <f t="shared" si="17"/>
        <v>3.65</v>
      </c>
      <c r="BP13" s="43"/>
      <c r="BQ13" s="43"/>
      <c r="BR13" s="38"/>
    </row>
    <row r="14" spans="1:70" x14ac:dyDescent="0.25">
      <c r="B14">
        <v>11</v>
      </c>
      <c r="C14" s="35">
        <f>D14+G14+2/2+Tabelle1[[#This Row],[poweradd]]</f>
        <v>32.830000000000013</v>
      </c>
      <c r="D14" s="52">
        <f t="shared" si="18"/>
        <v>28.22000000000001</v>
      </c>
      <c r="E14" s="52">
        <f t="shared" si="6"/>
        <v>361.78000000000003</v>
      </c>
      <c r="F14" s="52">
        <f t="shared" si="28"/>
        <v>358.17</v>
      </c>
      <c r="G14" s="52">
        <f t="shared" si="8"/>
        <v>3.61</v>
      </c>
      <c r="H14" s="43"/>
      <c r="I14" s="43"/>
      <c r="J14" s="38"/>
      <c r="L14">
        <v>11</v>
      </c>
      <c r="M14" s="35">
        <f>N14+Q14+2/2+Tabelle17[[#This Row],[poweradd]]</f>
        <v>32.830000000000013</v>
      </c>
      <c r="N14" s="52">
        <f t="shared" si="19"/>
        <v>28.22000000000001</v>
      </c>
      <c r="O14" s="52">
        <f t="shared" si="9"/>
        <v>361.78000000000003</v>
      </c>
      <c r="P14" s="52">
        <f t="shared" si="29"/>
        <v>358.17</v>
      </c>
      <c r="Q14" s="52">
        <f t="shared" si="10"/>
        <v>3.61</v>
      </c>
      <c r="R14" s="43"/>
      <c r="S14" s="43"/>
      <c r="T14" s="38"/>
      <c r="U14" s="57"/>
      <c r="V14" s="34">
        <v>11</v>
      </c>
      <c r="W14" s="35">
        <f>X14+AA14+2/2+Tabelle2[[#This Row],[poweradd]]</f>
        <v>32.830000000000013</v>
      </c>
      <c r="X14" s="52">
        <f t="shared" si="20"/>
        <v>28.22000000000001</v>
      </c>
      <c r="Y14" s="52">
        <f t="shared" si="11"/>
        <v>361.78000000000003</v>
      </c>
      <c r="Z14" s="52">
        <f t="shared" si="1"/>
        <v>358.17</v>
      </c>
      <c r="AA14" s="52">
        <f t="shared" si="21"/>
        <v>3.61</v>
      </c>
      <c r="AB14" s="43"/>
      <c r="AC14" s="43"/>
      <c r="AD14" s="38"/>
      <c r="AE14" s="61"/>
      <c r="AF14" s="34">
        <v>11</v>
      </c>
      <c r="AG14" s="35">
        <f>AH14+AK14+2/2+Tabelle29[[#This Row],[poweradd]]</f>
        <v>32.830000000000013</v>
      </c>
      <c r="AH14" s="52">
        <f t="shared" si="22"/>
        <v>28.22000000000001</v>
      </c>
      <c r="AI14" s="52">
        <f t="shared" si="12"/>
        <v>361.78000000000003</v>
      </c>
      <c r="AJ14" s="52">
        <f t="shared" si="2"/>
        <v>358.17</v>
      </c>
      <c r="AK14" s="52">
        <f t="shared" si="13"/>
        <v>3.61</v>
      </c>
      <c r="AL14" s="43"/>
      <c r="AM14" s="43"/>
      <c r="AN14" s="38"/>
      <c r="AP14" s="34">
        <v>11</v>
      </c>
      <c r="AQ14" s="35">
        <f>AR14+AU14+2/2+Tabelle3[[#This Row],[poweradd]]</f>
        <v>32.830000000000013</v>
      </c>
      <c r="AR14" s="52">
        <f t="shared" si="23"/>
        <v>28.22000000000001</v>
      </c>
      <c r="AS14" s="52">
        <f t="shared" si="24"/>
        <v>361.78000000000003</v>
      </c>
      <c r="AT14" s="52">
        <f t="shared" si="3"/>
        <v>358.17</v>
      </c>
      <c r="AU14" s="52">
        <f t="shared" si="14"/>
        <v>3.61</v>
      </c>
      <c r="AV14" s="43"/>
      <c r="AW14" s="43"/>
      <c r="AX14" s="38"/>
      <c r="AZ14" s="34">
        <v>11</v>
      </c>
      <c r="BA14" s="35">
        <f>BB14+BE14+2/2+Tabelle35[[#This Row],[poweradd]]</f>
        <v>42.829999999999991</v>
      </c>
      <c r="BB14" s="52">
        <f t="shared" si="25"/>
        <v>38.219999999999992</v>
      </c>
      <c r="BC14" s="52">
        <f t="shared" si="26"/>
        <v>361.78000000000003</v>
      </c>
      <c r="BD14" s="52">
        <f t="shared" si="4"/>
        <v>358.17</v>
      </c>
      <c r="BE14" s="52">
        <f t="shared" si="15"/>
        <v>3.61</v>
      </c>
      <c r="BF14" s="43"/>
      <c r="BG14" s="43"/>
      <c r="BH14" s="38"/>
      <c r="BI14" s="57"/>
      <c r="BJ14" s="34">
        <v>11</v>
      </c>
      <c r="BK14" s="35">
        <f>BL14+BO14+2/2+Tabelle216[[#This Row],[poweradd]]</f>
        <v>32.830000000000013</v>
      </c>
      <c r="BL14" s="52">
        <f t="shared" si="27"/>
        <v>28.22000000000001</v>
      </c>
      <c r="BM14" s="52">
        <f t="shared" si="16"/>
        <v>361.78000000000003</v>
      </c>
      <c r="BN14" s="52">
        <f t="shared" si="30"/>
        <v>358.17</v>
      </c>
      <c r="BO14" s="52">
        <f t="shared" si="17"/>
        <v>3.61</v>
      </c>
      <c r="BP14" s="43"/>
      <c r="BQ14" s="43"/>
      <c r="BR14" s="38"/>
    </row>
    <row r="15" spans="1:70" x14ac:dyDescent="0.25">
      <c r="B15">
        <v>12</v>
      </c>
      <c r="C15" s="35">
        <f>D15+G15+2/2+Tabelle1[[#This Row],[poweradd]]</f>
        <v>37.410000000000011</v>
      </c>
      <c r="D15" s="52">
        <f t="shared" si="18"/>
        <v>32.830000000000013</v>
      </c>
      <c r="E15" s="52">
        <f t="shared" si="6"/>
        <v>358.17</v>
      </c>
      <c r="F15" s="52">
        <f t="shared" si="28"/>
        <v>354.59000000000003</v>
      </c>
      <c r="G15" s="52">
        <f t="shared" si="8"/>
        <v>3.58</v>
      </c>
      <c r="H15" s="43"/>
      <c r="I15" s="43"/>
      <c r="J15" s="38"/>
      <c r="L15">
        <v>12</v>
      </c>
      <c r="M15" s="35">
        <f>N15+Q15+2/2+Tabelle17[[#This Row],[poweradd]]</f>
        <v>37.410000000000011</v>
      </c>
      <c r="N15" s="52">
        <f t="shared" si="19"/>
        <v>32.830000000000013</v>
      </c>
      <c r="O15" s="52">
        <f t="shared" si="9"/>
        <v>358.17</v>
      </c>
      <c r="P15" s="52">
        <f t="shared" si="29"/>
        <v>354.59000000000003</v>
      </c>
      <c r="Q15" s="52">
        <f t="shared" si="10"/>
        <v>3.58</v>
      </c>
      <c r="R15" s="43"/>
      <c r="S15" s="43"/>
      <c r="T15" s="38"/>
      <c r="U15" s="58"/>
      <c r="V15" s="36">
        <v>12</v>
      </c>
      <c r="W15" s="35">
        <f>X15+AA15+2/2+Tabelle2[[#This Row],[poweradd]]</f>
        <v>37.410000000000011</v>
      </c>
      <c r="X15" s="52">
        <f t="shared" si="20"/>
        <v>32.830000000000013</v>
      </c>
      <c r="Y15" s="52">
        <f t="shared" si="11"/>
        <v>358.17</v>
      </c>
      <c r="Z15" s="52">
        <f t="shared" si="1"/>
        <v>354.59000000000003</v>
      </c>
      <c r="AA15" s="52">
        <f t="shared" si="21"/>
        <v>3.58</v>
      </c>
      <c r="AB15" s="43"/>
      <c r="AC15" s="43"/>
      <c r="AD15" s="38"/>
      <c r="AE15" s="61"/>
      <c r="AF15" s="36">
        <v>12</v>
      </c>
      <c r="AG15" s="35">
        <f>AH15+AK15+2/2+Tabelle29[[#This Row],[poweradd]]</f>
        <v>37.410000000000011</v>
      </c>
      <c r="AH15" s="52">
        <f t="shared" si="22"/>
        <v>32.830000000000013</v>
      </c>
      <c r="AI15" s="52">
        <f t="shared" si="12"/>
        <v>358.17</v>
      </c>
      <c r="AJ15" s="52">
        <f t="shared" si="2"/>
        <v>354.59000000000003</v>
      </c>
      <c r="AK15" s="52">
        <f t="shared" si="13"/>
        <v>3.58</v>
      </c>
      <c r="AL15" s="43"/>
      <c r="AM15" s="43"/>
      <c r="AN15" s="38"/>
      <c r="AP15" s="34">
        <v>12</v>
      </c>
      <c r="AQ15" s="35">
        <f>AR15+AU15+2/2+Tabelle3[[#This Row],[poweradd]]</f>
        <v>37.410000000000011</v>
      </c>
      <c r="AR15" s="52">
        <f t="shared" si="23"/>
        <v>32.830000000000013</v>
      </c>
      <c r="AS15" s="52">
        <f t="shared" si="24"/>
        <v>358.17</v>
      </c>
      <c r="AT15" s="52">
        <f t="shared" si="3"/>
        <v>354.59000000000003</v>
      </c>
      <c r="AU15" s="52">
        <f t="shared" si="14"/>
        <v>3.58</v>
      </c>
      <c r="AV15" s="43"/>
      <c r="AW15" s="43"/>
      <c r="AX15" s="38"/>
      <c r="AZ15" s="34">
        <v>12</v>
      </c>
      <c r="BA15" s="35">
        <f>BB15+BE15+2/2+Tabelle35[[#This Row],[poweradd]]</f>
        <v>47.409999999999989</v>
      </c>
      <c r="BB15" s="52">
        <f t="shared" si="25"/>
        <v>42.829999999999991</v>
      </c>
      <c r="BC15" s="52">
        <f t="shared" si="26"/>
        <v>358.17</v>
      </c>
      <c r="BD15" s="52">
        <f t="shared" si="4"/>
        <v>354.59000000000003</v>
      </c>
      <c r="BE15" s="52">
        <f t="shared" si="15"/>
        <v>3.58</v>
      </c>
      <c r="BF15" s="43"/>
      <c r="BG15" s="43"/>
      <c r="BH15" s="38"/>
      <c r="BI15" s="58"/>
      <c r="BJ15" s="36">
        <v>12</v>
      </c>
      <c r="BK15" s="35">
        <f>BL15+BO15+2/2+Tabelle216[[#This Row],[poweradd]]</f>
        <v>37.410000000000011</v>
      </c>
      <c r="BL15" s="52">
        <f t="shared" si="27"/>
        <v>32.830000000000013</v>
      </c>
      <c r="BM15" s="52">
        <f t="shared" si="16"/>
        <v>358.17</v>
      </c>
      <c r="BN15" s="52">
        <f t="shared" si="30"/>
        <v>354.59000000000003</v>
      </c>
      <c r="BO15" s="52">
        <f t="shared" si="17"/>
        <v>3.58</v>
      </c>
      <c r="BP15" s="43"/>
      <c r="BQ15" s="43"/>
      <c r="BR15" s="38"/>
    </row>
    <row r="16" spans="1:70" x14ac:dyDescent="0.25">
      <c r="B16">
        <v>13</v>
      </c>
      <c r="C16" s="37">
        <f>D16+G16+2/2+Tabelle1[[#This Row],[poweradd]]</f>
        <v>41.95000000000001</v>
      </c>
      <c r="D16" s="52">
        <f t="shared" si="18"/>
        <v>37.410000000000011</v>
      </c>
      <c r="E16" s="52">
        <f t="shared" si="6"/>
        <v>354.59000000000003</v>
      </c>
      <c r="F16" s="52">
        <f t="shared" si="28"/>
        <v>351.05</v>
      </c>
      <c r="G16" s="52">
        <f t="shared" si="8"/>
        <v>3.54</v>
      </c>
      <c r="H16" s="45"/>
      <c r="I16" s="45"/>
      <c r="J16" s="17"/>
      <c r="L16">
        <v>13</v>
      </c>
      <c r="M16" s="37">
        <f>N16+Q16+2/2+Tabelle17[[#This Row],[poweradd]]</f>
        <v>41.95000000000001</v>
      </c>
      <c r="N16" s="52">
        <f t="shared" si="19"/>
        <v>37.410000000000011</v>
      </c>
      <c r="O16" s="52">
        <f t="shared" si="9"/>
        <v>354.59000000000003</v>
      </c>
      <c r="P16" s="52">
        <f t="shared" si="29"/>
        <v>351.05</v>
      </c>
      <c r="Q16" s="52">
        <f t="shared" si="10"/>
        <v>3.54</v>
      </c>
      <c r="R16" s="45"/>
      <c r="S16" s="45"/>
      <c r="T16" s="17"/>
      <c r="U16" s="59"/>
      <c r="V16" s="34">
        <v>13</v>
      </c>
      <c r="W16" s="37">
        <f>X16+AA16+2/2+Tabelle2[[#This Row],[poweradd]]</f>
        <v>41.95000000000001</v>
      </c>
      <c r="X16" s="52">
        <f t="shared" si="20"/>
        <v>37.410000000000011</v>
      </c>
      <c r="Y16" s="52">
        <f t="shared" si="11"/>
        <v>354.59000000000003</v>
      </c>
      <c r="Z16" s="52">
        <f t="shared" si="1"/>
        <v>351.05</v>
      </c>
      <c r="AA16" s="52">
        <f t="shared" si="21"/>
        <v>3.54</v>
      </c>
      <c r="AB16" s="45"/>
      <c r="AC16" s="45"/>
      <c r="AD16" s="17"/>
      <c r="AE16" s="59"/>
      <c r="AF16" s="34">
        <v>13</v>
      </c>
      <c r="AG16" s="37">
        <f>AH16+AK16+2/2+Tabelle29[[#This Row],[poweradd]]</f>
        <v>41.95000000000001</v>
      </c>
      <c r="AH16" s="52">
        <f t="shared" si="22"/>
        <v>37.410000000000011</v>
      </c>
      <c r="AI16" s="52">
        <f t="shared" si="12"/>
        <v>354.59000000000003</v>
      </c>
      <c r="AJ16" s="52">
        <f t="shared" si="2"/>
        <v>351.05</v>
      </c>
      <c r="AK16" s="52">
        <f t="shared" si="13"/>
        <v>3.54</v>
      </c>
      <c r="AL16" s="45"/>
      <c r="AM16" s="45"/>
      <c r="AN16" s="17"/>
      <c r="AP16" s="34">
        <v>13</v>
      </c>
      <c r="AQ16" s="35">
        <f>AR16+AU16+2/2+Tabelle3[[#This Row],[poweradd]]</f>
        <v>41.95000000000001</v>
      </c>
      <c r="AR16" s="52">
        <f t="shared" si="23"/>
        <v>37.410000000000011</v>
      </c>
      <c r="AS16" s="52">
        <f t="shared" si="24"/>
        <v>354.59000000000003</v>
      </c>
      <c r="AT16" s="52">
        <f t="shared" si="3"/>
        <v>351.05</v>
      </c>
      <c r="AU16" s="52">
        <f t="shared" si="14"/>
        <v>3.54</v>
      </c>
      <c r="AV16" s="45"/>
      <c r="AW16" s="45"/>
      <c r="AX16" s="17"/>
      <c r="AZ16" s="34">
        <v>13</v>
      </c>
      <c r="BA16" s="35">
        <f>BB16+BE16+2/2+Tabelle35[[#This Row],[poweradd]]</f>
        <v>51.949999999999989</v>
      </c>
      <c r="BB16" s="52">
        <f t="shared" si="25"/>
        <v>47.409999999999989</v>
      </c>
      <c r="BC16" s="52">
        <f t="shared" si="26"/>
        <v>354.59000000000003</v>
      </c>
      <c r="BD16" s="52">
        <f t="shared" si="4"/>
        <v>351.05</v>
      </c>
      <c r="BE16" s="52">
        <f t="shared" si="15"/>
        <v>3.54</v>
      </c>
      <c r="BF16" s="45"/>
      <c r="BG16" s="45"/>
      <c r="BH16" s="17"/>
      <c r="BI16" s="59"/>
      <c r="BJ16" s="34">
        <v>13</v>
      </c>
      <c r="BK16" s="37">
        <f>BL16+BO16+2/2+Tabelle216[[#This Row],[poweradd]]</f>
        <v>41.95000000000001</v>
      </c>
      <c r="BL16" s="52">
        <f t="shared" si="27"/>
        <v>37.410000000000011</v>
      </c>
      <c r="BM16" s="52">
        <f t="shared" si="16"/>
        <v>354.59000000000003</v>
      </c>
      <c r="BN16" s="52">
        <f t="shared" si="30"/>
        <v>351.05</v>
      </c>
      <c r="BO16" s="52">
        <f t="shared" si="17"/>
        <v>3.54</v>
      </c>
      <c r="BP16" s="45"/>
      <c r="BQ16" s="45"/>
      <c r="BR16" s="17"/>
    </row>
    <row r="17" spans="2:70" x14ac:dyDescent="0.25">
      <c r="B17">
        <v>14</v>
      </c>
      <c r="C17" s="35">
        <f>D17+G17+2/2+Tabelle1[[#This Row],[poweradd]]</f>
        <v>46.460000000000008</v>
      </c>
      <c r="D17" s="52">
        <f t="shared" si="18"/>
        <v>41.95000000000001</v>
      </c>
      <c r="E17" s="52">
        <f t="shared" si="6"/>
        <v>351.05</v>
      </c>
      <c r="F17" s="52">
        <f t="shared" si="28"/>
        <v>347.54</v>
      </c>
      <c r="G17" s="52">
        <f t="shared" si="8"/>
        <v>3.51</v>
      </c>
      <c r="H17" s="43"/>
      <c r="I17" s="43"/>
      <c r="J17" s="34"/>
      <c r="L17">
        <v>14</v>
      </c>
      <c r="M17" s="35">
        <f>N17+Q17+2/2+Tabelle17[[#This Row],[poweradd]]</f>
        <v>46.460000000000008</v>
      </c>
      <c r="N17" s="52">
        <f t="shared" si="19"/>
        <v>41.95000000000001</v>
      </c>
      <c r="O17" s="52">
        <f t="shared" si="9"/>
        <v>351.05</v>
      </c>
      <c r="P17" s="52">
        <f t="shared" si="29"/>
        <v>347.54</v>
      </c>
      <c r="Q17" s="52">
        <f t="shared" si="10"/>
        <v>3.51</v>
      </c>
      <c r="R17" s="43"/>
      <c r="S17" s="43"/>
      <c r="T17" s="34"/>
      <c r="U17" s="57"/>
      <c r="V17" s="34">
        <v>14</v>
      </c>
      <c r="W17" s="35">
        <f>X17+AA17+2/2+Tabelle2[[#This Row],[poweradd]]</f>
        <v>46.460000000000008</v>
      </c>
      <c r="X17" s="52">
        <f t="shared" si="20"/>
        <v>41.95000000000001</v>
      </c>
      <c r="Y17" s="52">
        <f t="shared" si="11"/>
        <v>351.05</v>
      </c>
      <c r="Z17" s="52">
        <f t="shared" si="1"/>
        <v>347.54</v>
      </c>
      <c r="AA17" s="52">
        <f t="shared" si="21"/>
        <v>3.51</v>
      </c>
      <c r="AB17" s="43"/>
      <c r="AC17" s="43"/>
      <c r="AD17" s="34"/>
      <c r="AE17" s="61"/>
      <c r="AF17" s="34">
        <v>14</v>
      </c>
      <c r="AG17" s="35">
        <f>AH17+AK17+2/2+Tabelle29[[#This Row],[poweradd]]</f>
        <v>46.460000000000008</v>
      </c>
      <c r="AH17" s="52">
        <f t="shared" si="22"/>
        <v>41.95000000000001</v>
      </c>
      <c r="AI17" s="52">
        <f t="shared" si="12"/>
        <v>351.05</v>
      </c>
      <c r="AJ17" s="52">
        <f t="shared" si="2"/>
        <v>347.54</v>
      </c>
      <c r="AK17" s="52">
        <f t="shared" si="13"/>
        <v>3.51</v>
      </c>
      <c r="AL17" s="43"/>
      <c r="AM17" s="43"/>
      <c r="AN17" s="34"/>
      <c r="AP17" s="34">
        <v>14</v>
      </c>
      <c r="AQ17" s="35">
        <f>AR17+AU17+2/2+Tabelle3[[#This Row],[poweradd]]</f>
        <v>46.460000000000008</v>
      </c>
      <c r="AR17" s="52">
        <f t="shared" si="23"/>
        <v>41.95000000000001</v>
      </c>
      <c r="AS17" s="52">
        <f t="shared" si="24"/>
        <v>351.05</v>
      </c>
      <c r="AT17" s="52">
        <f t="shared" si="3"/>
        <v>347.54</v>
      </c>
      <c r="AU17" s="52">
        <f t="shared" si="14"/>
        <v>3.51</v>
      </c>
      <c r="AV17" s="43"/>
      <c r="AW17" s="43"/>
      <c r="AX17" s="34"/>
      <c r="AZ17" s="34">
        <v>14</v>
      </c>
      <c r="BA17" s="35">
        <f>BB17+BE17+2/2+Tabelle35[[#This Row],[poweradd]]</f>
        <v>56.459999999999987</v>
      </c>
      <c r="BB17" s="52">
        <f t="shared" si="25"/>
        <v>51.949999999999989</v>
      </c>
      <c r="BC17" s="52">
        <f t="shared" si="26"/>
        <v>351.05</v>
      </c>
      <c r="BD17" s="52">
        <f t="shared" si="4"/>
        <v>347.54</v>
      </c>
      <c r="BE17" s="52">
        <f t="shared" si="15"/>
        <v>3.51</v>
      </c>
      <c r="BF17" s="43"/>
      <c r="BG17" s="43"/>
      <c r="BH17" s="34"/>
      <c r="BI17" s="57"/>
      <c r="BJ17" s="34">
        <v>14</v>
      </c>
      <c r="BK17" s="35">
        <f>BL17+BO17+2/2+Tabelle216[[#This Row],[poweradd]]</f>
        <v>46.460000000000008</v>
      </c>
      <c r="BL17" s="52">
        <f t="shared" si="27"/>
        <v>41.95000000000001</v>
      </c>
      <c r="BM17" s="52">
        <f t="shared" si="16"/>
        <v>351.05</v>
      </c>
      <c r="BN17" s="52">
        <f t="shared" si="30"/>
        <v>347.54</v>
      </c>
      <c r="BO17" s="52">
        <f t="shared" si="17"/>
        <v>3.51</v>
      </c>
      <c r="BP17" s="43"/>
      <c r="BQ17" s="43"/>
      <c r="BR17" s="34"/>
    </row>
    <row r="18" spans="2:70" x14ac:dyDescent="0.25">
      <c r="B18">
        <v>15</v>
      </c>
      <c r="C18" s="35">
        <f>D18+G18+2/2+Tabelle1[[#This Row],[poweradd]]</f>
        <v>0.93000000000000682</v>
      </c>
      <c r="D18" s="52">
        <f t="shared" si="18"/>
        <v>46.460000000000008</v>
      </c>
      <c r="E18" s="52">
        <f t="shared" si="6"/>
        <v>347.54</v>
      </c>
      <c r="F18" s="52">
        <f t="shared" si="28"/>
        <v>344.07</v>
      </c>
      <c r="G18" s="52">
        <f t="shared" si="8"/>
        <v>3.47</v>
      </c>
      <c r="H18" s="43">
        <v>-50</v>
      </c>
      <c r="I18" s="43"/>
      <c r="J18" s="34" t="s">
        <v>35</v>
      </c>
      <c r="L18">
        <v>15</v>
      </c>
      <c r="M18" s="35">
        <f>N18+Q18+2/2+Tabelle17[[#This Row],[poweradd]]</f>
        <v>0.93000000000000682</v>
      </c>
      <c r="N18" s="52">
        <f t="shared" si="19"/>
        <v>46.460000000000008</v>
      </c>
      <c r="O18" s="52">
        <f t="shared" si="9"/>
        <v>347.54</v>
      </c>
      <c r="P18" s="52">
        <f t="shared" si="29"/>
        <v>344.07</v>
      </c>
      <c r="Q18" s="52">
        <f t="shared" si="10"/>
        <v>3.47</v>
      </c>
      <c r="R18" s="43">
        <v>-50</v>
      </c>
      <c r="S18" s="43"/>
      <c r="T18" s="34" t="s">
        <v>35</v>
      </c>
      <c r="U18" s="57"/>
      <c r="V18" s="34">
        <v>15</v>
      </c>
      <c r="W18" s="35">
        <f>X18+AA18+2/2+Tabelle2[[#This Row],[poweradd]]</f>
        <v>50.930000000000007</v>
      </c>
      <c r="X18" s="52">
        <f t="shared" si="20"/>
        <v>46.460000000000008</v>
      </c>
      <c r="Y18" s="52">
        <f t="shared" si="11"/>
        <v>347.54</v>
      </c>
      <c r="Z18" s="52">
        <f t="shared" si="1"/>
        <v>344.07</v>
      </c>
      <c r="AA18" s="52">
        <f t="shared" si="21"/>
        <v>3.47</v>
      </c>
      <c r="AB18" s="43"/>
      <c r="AC18" s="43"/>
      <c r="AD18" s="34"/>
      <c r="AE18" s="61"/>
      <c r="AF18" s="34">
        <v>15</v>
      </c>
      <c r="AG18" s="35">
        <f>AH18+AK18+2/2+Tabelle29[[#This Row],[poweradd]]</f>
        <v>50.930000000000007</v>
      </c>
      <c r="AH18" s="52">
        <f t="shared" si="22"/>
        <v>46.460000000000008</v>
      </c>
      <c r="AI18" s="52">
        <f t="shared" si="12"/>
        <v>347.54</v>
      </c>
      <c r="AJ18" s="52">
        <f t="shared" si="2"/>
        <v>344.07</v>
      </c>
      <c r="AK18" s="52">
        <f t="shared" si="13"/>
        <v>3.47</v>
      </c>
      <c r="AL18" s="43"/>
      <c r="AM18" s="43"/>
      <c r="AN18" s="34"/>
      <c r="AP18" s="34">
        <v>15</v>
      </c>
      <c r="AQ18" s="35">
        <f>AR18+AU18+2/2+Tabelle3[[#This Row],[poweradd]]</f>
        <v>50.930000000000007</v>
      </c>
      <c r="AR18" s="52">
        <f t="shared" si="23"/>
        <v>46.460000000000008</v>
      </c>
      <c r="AS18" s="52">
        <f t="shared" si="24"/>
        <v>347.54</v>
      </c>
      <c r="AT18" s="52">
        <f t="shared" si="3"/>
        <v>344.07</v>
      </c>
      <c r="AU18" s="52">
        <f t="shared" si="14"/>
        <v>3.47</v>
      </c>
      <c r="AV18" s="43"/>
      <c r="AW18" s="43"/>
      <c r="AX18" s="34"/>
      <c r="AZ18" s="34">
        <v>15</v>
      </c>
      <c r="BA18" s="35">
        <f>BB18+BE18+2/2+Tabelle35[[#This Row],[poweradd]]</f>
        <v>60.929999999999986</v>
      </c>
      <c r="BB18" s="52">
        <f t="shared" si="25"/>
        <v>56.459999999999987</v>
      </c>
      <c r="BC18" s="52">
        <f t="shared" si="26"/>
        <v>347.54</v>
      </c>
      <c r="BD18" s="52">
        <f t="shared" si="4"/>
        <v>344.07</v>
      </c>
      <c r="BE18" s="52">
        <f t="shared" si="15"/>
        <v>3.47</v>
      </c>
      <c r="BF18" s="43"/>
      <c r="BG18" s="43"/>
      <c r="BH18" s="34"/>
      <c r="BI18" s="57"/>
      <c r="BJ18" s="34">
        <v>15</v>
      </c>
      <c r="BK18" s="35">
        <f>BL18+BO18+2/2+Tabelle216[[#This Row],[poweradd]]</f>
        <v>50.930000000000007</v>
      </c>
      <c r="BL18" s="52">
        <f t="shared" si="27"/>
        <v>46.460000000000008</v>
      </c>
      <c r="BM18" s="52">
        <f t="shared" si="16"/>
        <v>347.54</v>
      </c>
      <c r="BN18" s="52">
        <f t="shared" si="30"/>
        <v>344.07</v>
      </c>
      <c r="BO18" s="52">
        <f t="shared" si="17"/>
        <v>3.47</v>
      </c>
      <c r="BP18" s="43"/>
      <c r="BQ18" s="43"/>
      <c r="BR18" s="34"/>
    </row>
    <row r="19" spans="2:70" x14ac:dyDescent="0.25">
      <c r="B19">
        <v>16</v>
      </c>
      <c r="C19" s="35">
        <f>D19+G19+2/2+Tabelle1[[#This Row],[poweradd]]</f>
        <v>5.3700000000000063</v>
      </c>
      <c r="D19" s="52">
        <f t="shared" si="18"/>
        <v>0.93000000000000682</v>
      </c>
      <c r="E19" s="52">
        <f t="shared" si="6"/>
        <v>344.07</v>
      </c>
      <c r="F19" s="52">
        <f t="shared" si="28"/>
        <v>340.63</v>
      </c>
      <c r="G19" s="52">
        <f t="shared" si="8"/>
        <v>3.44</v>
      </c>
      <c r="H19" s="43"/>
      <c r="I19" s="43"/>
      <c r="J19" s="34"/>
      <c r="L19">
        <v>16</v>
      </c>
      <c r="M19" s="35">
        <f>N19+Q19+2/2+Tabelle17[[#This Row],[poweradd]]</f>
        <v>5.3700000000000063</v>
      </c>
      <c r="N19" s="52">
        <f t="shared" si="19"/>
        <v>0.93000000000000682</v>
      </c>
      <c r="O19" s="52">
        <f t="shared" si="9"/>
        <v>344.07</v>
      </c>
      <c r="P19" s="52">
        <f t="shared" si="29"/>
        <v>340.63</v>
      </c>
      <c r="Q19" s="52">
        <f t="shared" si="10"/>
        <v>3.44</v>
      </c>
      <c r="R19" s="43"/>
      <c r="S19" s="43"/>
      <c r="T19" s="34"/>
      <c r="U19" s="57"/>
      <c r="V19" s="34">
        <v>16</v>
      </c>
      <c r="W19" s="35">
        <f>X19+AA19+2/2+Tabelle2[[#This Row],[poweradd]]</f>
        <v>5.3700000000000045</v>
      </c>
      <c r="X19" s="52">
        <f t="shared" si="20"/>
        <v>50.930000000000007</v>
      </c>
      <c r="Y19" s="52">
        <f t="shared" si="11"/>
        <v>344.07</v>
      </c>
      <c r="Z19" s="52">
        <f t="shared" si="1"/>
        <v>340.63</v>
      </c>
      <c r="AA19" s="52">
        <f t="shared" si="21"/>
        <v>3.44</v>
      </c>
      <c r="AB19" s="43">
        <v>-50</v>
      </c>
      <c r="AC19" s="43"/>
      <c r="AD19" s="34" t="s">
        <v>35</v>
      </c>
      <c r="AE19" s="61"/>
      <c r="AF19" s="34">
        <v>16</v>
      </c>
      <c r="AG19" s="35">
        <f>AH19+AK19+2/2+Tabelle29[[#This Row],[poweradd]]</f>
        <v>5.3700000000000045</v>
      </c>
      <c r="AH19" s="52">
        <f t="shared" si="22"/>
        <v>50.930000000000007</v>
      </c>
      <c r="AI19" s="52">
        <f t="shared" si="12"/>
        <v>344.07</v>
      </c>
      <c r="AJ19" s="52">
        <f t="shared" si="2"/>
        <v>340.63</v>
      </c>
      <c r="AK19" s="52">
        <f t="shared" si="13"/>
        <v>3.44</v>
      </c>
      <c r="AL19" s="43">
        <v>-50</v>
      </c>
      <c r="AM19" s="43"/>
      <c r="AN19" s="34" t="s">
        <v>35</v>
      </c>
      <c r="AP19" s="34">
        <v>16</v>
      </c>
      <c r="AQ19" s="35">
        <f>AR19+AU19+2/2+Tabelle3[[#This Row],[poweradd]]</f>
        <v>5.3700000000000045</v>
      </c>
      <c r="AR19" s="52">
        <f t="shared" si="23"/>
        <v>50.930000000000007</v>
      </c>
      <c r="AS19" s="52">
        <f t="shared" si="24"/>
        <v>344.07</v>
      </c>
      <c r="AT19" s="52">
        <f t="shared" si="3"/>
        <v>340.63</v>
      </c>
      <c r="AU19" s="52">
        <f t="shared" si="14"/>
        <v>3.44</v>
      </c>
      <c r="AV19" s="43">
        <v>-50</v>
      </c>
      <c r="AW19" s="43"/>
      <c r="AX19" s="34" t="s">
        <v>35</v>
      </c>
      <c r="AZ19" s="34">
        <v>16</v>
      </c>
      <c r="BA19" s="35">
        <f>BB19+BE19+2/2+Tabelle35[[#This Row],[poweradd]]</f>
        <v>5.3699999999999903</v>
      </c>
      <c r="BB19" s="52">
        <f t="shared" si="25"/>
        <v>60.929999999999986</v>
      </c>
      <c r="BC19" s="52">
        <f t="shared" si="26"/>
        <v>344.07</v>
      </c>
      <c r="BD19" s="52">
        <f t="shared" si="4"/>
        <v>340.63</v>
      </c>
      <c r="BE19" s="52">
        <f t="shared" si="15"/>
        <v>3.44</v>
      </c>
      <c r="BF19" s="43">
        <v>-60</v>
      </c>
      <c r="BG19" s="43"/>
      <c r="BH19" s="38" t="s">
        <v>55</v>
      </c>
      <c r="BI19" s="57"/>
      <c r="BJ19" s="34">
        <v>16</v>
      </c>
      <c r="BK19" s="35">
        <f>BL19+BO19+2/2+Tabelle216[[#This Row],[poweradd]]</f>
        <v>5.3700000000000045</v>
      </c>
      <c r="BL19" s="52">
        <f t="shared" si="27"/>
        <v>50.930000000000007</v>
      </c>
      <c r="BM19" s="52">
        <f t="shared" si="16"/>
        <v>344.07</v>
      </c>
      <c r="BN19" s="52">
        <f t="shared" si="30"/>
        <v>340.63</v>
      </c>
      <c r="BO19" s="52">
        <f t="shared" si="17"/>
        <v>3.44</v>
      </c>
      <c r="BP19" s="43">
        <v>-50</v>
      </c>
      <c r="BQ19" s="43"/>
      <c r="BR19" s="34" t="s">
        <v>35</v>
      </c>
    </row>
    <row r="20" spans="2:70" x14ac:dyDescent="0.25">
      <c r="B20">
        <v>17</v>
      </c>
      <c r="C20" s="37">
        <f>D20+G20+2/2+Tabelle1[[#This Row],[poweradd]]</f>
        <v>9.7700000000000067</v>
      </c>
      <c r="D20" s="52">
        <f t="shared" si="18"/>
        <v>5.3700000000000063</v>
      </c>
      <c r="E20" s="52">
        <f t="shared" si="6"/>
        <v>340.63</v>
      </c>
      <c r="F20" s="52">
        <f t="shared" si="28"/>
        <v>337.23</v>
      </c>
      <c r="G20" s="52">
        <f t="shared" si="8"/>
        <v>3.4</v>
      </c>
      <c r="H20" s="44"/>
      <c r="I20" s="44"/>
      <c r="J20" s="36"/>
      <c r="L20">
        <v>17</v>
      </c>
      <c r="M20" s="37">
        <f>N20+Q20+2/2+Tabelle17[[#This Row],[poweradd]]</f>
        <v>9.7700000000000067</v>
      </c>
      <c r="N20" s="52">
        <f t="shared" si="19"/>
        <v>5.3700000000000063</v>
      </c>
      <c r="O20" s="52">
        <f t="shared" si="9"/>
        <v>340.63</v>
      </c>
      <c r="P20" s="52">
        <f t="shared" si="29"/>
        <v>337.23</v>
      </c>
      <c r="Q20" s="52">
        <f t="shared" si="10"/>
        <v>3.4</v>
      </c>
      <c r="R20" s="44"/>
      <c r="S20" s="44"/>
      <c r="T20" s="36"/>
      <c r="U20" s="58"/>
      <c r="V20" s="36">
        <v>17</v>
      </c>
      <c r="W20" s="37">
        <f>X20+AA20+2/2+Tabelle2[[#This Row],[poweradd]]</f>
        <v>9.7700000000000049</v>
      </c>
      <c r="X20" s="52">
        <f t="shared" si="20"/>
        <v>5.3700000000000045</v>
      </c>
      <c r="Y20" s="52">
        <f t="shared" si="11"/>
        <v>340.63</v>
      </c>
      <c r="Z20" s="52">
        <f t="shared" si="1"/>
        <v>337.23</v>
      </c>
      <c r="AA20" s="52">
        <f t="shared" si="21"/>
        <v>3.4</v>
      </c>
      <c r="AB20" s="44"/>
      <c r="AC20" s="44"/>
      <c r="AD20" s="36"/>
      <c r="AE20" s="61"/>
      <c r="AF20" s="36">
        <v>17</v>
      </c>
      <c r="AG20" s="37">
        <f>AH20+AK20+2/2+Tabelle29[[#This Row],[poweradd]]</f>
        <v>9.7700000000000049</v>
      </c>
      <c r="AH20" s="52">
        <f t="shared" si="22"/>
        <v>5.3700000000000045</v>
      </c>
      <c r="AI20" s="52">
        <f t="shared" si="12"/>
        <v>340.63</v>
      </c>
      <c r="AJ20" s="52">
        <f t="shared" si="2"/>
        <v>337.23</v>
      </c>
      <c r="AK20" s="52">
        <f t="shared" si="13"/>
        <v>3.4</v>
      </c>
      <c r="AL20" s="44"/>
      <c r="AM20" s="44"/>
      <c r="AN20" s="36"/>
      <c r="AP20" s="34">
        <v>17</v>
      </c>
      <c r="AQ20" s="35">
        <f>AR20+AU20+2/2+Tabelle3[[#This Row],[poweradd]]</f>
        <v>9.7700000000000049</v>
      </c>
      <c r="AR20" s="52">
        <f t="shared" si="23"/>
        <v>5.3700000000000045</v>
      </c>
      <c r="AS20" s="52">
        <f t="shared" si="24"/>
        <v>340.63</v>
      </c>
      <c r="AT20" s="52">
        <f t="shared" si="3"/>
        <v>337.23</v>
      </c>
      <c r="AU20" s="52">
        <f t="shared" si="14"/>
        <v>3.4</v>
      </c>
      <c r="AV20" s="44"/>
      <c r="AW20" s="44"/>
      <c r="AX20" s="36"/>
      <c r="AZ20" s="34">
        <v>17</v>
      </c>
      <c r="BA20" s="35">
        <f>BB20+BE20+2/2+Tabelle35[[#This Row],[poweradd]]</f>
        <v>9.7699999999999907</v>
      </c>
      <c r="BB20" s="52">
        <f t="shared" si="25"/>
        <v>5.3699999999999903</v>
      </c>
      <c r="BC20" s="52">
        <f t="shared" si="26"/>
        <v>340.63</v>
      </c>
      <c r="BD20" s="52">
        <f t="shared" si="4"/>
        <v>337.23</v>
      </c>
      <c r="BE20" s="52">
        <f t="shared" si="15"/>
        <v>3.4</v>
      </c>
      <c r="BF20" s="43"/>
      <c r="BG20" s="43"/>
      <c r="BH20" s="38"/>
      <c r="BI20" s="58"/>
      <c r="BJ20" s="36">
        <v>17</v>
      </c>
      <c r="BK20" s="37">
        <f>BL20+BO20+2/2+Tabelle216[[#This Row],[poweradd]]</f>
        <v>9.7700000000000049</v>
      </c>
      <c r="BL20" s="52">
        <f t="shared" si="27"/>
        <v>5.3700000000000045</v>
      </c>
      <c r="BM20" s="52">
        <f t="shared" si="16"/>
        <v>340.63</v>
      </c>
      <c r="BN20" s="52">
        <f t="shared" si="30"/>
        <v>337.23</v>
      </c>
      <c r="BO20" s="52">
        <f t="shared" si="17"/>
        <v>3.4</v>
      </c>
      <c r="BP20" s="44"/>
      <c r="BQ20" s="44"/>
      <c r="BR20" s="36"/>
    </row>
    <row r="21" spans="2:70" x14ac:dyDescent="0.25">
      <c r="B21">
        <v>18</v>
      </c>
      <c r="C21" s="35">
        <f>D21+G21+2/2+Tabelle1[[#This Row],[poweradd]]</f>
        <v>14.140000000000008</v>
      </c>
      <c r="D21" s="52">
        <f t="shared" si="18"/>
        <v>9.7700000000000067</v>
      </c>
      <c r="E21" s="52">
        <f t="shared" si="6"/>
        <v>337.23</v>
      </c>
      <c r="F21" s="52">
        <f t="shared" si="28"/>
        <v>333.86</v>
      </c>
      <c r="G21" s="52">
        <f t="shared" si="8"/>
        <v>3.37</v>
      </c>
      <c r="H21" s="43"/>
      <c r="I21" s="43"/>
      <c r="J21" s="38"/>
      <c r="L21">
        <v>18</v>
      </c>
      <c r="M21" s="35">
        <f>N21+Q21+2/2+Tabelle17[[#This Row],[poweradd]]</f>
        <v>14.140000000000008</v>
      </c>
      <c r="N21" s="52">
        <f t="shared" si="19"/>
        <v>9.7700000000000067</v>
      </c>
      <c r="O21" s="52">
        <f t="shared" si="9"/>
        <v>337.23</v>
      </c>
      <c r="P21" s="52">
        <f t="shared" si="29"/>
        <v>333.86</v>
      </c>
      <c r="Q21" s="52">
        <f t="shared" si="10"/>
        <v>3.37</v>
      </c>
      <c r="R21" s="43"/>
      <c r="S21" s="43"/>
      <c r="T21" s="38"/>
      <c r="U21" s="57"/>
      <c r="V21" s="34">
        <v>18</v>
      </c>
      <c r="W21" s="35">
        <f>X21+AA21+2/2+Tabelle2[[#This Row],[poweradd]]</f>
        <v>14.140000000000004</v>
      </c>
      <c r="X21" s="52">
        <f t="shared" si="20"/>
        <v>9.7700000000000049</v>
      </c>
      <c r="Y21" s="52">
        <f t="shared" si="11"/>
        <v>337.23</v>
      </c>
      <c r="Z21" s="52">
        <f t="shared" si="1"/>
        <v>333.86</v>
      </c>
      <c r="AA21" s="52">
        <f t="shared" si="21"/>
        <v>3.37</v>
      </c>
      <c r="AB21" s="43"/>
      <c r="AC21" s="43"/>
      <c r="AD21" s="38"/>
      <c r="AE21" s="61"/>
      <c r="AF21" s="34">
        <v>18</v>
      </c>
      <c r="AG21" s="35">
        <f>AH21+AK21+2/2+Tabelle29[[#This Row],[poweradd]]</f>
        <v>14.140000000000004</v>
      </c>
      <c r="AH21" s="52">
        <f t="shared" si="22"/>
        <v>9.7700000000000049</v>
      </c>
      <c r="AI21" s="52">
        <f t="shared" si="12"/>
        <v>337.23</v>
      </c>
      <c r="AJ21" s="52">
        <f t="shared" si="2"/>
        <v>333.86</v>
      </c>
      <c r="AK21" s="52">
        <f t="shared" si="13"/>
        <v>3.37</v>
      </c>
      <c r="AL21" s="43"/>
      <c r="AM21" s="43"/>
      <c r="AN21" s="38"/>
      <c r="AP21" s="34">
        <v>18</v>
      </c>
      <c r="AQ21" s="35">
        <f>AR21+AU21+2/2+Tabelle3[[#This Row],[poweradd]]</f>
        <v>14.140000000000004</v>
      </c>
      <c r="AR21" s="52">
        <f t="shared" si="23"/>
        <v>9.7700000000000049</v>
      </c>
      <c r="AS21" s="52">
        <f t="shared" si="24"/>
        <v>337.23</v>
      </c>
      <c r="AT21" s="52">
        <f t="shared" si="3"/>
        <v>333.86</v>
      </c>
      <c r="AU21" s="52">
        <f t="shared" si="14"/>
        <v>3.37</v>
      </c>
      <c r="AV21" s="43"/>
      <c r="AW21" s="43"/>
      <c r="AX21" s="38"/>
      <c r="AZ21" s="34">
        <v>18</v>
      </c>
      <c r="BA21" s="35">
        <f>BB21+BE21+2/2+Tabelle35[[#This Row],[poweradd]]</f>
        <v>14.13999999999999</v>
      </c>
      <c r="BB21" s="52">
        <f t="shared" si="25"/>
        <v>9.7699999999999907</v>
      </c>
      <c r="BC21" s="52">
        <f t="shared" si="26"/>
        <v>337.23</v>
      </c>
      <c r="BD21" s="52">
        <f t="shared" si="4"/>
        <v>333.86</v>
      </c>
      <c r="BE21" s="52">
        <f t="shared" si="15"/>
        <v>3.37</v>
      </c>
      <c r="BF21" s="43"/>
      <c r="BG21" s="43"/>
      <c r="BH21" s="38"/>
      <c r="BI21" s="57"/>
      <c r="BJ21" s="34">
        <v>18</v>
      </c>
      <c r="BK21" s="35">
        <f>BL21+BO21+2/2+Tabelle216[[#This Row],[poweradd]]</f>
        <v>14.140000000000004</v>
      </c>
      <c r="BL21" s="52">
        <f t="shared" si="27"/>
        <v>9.7700000000000049</v>
      </c>
      <c r="BM21" s="52">
        <f t="shared" si="16"/>
        <v>337.23</v>
      </c>
      <c r="BN21" s="52">
        <f t="shared" si="30"/>
        <v>333.86</v>
      </c>
      <c r="BO21" s="52">
        <f t="shared" si="17"/>
        <v>3.37</v>
      </c>
      <c r="BP21" s="43"/>
      <c r="BQ21" s="43"/>
      <c r="BR21" s="38"/>
    </row>
    <row r="22" spans="2:70" x14ac:dyDescent="0.25">
      <c r="B22">
        <v>19</v>
      </c>
      <c r="C22" s="35">
        <f>D22+G22+2/2+Tabelle1[[#This Row],[poweradd]]</f>
        <v>18.470000000000006</v>
      </c>
      <c r="D22" s="52">
        <f t="shared" si="18"/>
        <v>14.140000000000008</v>
      </c>
      <c r="E22" s="52">
        <f t="shared" si="6"/>
        <v>333.86</v>
      </c>
      <c r="F22" s="52">
        <f t="shared" si="28"/>
        <v>330.53000000000003</v>
      </c>
      <c r="G22" s="52">
        <f t="shared" si="8"/>
        <v>3.33</v>
      </c>
      <c r="H22" s="43"/>
      <c r="I22" s="43"/>
      <c r="J22" s="38"/>
      <c r="L22">
        <v>19</v>
      </c>
      <c r="M22" s="35">
        <f>N22+Q22+2/2+Tabelle17[[#This Row],[poweradd]]</f>
        <v>18.470000000000006</v>
      </c>
      <c r="N22" s="52">
        <f t="shared" si="19"/>
        <v>14.140000000000008</v>
      </c>
      <c r="O22" s="52">
        <f t="shared" si="9"/>
        <v>333.86</v>
      </c>
      <c r="P22" s="52">
        <f t="shared" si="29"/>
        <v>330.53000000000003</v>
      </c>
      <c r="Q22" s="52">
        <f t="shared" si="10"/>
        <v>3.33</v>
      </c>
      <c r="R22" s="43"/>
      <c r="S22" s="43"/>
      <c r="T22" s="38"/>
      <c r="U22" s="57"/>
      <c r="V22" s="34">
        <v>19</v>
      </c>
      <c r="W22" s="35">
        <f>X22+AA22+2/2+Tabelle2[[#This Row],[poweradd]]</f>
        <v>18.470000000000006</v>
      </c>
      <c r="X22" s="52">
        <f t="shared" si="20"/>
        <v>14.140000000000004</v>
      </c>
      <c r="Y22" s="52">
        <f t="shared" si="11"/>
        <v>333.86</v>
      </c>
      <c r="Z22" s="52">
        <f t="shared" si="1"/>
        <v>330.53000000000003</v>
      </c>
      <c r="AA22" s="52">
        <f t="shared" si="21"/>
        <v>3.33</v>
      </c>
      <c r="AB22" s="43"/>
      <c r="AC22" s="43"/>
      <c r="AD22" s="38"/>
      <c r="AE22" s="61"/>
      <c r="AF22" s="34">
        <v>19</v>
      </c>
      <c r="AG22" s="35">
        <f>AH22+AK22+2/2+Tabelle29[[#This Row],[poweradd]]</f>
        <v>18.470000000000006</v>
      </c>
      <c r="AH22" s="52">
        <f t="shared" si="22"/>
        <v>14.140000000000004</v>
      </c>
      <c r="AI22" s="52">
        <f t="shared" si="12"/>
        <v>333.86</v>
      </c>
      <c r="AJ22" s="52">
        <f t="shared" si="2"/>
        <v>330.53000000000003</v>
      </c>
      <c r="AK22" s="52">
        <f t="shared" si="13"/>
        <v>3.33</v>
      </c>
      <c r="AL22" s="43"/>
      <c r="AM22" s="43"/>
      <c r="AN22" s="38"/>
      <c r="AP22" s="34">
        <v>19</v>
      </c>
      <c r="AQ22" s="35">
        <f>AR22+AU22+2/2+Tabelle3[[#This Row],[poweradd]]</f>
        <v>18.470000000000006</v>
      </c>
      <c r="AR22" s="52">
        <f t="shared" si="23"/>
        <v>14.140000000000004</v>
      </c>
      <c r="AS22" s="52">
        <f t="shared" si="24"/>
        <v>333.86</v>
      </c>
      <c r="AT22" s="52">
        <f t="shared" si="3"/>
        <v>330.53000000000003</v>
      </c>
      <c r="AU22" s="52">
        <f t="shared" si="14"/>
        <v>3.33</v>
      </c>
      <c r="AV22" s="43"/>
      <c r="AW22" s="43"/>
      <c r="AX22" s="38"/>
      <c r="AZ22" s="34">
        <v>19</v>
      </c>
      <c r="BA22" s="35">
        <f>BB22+BE22+2/2+Tabelle35[[#This Row],[poweradd]]</f>
        <v>18.469999999999992</v>
      </c>
      <c r="BB22" s="52">
        <f t="shared" si="25"/>
        <v>14.13999999999999</v>
      </c>
      <c r="BC22" s="52">
        <f t="shared" si="26"/>
        <v>333.86</v>
      </c>
      <c r="BD22" s="52">
        <f t="shared" si="4"/>
        <v>330.53000000000003</v>
      </c>
      <c r="BE22" s="52">
        <f t="shared" si="15"/>
        <v>3.33</v>
      </c>
      <c r="BF22" s="43"/>
      <c r="BG22" s="43"/>
      <c r="BH22" s="38"/>
      <c r="BI22" s="57"/>
      <c r="BJ22" s="34">
        <v>19</v>
      </c>
      <c r="BK22" s="35">
        <f>BL22+BO22+2/2+Tabelle216[[#This Row],[poweradd]]</f>
        <v>18.470000000000006</v>
      </c>
      <c r="BL22" s="52">
        <f t="shared" si="27"/>
        <v>14.140000000000004</v>
      </c>
      <c r="BM22" s="52">
        <f t="shared" si="16"/>
        <v>333.86</v>
      </c>
      <c r="BN22" s="52">
        <f t="shared" si="30"/>
        <v>330.53000000000003</v>
      </c>
      <c r="BO22" s="52">
        <f t="shared" si="17"/>
        <v>3.33</v>
      </c>
      <c r="BP22" s="43"/>
      <c r="BQ22" s="43"/>
      <c r="BR22" s="38"/>
    </row>
    <row r="23" spans="2:70" x14ac:dyDescent="0.25">
      <c r="B23">
        <v>20</v>
      </c>
      <c r="C23" s="35">
        <f>D23+G23+2/2+Tabelle1[[#This Row],[poweradd]]</f>
        <v>22.770000000000007</v>
      </c>
      <c r="D23" s="52">
        <f t="shared" si="18"/>
        <v>18.470000000000006</v>
      </c>
      <c r="E23" s="52">
        <f t="shared" si="6"/>
        <v>330.53000000000003</v>
      </c>
      <c r="F23" s="52">
        <f t="shared" si="28"/>
        <v>327.23</v>
      </c>
      <c r="G23" s="52">
        <f t="shared" si="8"/>
        <v>3.3</v>
      </c>
      <c r="H23" s="43"/>
      <c r="I23" s="43"/>
      <c r="J23" s="38"/>
      <c r="L23">
        <v>20</v>
      </c>
      <c r="M23" s="35">
        <f>N23+Q23+2/2+Tabelle17[[#This Row],[poweradd]]</f>
        <v>22.770000000000007</v>
      </c>
      <c r="N23" s="52">
        <f t="shared" si="19"/>
        <v>18.470000000000006</v>
      </c>
      <c r="O23" s="52">
        <f t="shared" si="9"/>
        <v>330.53000000000003</v>
      </c>
      <c r="P23" s="52">
        <f t="shared" si="29"/>
        <v>327.23</v>
      </c>
      <c r="Q23" s="52">
        <f t="shared" si="10"/>
        <v>3.3</v>
      </c>
      <c r="R23" s="43"/>
      <c r="S23" s="43"/>
      <c r="T23" s="38"/>
      <c r="U23" s="57"/>
      <c r="V23" s="34">
        <v>20</v>
      </c>
      <c r="W23" s="35">
        <f>X23+AA23+2/2+Tabelle2[[#This Row],[poweradd]]</f>
        <v>22.770000000000007</v>
      </c>
      <c r="X23" s="52">
        <f t="shared" si="20"/>
        <v>18.470000000000006</v>
      </c>
      <c r="Y23" s="52">
        <f t="shared" si="11"/>
        <v>330.53000000000003</v>
      </c>
      <c r="Z23" s="52">
        <f t="shared" si="1"/>
        <v>327.23</v>
      </c>
      <c r="AA23" s="52">
        <f t="shared" si="21"/>
        <v>3.3</v>
      </c>
      <c r="AB23" s="43"/>
      <c r="AC23" s="43"/>
      <c r="AD23" s="38"/>
      <c r="AE23" s="61"/>
      <c r="AF23" s="34">
        <v>20</v>
      </c>
      <c r="AG23" s="35">
        <f>AH23+AK23+2/2+Tabelle29[[#This Row],[poweradd]]</f>
        <v>22.770000000000007</v>
      </c>
      <c r="AH23" s="52">
        <f t="shared" si="22"/>
        <v>18.470000000000006</v>
      </c>
      <c r="AI23" s="52">
        <f t="shared" si="12"/>
        <v>330.53000000000003</v>
      </c>
      <c r="AJ23" s="52">
        <f t="shared" si="2"/>
        <v>327.23</v>
      </c>
      <c r="AK23" s="52">
        <f t="shared" si="13"/>
        <v>3.3</v>
      </c>
      <c r="AL23" s="43"/>
      <c r="AM23" s="43"/>
      <c r="AN23" s="38"/>
      <c r="AP23" s="34">
        <v>20</v>
      </c>
      <c r="AQ23" s="35">
        <f>AR23+AU23+2/2+Tabelle3[[#This Row],[poweradd]]</f>
        <v>22.770000000000007</v>
      </c>
      <c r="AR23" s="52">
        <f t="shared" si="23"/>
        <v>18.470000000000006</v>
      </c>
      <c r="AS23" s="52">
        <f t="shared" si="24"/>
        <v>330.53000000000003</v>
      </c>
      <c r="AT23" s="52">
        <f t="shared" si="3"/>
        <v>327.23</v>
      </c>
      <c r="AU23" s="52">
        <f t="shared" si="14"/>
        <v>3.3</v>
      </c>
      <c r="AV23" s="43"/>
      <c r="AW23" s="43"/>
      <c r="AX23" s="38"/>
      <c r="AZ23" s="34">
        <v>20</v>
      </c>
      <c r="BA23" s="35">
        <f>BB23+BE23+2/2+Tabelle35[[#This Row],[poweradd]]</f>
        <v>22.769999999999992</v>
      </c>
      <c r="BB23" s="52">
        <f t="shared" si="25"/>
        <v>18.469999999999992</v>
      </c>
      <c r="BC23" s="52">
        <f t="shared" si="26"/>
        <v>330.53000000000003</v>
      </c>
      <c r="BD23" s="52">
        <f t="shared" si="4"/>
        <v>327.23</v>
      </c>
      <c r="BE23" s="52">
        <f t="shared" si="15"/>
        <v>3.3</v>
      </c>
      <c r="BF23" s="43"/>
      <c r="BG23" s="43"/>
      <c r="BH23" s="38"/>
      <c r="BI23" s="57"/>
      <c r="BJ23" s="34">
        <v>20</v>
      </c>
      <c r="BK23" s="35">
        <f>BL23+BO23+2/2+Tabelle216[[#This Row],[poweradd]]</f>
        <v>22.770000000000007</v>
      </c>
      <c r="BL23" s="52">
        <f t="shared" si="27"/>
        <v>18.470000000000006</v>
      </c>
      <c r="BM23" s="52">
        <f t="shared" si="16"/>
        <v>330.53000000000003</v>
      </c>
      <c r="BN23" s="52">
        <f t="shared" si="30"/>
        <v>327.23</v>
      </c>
      <c r="BO23" s="52">
        <f t="shared" si="17"/>
        <v>3.3</v>
      </c>
      <c r="BP23" s="43"/>
      <c r="BQ23" s="43"/>
      <c r="BR23" s="38"/>
    </row>
    <row r="24" spans="2:70" x14ac:dyDescent="0.25">
      <c r="B24">
        <v>21</v>
      </c>
      <c r="C24" s="35">
        <f>D24+G24+2/2+Tabelle1[[#This Row],[poweradd]]</f>
        <v>27.040000000000006</v>
      </c>
      <c r="D24" s="52">
        <f t="shared" si="18"/>
        <v>22.770000000000007</v>
      </c>
      <c r="E24" s="52">
        <f t="shared" si="6"/>
        <v>327.23</v>
      </c>
      <c r="F24" s="52">
        <f t="shared" si="28"/>
        <v>323.96000000000004</v>
      </c>
      <c r="G24" s="52">
        <f t="shared" si="8"/>
        <v>3.27</v>
      </c>
      <c r="H24" s="43"/>
      <c r="I24" s="43"/>
      <c r="J24" s="38"/>
      <c r="L24">
        <v>21</v>
      </c>
      <c r="M24" s="35">
        <f>N24+Q24+2/2+Tabelle17[[#This Row],[poweradd]]</f>
        <v>27.040000000000006</v>
      </c>
      <c r="N24" s="52">
        <f t="shared" si="19"/>
        <v>22.770000000000007</v>
      </c>
      <c r="O24" s="52">
        <f t="shared" si="9"/>
        <v>327.23</v>
      </c>
      <c r="P24" s="52">
        <f t="shared" si="29"/>
        <v>323.96000000000004</v>
      </c>
      <c r="Q24" s="52">
        <f t="shared" si="10"/>
        <v>3.27</v>
      </c>
      <c r="R24" s="43"/>
      <c r="S24" s="43"/>
      <c r="T24" s="38"/>
      <c r="U24" s="58"/>
      <c r="V24" s="36">
        <v>21</v>
      </c>
      <c r="W24" s="35">
        <f>X24+AA24+2/2+Tabelle2[[#This Row],[poweradd]]</f>
        <v>27.040000000000006</v>
      </c>
      <c r="X24" s="52">
        <f t="shared" si="20"/>
        <v>22.770000000000007</v>
      </c>
      <c r="Y24" s="52">
        <f t="shared" si="11"/>
        <v>327.23</v>
      </c>
      <c r="Z24" s="52">
        <f t="shared" si="1"/>
        <v>323.96000000000004</v>
      </c>
      <c r="AA24" s="52">
        <f t="shared" si="21"/>
        <v>3.27</v>
      </c>
      <c r="AB24" s="43"/>
      <c r="AC24" s="43"/>
      <c r="AD24" s="38"/>
      <c r="AE24" s="61"/>
      <c r="AF24" s="36">
        <v>21</v>
      </c>
      <c r="AG24" s="35">
        <f>AH24+AK24+2/2+Tabelle29[[#This Row],[poweradd]]</f>
        <v>27.040000000000006</v>
      </c>
      <c r="AH24" s="52">
        <f t="shared" si="22"/>
        <v>22.770000000000007</v>
      </c>
      <c r="AI24" s="52">
        <f t="shared" si="12"/>
        <v>327.23</v>
      </c>
      <c r="AJ24" s="52">
        <f t="shared" si="2"/>
        <v>323.96000000000004</v>
      </c>
      <c r="AK24" s="52">
        <f t="shared" si="13"/>
        <v>3.27</v>
      </c>
      <c r="AL24" s="43"/>
      <c r="AM24" s="43"/>
      <c r="AN24" s="38"/>
      <c r="AP24" s="34">
        <v>21</v>
      </c>
      <c r="AQ24" s="35">
        <f>AR24+AU24+2/2+Tabelle3[[#This Row],[poweradd]]</f>
        <v>27.040000000000006</v>
      </c>
      <c r="AR24" s="52">
        <f t="shared" si="23"/>
        <v>22.770000000000007</v>
      </c>
      <c r="AS24" s="52">
        <f t="shared" si="24"/>
        <v>327.23</v>
      </c>
      <c r="AT24" s="52">
        <f t="shared" si="3"/>
        <v>323.96000000000004</v>
      </c>
      <c r="AU24" s="52">
        <f t="shared" si="14"/>
        <v>3.27</v>
      </c>
      <c r="AV24" s="43"/>
      <c r="AW24" s="43"/>
      <c r="AX24" s="38"/>
      <c r="AZ24" s="34">
        <v>21</v>
      </c>
      <c r="BA24" s="35">
        <f>BB24+BE24+2/2+Tabelle35[[#This Row],[poweradd]]</f>
        <v>27.039999999999992</v>
      </c>
      <c r="BB24" s="52">
        <f t="shared" si="25"/>
        <v>22.769999999999992</v>
      </c>
      <c r="BC24" s="52">
        <f t="shared" si="26"/>
        <v>327.23</v>
      </c>
      <c r="BD24" s="52">
        <f t="shared" si="4"/>
        <v>323.96000000000004</v>
      </c>
      <c r="BE24" s="52">
        <f t="shared" si="15"/>
        <v>3.27</v>
      </c>
      <c r="BF24" s="43"/>
      <c r="BG24" s="43"/>
      <c r="BH24" s="38"/>
      <c r="BI24" s="58"/>
      <c r="BJ24" s="36">
        <v>21</v>
      </c>
      <c r="BK24" s="35">
        <f>BL24+BO24+2/2+Tabelle216[[#This Row],[poweradd]]</f>
        <v>27.040000000000006</v>
      </c>
      <c r="BL24" s="52">
        <f t="shared" si="27"/>
        <v>22.770000000000007</v>
      </c>
      <c r="BM24" s="52">
        <f t="shared" si="16"/>
        <v>327.23</v>
      </c>
      <c r="BN24" s="52">
        <f t="shared" si="30"/>
        <v>323.96000000000004</v>
      </c>
      <c r="BO24" s="52">
        <f t="shared" si="17"/>
        <v>3.27</v>
      </c>
      <c r="BP24" s="43"/>
      <c r="BQ24" s="43"/>
      <c r="BR24" s="38"/>
    </row>
    <row r="25" spans="2:70" x14ac:dyDescent="0.25">
      <c r="B25">
        <v>22</v>
      </c>
      <c r="C25" s="35">
        <f>D25+G25+2/2+Tabelle1[[#This Row],[poweradd]]</f>
        <v>31.270000000000007</v>
      </c>
      <c r="D25" s="52">
        <f t="shared" si="18"/>
        <v>27.040000000000006</v>
      </c>
      <c r="E25" s="52">
        <f t="shared" si="6"/>
        <v>323.96000000000004</v>
      </c>
      <c r="F25" s="52">
        <f t="shared" si="28"/>
        <v>320.73</v>
      </c>
      <c r="G25" s="52">
        <f t="shared" si="8"/>
        <v>3.23</v>
      </c>
      <c r="H25" s="45"/>
      <c r="I25" s="45"/>
      <c r="L25">
        <v>22</v>
      </c>
      <c r="M25" s="35">
        <f>N25+Q25+2/2+Tabelle17[[#This Row],[poweradd]]</f>
        <v>31.270000000000007</v>
      </c>
      <c r="N25" s="52">
        <f t="shared" si="19"/>
        <v>27.040000000000006</v>
      </c>
      <c r="O25" s="52">
        <f t="shared" si="9"/>
        <v>323.96000000000004</v>
      </c>
      <c r="P25" s="52">
        <f t="shared" si="29"/>
        <v>320.73</v>
      </c>
      <c r="Q25" s="52">
        <f t="shared" si="10"/>
        <v>3.23</v>
      </c>
      <c r="R25" s="45"/>
      <c r="S25" s="45"/>
      <c r="V25" s="34">
        <v>22</v>
      </c>
      <c r="W25" s="35">
        <f>X25+AA25+2/2+Tabelle2[[#This Row],[poweradd]]</f>
        <v>31.270000000000007</v>
      </c>
      <c r="X25" s="52">
        <f t="shared" si="20"/>
        <v>27.040000000000006</v>
      </c>
      <c r="Y25" s="52">
        <f t="shared" si="11"/>
        <v>323.96000000000004</v>
      </c>
      <c r="Z25" s="52">
        <f t="shared" si="1"/>
        <v>320.73</v>
      </c>
      <c r="AA25" s="52">
        <f t="shared" si="21"/>
        <v>3.23</v>
      </c>
      <c r="AB25" s="45"/>
      <c r="AC25" s="45"/>
      <c r="AF25" s="34">
        <v>22</v>
      </c>
      <c r="AG25" s="35">
        <f>AH25+AK25+2/2+Tabelle29[[#This Row],[poweradd]]</f>
        <v>31.270000000000007</v>
      </c>
      <c r="AH25" s="52">
        <f t="shared" si="22"/>
        <v>27.040000000000006</v>
      </c>
      <c r="AI25" s="52">
        <f t="shared" si="12"/>
        <v>323.96000000000004</v>
      </c>
      <c r="AJ25" s="52">
        <f t="shared" si="2"/>
        <v>320.73</v>
      </c>
      <c r="AK25" s="52">
        <f t="shared" si="13"/>
        <v>3.23</v>
      </c>
      <c r="AL25" s="45"/>
      <c r="AM25" s="45"/>
      <c r="AP25" s="34">
        <v>22</v>
      </c>
      <c r="AQ25" s="35">
        <f>AR25+AU25+2/2+Tabelle3[[#This Row],[poweradd]]</f>
        <v>31.270000000000007</v>
      </c>
      <c r="AR25" s="52">
        <f t="shared" si="23"/>
        <v>27.040000000000006</v>
      </c>
      <c r="AS25" s="52">
        <f t="shared" si="24"/>
        <v>323.96000000000004</v>
      </c>
      <c r="AT25" s="52">
        <f t="shared" si="3"/>
        <v>320.73</v>
      </c>
      <c r="AU25" s="52">
        <f t="shared" si="14"/>
        <v>3.23</v>
      </c>
      <c r="AV25" s="45"/>
      <c r="AW25" s="45"/>
      <c r="AZ25" s="34">
        <v>22</v>
      </c>
      <c r="BA25" s="35">
        <f>BB25+BE25+2/2+Tabelle35[[#This Row],[poweradd]]</f>
        <v>31.269999999999992</v>
      </c>
      <c r="BB25" s="52">
        <f t="shared" si="25"/>
        <v>27.039999999999992</v>
      </c>
      <c r="BC25" s="52">
        <f t="shared" si="26"/>
        <v>323.96000000000004</v>
      </c>
      <c r="BD25" s="52">
        <f t="shared" si="4"/>
        <v>320.73</v>
      </c>
      <c r="BE25" s="52">
        <f t="shared" si="15"/>
        <v>3.23</v>
      </c>
      <c r="BF25" s="45"/>
      <c r="BG25" s="45"/>
      <c r="BJ25" s="34">
        <v>22</v>
      </c>
      <c r="BK25" s="35">
        <f>BL25+BO25+2/2+Tabelle216[[#This Row],[poweradd]]</f>
        <v>31.270000000000007</v>
      </c>
      <c r="BL25" s="52">
        <f t="shared" si="27"/>
        <v>27.040000000000006</v>
      </c>
      <c r="BM25" s="52">
        <f t="shared" si="16"/>
        <v>323.96000000000004</v>
      </c>
      <c r="BN25" s="52">
        <f t="shared" si="30"/>
        <v>320.73</v>
      </c>
      <c r="BO25" s="52">
        <f t="shared" si="17"/>
        <v>3.23</v>
      </c>
      <c r="BP25" s="45"/>
      <c r="BQ25" s="45"/>
    </row>
    <row r="26" spans="2:70" x14ac:dyDescent="0.25">
      <c r="B26">
        <v>23</v>
      </c>
      <c r="C26" s="35">
        <f>D26+G26+2/2+Tabelle1[[#This Row],[poweradd]]</f>
        <v>35.470000000000006</v>
      </c>
      <c r="D26" s="52">
        <f t="shared" si="18"/>
        <v>31.270000000000007</v>
      </c>
      <c r="E26" s="52">
        <f t="shared" si="6"/>
        <v>320.73</v>
      </c>
      <c r="F26" s="52">
        <f t="shared" si="28"/>
        <v>317.53000000000003</v>
      </c>
      <c r="G26" s="52">
        <f t="shared" si="8"/>
        <v>3.2</v>
      </c>
      <c r="H26" s="45"/>
      <c r="I26" s="45"/>
      <c r="L26">
        <v>23</v>
      </c>
      <c r="M26" s="35">
        <f>N26+Q26+2/2+Tabelle17[[#This Row],[poweradd]]</f>
        <v>35.470000000000006</v>
      </c>
      <c r="N26" s="52">
        <f t="shared" si="19"/>
        <v>31.270000000000007</v>
      </c>
      <c r="O26" s="52">
        <f t="shared" si="9"/>
        <v>320.73</v>
      </c>
      <c r="P26" s="52">
        <f t="shared" si="29"/>
        <v>317.53000000000003</v>
      </c>
      <c r="Q26" s="52">
        <f t="shared" si="10"/>
        <v>3.2</v>
      </c>
      <c r="R26" s="45"/>
      <c r="S26" s="45"/>
      <c r="V26" s="34">
        <v>23</v>
      </c>
      <c r="W26" s="35">
        <f>X26+AA26+2/2+Tabelle2[[#This Row],[poweradd]]</f>
        <v>35.470000000000006</v>
      </c>
      <c r="X26" s="52">
        <f t="shared" si="20"/>
        <v>31.270000000000007</v>
      </c>
      <c r="Y26" s="52">
        <f t="shared" si="11"/>
        <v>320.73</v>
      </c>
      <c r="Z26" s="52">
        <f t="shared" si="1"/>
        <v>317.53000000000003</v>
      </c>
      <c r="AA26" s="52">
        <f t="shared" si="21"/>
        <v>3.2</v>
      </c>
      <c r="AB26" s="45"/>
      <c r="AC26" s="45"/>
      <c r="AF26" s="34">
        <v>23</v>
      </c>
      <c r="AG26" s="35">
        <f>AH26+AK26+2/2+Tabelle29[[#This Row],[poweradd]]</f>
        <v>35.470000000000006</v>
      </c>
      <c r="AH26" s="52">
        <f t="shared" si="22"/>
        <v>31.270000000000007</v>
      </c>
      <c r="AI26" s="52">
        <f t="shared" si="12"/>
        <v>320.73</v>
      </c>
      <c r="AJ26" s="52">
        <f t="shared" si="2"/>
        <v>317.53000000000003</v>
      </c>
      <c r="AK26" s="52">
        <f t="shared" si="13"/>
        <v>3.2</v>
      </c>
      <c r="AL26" s="45"/>
      <c r="AM26" s="45"/>
      <c r="AP26" s="34">
        <v>23</v>
      </c>
      <c r="AQ26" s="35">
        <f>AR26+AU26+2/2+Tabelle3[[#This Row],[poweradd]]</f>
        <v>5.470000000000006</v>
      </c>
      <c r="AR26" s="52">
        <f t="shared" si="23"/>
        <v>31.270000000000007</v>
      </c>
      <c r="AS26" s="52">
        <f t="shared" si="24"/>
        <v>320.73</v>
      </c>
      <c r="AT26" s="52">
        <f t="shared" si="3"/>
        <v>317.53000000000003</v>
      </c>
      <c r="AU26" s="52">
        <f t="shared" si="14"/>
        <v>3.2</v>
      </c>
      <c r="AV26" s="45">
        <v>-30</v>
      </c>
      <c r="AW26" s="45"/>
      <c r="AX26" t="s">
        <v>52</v>
      </c>
      <c r="AZ26" s="34">
        <v>23</v>
      </c>
      <c r="BA26" s="35">
        <f>BB26+BE26+2/2+Tabelle35[[#This Row],[poweradd]]</f>
        <v>35.469999999999992</v>
      </c>
      <c r="BB26" s="52">
        <f t="shared" si="25"/>
        <v>31.269999999999992</v>
      </c>
      <c r="BC26" s="52">
        <f t="shared" si="26"/>
        <v>320.73</v>
      </c>
      <c r="BD26" s="52">
        <f t="shared" si="4"/>
        <v>317.53000000000003</v>
      </c>
      <c r="BE26" s="52">
        <f t="shared" si="15"/>
        <v>3.2</v>
      </c>
      <c r="BF26" s="45"/>
      <c r="BG26" s="45"/>
      <c r="BJ26" s="34">
        <v>23</v>
      </c>
      <c r="BK26" s="35">
        <f>BL26+BO26+2/2+Tabelle216[[#This Row],[poweradd]]</f>
        <v>35.470000000000006</v>
      </c>
      <c r="BL26" s="52">
        <f t="shared" si="27"/>
        <v>31.270000000000007</v>
      </c>
      <c r="BM26" s="52">
        <f t="shared" si="16"/>
        <v>320.73</v>
      </c>
      <c r="BN26" s="52">
        <f t="shared" si="30"/>
        <v>317.53000000000003</v>
      </c>
      <c r="BO26" s="52">
        <f t="shared" si="17"/>
        <v>3.2</v>
      </c>
      <c r="BP26" s="45"/>
      <c r="BQ26" s="45"/>
    </row>
    <row r="27" spans="2:70" x14ac:dyDescent="0.25">
      <c r="B27">
        <v>24</v>
      </c>
      <c r="C27" s="35">
        <f>D27+G27+2/2+Tabelle1[[#This Row],[poweradd]]</f>
        <v>39.640000000000008</v>
      </c>
      <c r="D27" s="52">
        <f t="shared" si="18"/>
        <v>35.470000000000006</v>
      </c>
      <c r="E27" s="52">
        <f t="shared" si="6"/>
        <v>317.53000000000003</v>
      </c>
      <c r="F27" s="52">
        <f t="shared" si="28"/>
        <v>314.36</v>
      </c>
      <c r="G27" s="52">
        <f t="shared" si="8"/>
        <v>3.17</v>
      </c>
      <c r="H27" s="45"/>
      <c r="I27" s="45"/>
      <c r="J27" s="38"/>
      <c r="L27">
        <v>24</v>
      </c>
      <c r="M27" s="35">
        <f>N27+Q27+2/2+Tabelle17[[#This Row],[poweradd]]</f>
        <v>39.640000000000008</v>
      </c>
      <c r="N27" s="52">
        <f t="shared" si="19"/>
        <v>35.470000000000006</v>
      </c>
      <c r="O27" s="52">
        <f t="shared" si="9"/>
        <v>317.53000000000003</v>
      </c>
      <c r="P27" s="52">
        <f t="shared" si="29"/>
        <v>314.36</v>
      </c>
      <c r="Q27" s="52">
        <f t="shared" si="10"/>
        <v>3.17</v>
      </c>
      <c r="R27" s="45"/>
      <c r="S27" s="45"/>
      <c r="T27" s="38"/>
      <c r="U27" s="57"/>
      <c r="V27" s="34">
        <v>24</v>
      </c>
      <c r="W27" s="35">
        <f>X27+AA27+2/2+Tabelle2[[#This Row],[poweradd]]</f>
        <v>39.640000000000008</v>
      </c>
      <c r="X27" s="52">
        <f t="shared" si="20"/>
        <v>35.470000000000006</v>
      </c>
      <c r="Y27" s="52">
        <f t="shared" si="11"/>
        <v>317.53000000000003</v>
      </c>
      <c r="Z27" s="52">
        <f t="shared" si="1"/>
        <v>314.36</v>
      </c>
      <c r="AA27" s="52">
        <f t="shared" si="21"/>
        <v>3.17</v>
      </c>
      <c r="AB27" s="45"/>
      <c r="AC27" s="45"/>
      <c r="AD27" s="38"/>
      <c r="AE27" s="61"/>
      <c r="AF27" s="34">
        <v>24</v>
      </c>
      <c r="AG27" s="35">
        <f>AH27+AK27+2/2+Tabelle29[[#This Row],[poweradd]]</f>
        <v>39.640000000000008</v>
      </c>
      <c r="AH27" s="52">
        <f t="shared" si="22"/>
        <v>35.470000000000006</v>
      </c>
      <c r="AI27" s="52">
        <f t="shared" si="12"/>
        <v>317.53000000000003</v>
      </c>
      <c r="AJ27" s="52">
        <f t="shared" si="2"/>
        <v>314.36</v>
      </c>
      <c r="AK27" s="52">
        <f t="shared" si="13"/>
        <v>3.17</v>
      </c>
      <c r="AL27" s="45"/>
      <c r="AM27" s="45"/>
      <c r="AN27" s="38"/>
      <c r="AP27" s="34">
        <v>24</v>
      </c>
      <c r="AQ27" s="35">
        <f>AR27+AU27+2/2+Tabelle3[[#This Row],[poweradd]]</f>
        <v>9.6400000000000059</v>
      </c>
      <c r="AR27" s="52">
        <f t="shared" si="23"/>
        <v>5.470000000000006</v>
      </c>
      <c r="AS27" s="52">
        <f t="shared" si="24"/>
        <v>317.53000000000003</v>
      </c>
      <c r="AT27" s="52">
        <f t="shared" si="3"/>
        <v>314.36</v>
      </c>
      <c r="AU27" s="52">
        <f t="shared" si="14"/>
        <v>3.17</v>
      </c>
      <c r="AV27" s="45"/>
      <c r="AW27" s="45"/>
      <c r="AX27" s="38"/>
      <c r="AZ27" s="34">
        <v>24</v>
      </c>
      <c r="BA27" s="35">
        <f>BB27+BE27+2/2+Tabelle35[[#This Row],[poweradd]]</f>
        <v>39.639999999999993</v>
      </c>
      <c r="BB27" s="52">
        <f t="shared" si="25"/>
        <v>35.469999999999992</v>
      </c>
      <c r="BC27" s="52">
        <f t="shared" si="26"/>
        <v>317.53000000000003</v>
      </c>
      <c r="BD27" s="52">
        <f t="shared" si="4"/>
        <v>314.36</v>
      </c>
      <c r="BE27" s="52">
        <f t="shared" si="15"/>
        <v>3.17</v>
      </c>
      <c r="BF27" s="45"/>
      <c r="BG27" s="45"/>
      <c r="BH27" s="38"/>
      <c r="BI27" s="57"/>
      <c r="BJ27" s="34">
        <v>24</v>
      </c>
      <c r="BK27" s="35">
        <f>BL27+BO27+2/2+Tabelle216[[#This Row],[poweradd]]</f>
        <v>39.640000000000008</v>
      </c>
      <c r="BL27" s="52">
        <f t="shared" si="27"/>
        <v>35.470000000000006</v>
      </c>
      <c r="BM27" s="52">
        <f t="shared" si="16"/>
        <v>317.53000000000003</v>
      </c>
      <c r="BN27" s="52">
        <f t="shared" si="30"/>
        <v>314.36</v>
      </c>
      <c r="BO27" s="52">
        <f t="shared" si="17"/>
        <v>3.17</v>
      </c>
      <c r="BP27" s="45"/>
      <c r="BQ27" s="45"/>
      <c r="BR27" s="38"/>
    </row>
    <row r="28" spans="2:70" x14ac:dyDescent="0.25">
      <c r="B28">
        <v>25</v>
      </c>
      <c r="C28" s="35">
        <f>D28+G28+2/2+Tabelle1[[#This Row],[poweradd]]</f>
        <v>43.780000000000008</v>
      </c>
      <c r="D28" s="52">
        <f t="shared" si="18"/>
        <v>39.640000000000008</v>
      </c>
      <c r="E28" s="52">
        <f t="shared" si="6"/>
        <v>314.36</v>
      </c>
      <c r="F28" s="52">
        <f t="shared" si="28"/>
        <v>311.22000000000003</v>
      </c>
      <c r="G28" s="52">
        <f t="shared" si="8"/>
        <v>3.14</v>
      </c>
      <c r="H28" s="45"/>
      <c r="I28" s="45"/>
      <c r="L28">
        <v>25</v>
      </c>
      <c r="M28" s="35">
        <f>N28+Q28+2/2+Tabelle17[[#This Row],[poweradd]]</f>
        <v>43.780000000000008</v>
      </c>
      <c r="N28" s="52">
        <f t="shared" si="19"/>
        <v>39.640000000000008</v>
      </c>
      <c r="O28" s="52">
        <f t="shared" si="9"/>
        <v>314.36</v>
      </c>
      <c r="P28" s="52">
        <f t="shared" si="29"/>
        <v>311.22000000000003</v>
      </c>
      <c r="Q28" s="52">
        <f t="shared" si="10"/>
        <v>3.14</v>
      </c>
      <c r="R28" s="45"/>
      <c r="S28" s="45"/>
      <c r="V28" s="36">
        <v>25</v>
      </c>
      <c r="W28" s="35">
        <f>X28+AA28+2/2+Tabelle2[[#This Row],[poweradd]]</f>
        <v>43.780000000000008</v>
      </c>
      <c r="X28" s="52">
        <f t="shared" si="20"/>
        <v>39.640000000000008</v>
      </c>
      <c r="Y28" s="52">
        <f t="shared" si="11"/>
        <v>314.36</v>
      </c>
      <c r="Z28" s="52">
        <f t="shared" si="1"/>
        <v>311.22000000000003</v>
      </c>
      <c r="AA28" s="52">
        <f t="shared" si="21"/>
        <v>3.14</v>
      </c>
      <c r="AB28" s="45"/>
      <c r="AC28" s="45"/>
      <c r="AF28" s="36">
        <v>25</v>
      </c>
      <c r="AG28" s="35">
        <f>AH28+AK28+2/2+Tabelle29[[#This Row],[poweradd]]</f>
        <v>43.780000000000008</v>
      </c>
      <c r="AH28" s="52">
        <f t="shared" si="22"/>
        <v>39.640000000000008</v>
      </c>
      <c r="AI28" s="52">
        <f t="shared" si="12"/>
        <v>314.36</v>
      </c>
      <c r="AJ28" s="52">
        <f t="shared" si="2"/>
        <v>311.22000000000003</v>
      </c>
      <c r="AK28" s="52">
        <f t="shared" si="13"/>
        <v>3.14</v>
      </c>
      <c r="AL28" s="45"/>
      <c r="AM28" s="45"/>
      <c r="AP28" s="34">
        <v>25</v>
      </c>
      <c r="AQ28" s="35">
        <f>AR28+AU28+2/2+Tabelle3[[#This Row],[poweradd]]</f>
        <v>13.780000000000006</v>
      </c>
      <c r="AR28" s="52">
        <f t="shared" si="23"/>
        <v>9.6400000000000059</v>
      </c>
      <c r="AS28" s="52">
        <f t="shared" si="24"/>
        <v>314.36</v>
      </c>
      <c r="AT28" s="52">
        <f t="shared" si="3"/>
        <v>311.22000000000003</v>
      </c>
      <c r="AU28" s="52">
        <f t="shared" si="14"/>
        <v>3.14</v>
      </c>
      <c r="AV28" s="45"/>
      <c r="AW28" s="45"/>
      <c r="AZ28" s="34">
        <v>25</v>
      </c>
      <c r="BA28" s="35">
        <f>BB28+BE28+2/2+Tabelle35[[#This Row],[poweradd]]</f>
        <v>43.779999999999994</v>
      </c>
      <c r="BB28" s="52">
        <f t="shared" si="25"/>
        <v>39.639999999999993</v>
      </c>
      <c r="BC28" s="52">
        <f t="shared" si="26"/>
        <v>314.36</v>
      </c>
      <c r="BD28" s="52">
        <f t="shared" si="4"/>
        <v>311.22000000000003</v>
      </c>
      <c r="BE28" s="52">
        <f t="shared" si="15"/>
        <v>3.14</v>
      </c>
      <c r="BF28" s="45"/>
      <c r="BG28" s="45"/>
      <c r="BJ28" s="36">
        <v>25</v>
      </c>
      <c r="BK28" s="35">
        <f>BL28+BO28+2/2+Tabelle216[[#This Row],[poweradd]]</f>
        <v>43.780000000000008</v>
      </c>
      <c r="BL28" s="52">
        <f t="shared" si="27"/>
        <v>39.640000000000008</v>
      </c>
      <c r="BM28" s="52">
        <f t="shared" si="16"/>
        <v>314.36</v>
      </c>
      <c r="BN28" s="52">
        <f t="shared" si="30"/>
        <v>311.22000000000003</v>
      </c>
      <c r="BO28" s="52">
        <f t="shared" si="17"/>
        <v>3.14</v>
      </c>
      <c r="BP28" s="45"/>
      <c r="BQ28" s="45"/>
    </row>
    <row r="29" spans="2:70" x14ac:dyDescent="0.25">
      <c r="B29">
        <v>26</v>
      </c>
      <c r="C29" s="37">
        <f>D29+G29+2/2+Tabelle1[[#This Row],[poweradd]]</f>
        <v>47.890000000000008</v>
      </c>
      <c r="D29" s="52">
        <f t="shared" si="18"/>
        <v>43.780000000000008</v>
      </c>
      <c r="E29" s="52">
        <f t="shared" si="6"/>
        <v>311.22000000000003</v>
      </c>
      <c r="F29" s="52">
        <f t="shared" si="28"/>
        <v>308.11</v>
      </c>
      <c r="G29" s="52">
        <f t="shared" si="8"/>
        <v>3.11</v>
      </c>
      <c r="H29" s="45"/>
      <c r="I29" s="45"/>
      <c r="L29">
        <v>26</v>
      </c>
      <c r="M29" s="37">
        <f>N29+Q29+2/2+Tabelle17[[#This Row],[poweradd]]</f>
        <v>47.890000000000008</v>
      </c>
      <c r="N29" s="52">
        <f t="shared" si="19"/>
        <v>43.780000000000008</v>
      </c>
      <c r="O29" s="52">
        <f t="shared" si="9"/>
        <v>311.22000000000003</v>
      </c>
      <c r="P29" s="52">
        <f t="shared" si="29"/>
        <v>308.11</v>
      </c>
      <c r="Q29" s="52">
        <f t="shared" si="10"/>
        <v>3.11</v>
      </c>
      <c r="R29" s="45"/>
      <c r="S29" s="45"/>
      <c r="V29" s="34">
        <v>26</v>
      </c>
      <c r="W29" s="37">
        <f>X29+AA29+2/2+Tabelle2[[#This Row],[poweradd]]</f>
        <v>47.890000000000008</v>
      </c>
      <c r="X29" s="52">
        <f t="shared" si="20"/>
        <v>43.780000000000008</v>
      </c>
      <c r="Y29" s="52">
        <f t="shared" si="11"/>
        <v>311.22000000000003</v>
      </c>
      <c r="Z29" s="52">
        <f t="shared" si="1"/>
        <v>308.11</v>
      </c>
      <c r="AA29" s="52">
        <f t="shared" si="21"/>
        <v>3.11</v>
      </c>
      <c r="AB29" s="45"/>
      <c r="AC29" s="45"/>
      <c r="AF29" s="34">
        <v>26</v>
      </c>
      <c r="AG29" s="37">
        <f>AH29+AK29+2/2+Tabelle29[[#This Row],[poweradd]]</f>
        <v>47.890000000000008</v>
      </c>
      <c r="AH29" s="52">
        <f t="shared" si="22"/>
        <v>43.780000000000008</v>
      </c>
      <c r="AI29" s="52">
        <f t="shared" si="12"/>
        <v>311.22000000000003</v>
      </c>
      <c r="AJ29" s="52">
        <f t="shared" si="2"/>
        <v>308.11</v>
      </c>
      <c r="AK29" s="52">
        <f t="shared" si="13"/>
        <v>3.11</v>
      </c>
      <c r="AL29" s="45"/>
      <c r="AM29" s="45"/>
      <c r="AP29" s="34">
        <v>26</v>
      </c>
      <c r="AQ29" s="35">
        <f>AR29+AU29+2/2+Tabelle3[[#This Row],[poweradd]]</f>
        <v>17.890000000000008</v>
      </c>
      <c r="AR29" s="52">
        <f t="shared" si="23"/>
        <v>13.780000000000006</v>
      </c>
      <c r="AS29" s="52">
        <f t="shared" si="24"/>
        <v>311.22000000000003</v>
      </c>
      <c r="AT29" s="52">
        <f t="shared" si="3"/>
        <v>308.11</v>
      </c>
      <c r="AU29" s="52">
        <f t="shared" si="14"/>
        <v>3.11</v>
      </c>
      <c r="AV29" s="45"/>
      <c r="AW29" s="45"/>
      <c r="AZ29" s="34">
        <v>26</v>
      </c>
      <c r="BA29" s="35">
        <f>BB29+BE29+2/2+Tabelle35[[#This Row],[poweradd]]</f>
        <v>47.889999999999993</v>
      </c>
      <c r="BB29" s="52">
        <f t="shared" si="25"/>
        <v>43.779999999999994</v>
      </c>
      <c r="BC29" s="52">
        <f t="shared" si="26"/>
        <v>311.22000000000003</v>
      </c>
      <c r="BD29" s="52">
        <f t="shared" si="4"/>
        <v>308.11</v>
      </c>
      <c r="BE29" s="52">
        <f t="shared" si="15"/>
        <v>3.11</v>
      </c>
      <c r="BF29" s="45"/>
      <c r="BG29" s="45"/>
      <c r="BJ29" s="34">
        <v>26</v>
      </c>
      <c r="BK29" s="37">
        <f>BL29+BO29+2/2+Tabelle216[[#This Row],[poweradd]]</f>
        <v>47.890000000000008</v>
      </c>
      <c r="BL29" s="52">
        <f t="shared" si="27"/>
        <v>43.780000000000008</v>
      </c>
      <c r="BM29" s="52">
        <f t="shared" si="16"/>
        <v>311.22000000000003</v>
      </c>
      <c r="BN29" s="52">
        <f t="shared" si="30"/>
        <v>308.11</v>
      </c>
      <c r="BO29" s="52">
        <f t="shared" si="17"/>
        <v>3.11</v>
      </c>
      <c r="BP29" s="45"/>
      <c r="BQ29" s="45"/>
    </row>
    <row r="30" spans="2:70" x14ac:dyDescent="0.25">
      <c r="B30">
        <v>27</v>
      </c>
      <c r="C30" s="35">
        <f>D30+G30+2/2+Tabelle1[[#This Row],[poweradd]]</f>
        <v>101.47</v>
      </c>
      <c r="D30" s="52">
        <f t="shared" si="18"/>
        <v>47.890000000000008</v>
      </c>
      <c r="E30" s="52">
        <f t="shared" si="6"/>
        <v>308.11</v>
      </c>
      <c r="F30" s="52">
        <f t="shared" si="28"/>
        <v>305.03000000000003</v>
      </c>
      <c r="G30" s="52">
        <f t="shared" si="8"/>
        <v>3.08</v>
      </c>
      <c r="H30" s="45">
        <v>49.5</v>
      </c>
      <c r="I30" s="45">
        <v>49.5</v>
      </c>
      <c r="J30" t="s">
        <v>53</v>
      </c>
      <c r="L30">
        <v>27</v>
      </c>
      <c r="M30" s="35">
        <f>N30+Q30+2/2+Tabelle17[[#This Row],[poweradd]]</f>
        <v>21.970000000000006</v>
      </c>
      <c r="N30" s="52">
        <f t="shared" si="19"/>
        <v>47.890000000000008</v>
      </c>
      <c r="O30" s="52">
        <f>P29+S29</f>
        <v>308.11</v>
      </c>
      <c r="P30" s="52">
        <f t="shared" si="29"/>
        <v>305.03000000000003</v>
      </c>
      <c r="Q30" s="52">
        <f t="shared" si="10"/>
        <v>3.08</v>
      </c>
      <c r="R30" s="45">
        <v>-30</v>
      </c>
      <c r="S30" s="45"/>
      <c r="T30" t="s">
        <v>52</v>
      </c>
      <c r="V30" s="34">
        <v>27</v>
      </c>
      <c r="W30" s="35">
        <f>X30+AA30+2/2+Tabelle2[[#This Row],[poweradd]]</f>
        <v>21.970000000000006</v>
      </c>
      <c r="X30" s="52">
        <f t="shared" si="20"/>
        <v>47.890000000000008</v>
      </c>
      <c r="Y30" s="52">
        <f t="shared" si="11"/>
        <v>308.11</v>
      </c>
      <c r="Z30" s="52">
        <f t="shared" si="1"/>
        <v>305.03000000000003</v>
      </c>
      <c r="AA30" s="52">
        <f t="shared" si="21"/>
        <v>3.08</v>
      </c>
      <c r="AB30" s="45">
        <v>-30</v>
      </c>
      <c r="AC30" s="45"/>
      <c r="AD30" t="s">
        <v>52</v>
      </c>
      <c r="AF30" s="34">
        <v>27</v>
      </c>
      <c r="AG30" s="35">
        <f>AH30+AK30+2/2+Tabelle29[[#This Row],[poweradd]]</f>
        <v>21.970000000000006</v>
      </c>
      <c r="AH30" s="52">
        <f t="shared" si="22"/>
        <v>47.890000000000008</v>
      </c>
      <c r="AI30" s="52">
        <f t="shared" si="12"/>
        <v>308.11</v>
      </c>
      <c r="AJ30" s="52">
        <f t="shared" si="2"/>
        <v>305.03000000000003</v>
      </c>
      <c r="AK30" s="52">
        <f t="shared" si="13"/>
        <v>3.08</v>
      </c>
      <c r="AL30" s="45">
        <v>-30</v>
      </c>
      <c r="AM30" s="45"/>
      <c r="AN30" t="s">
        <v>52</v>
      </c>
      <c r="AP30" s="34">
        <v>27</v>
      </c>
      <c r="AQ30" s="35">
        <f>AR30+AU30+2/2+Tabelle3[[#This Row],[poweradd]]</f>
        <v>21.970000000000006</v>
      </c>
      <c r="AR30" s="52">
        <f t="shared" si="23"/>
        <v>17.890000000000008</v>
      </c>
      <c r="AS30" s="52">
        <f t="shared" si="24"/>
        <v>308.11</v>
      </c>
      <c r="AT30" s="52">
        <f t="shared" si="3"/>
        <v>305.03000000000003</v>
      </c>
      <c r="AU30" s="52">
        <f t="shared" si="14"/>
        <v>3.08</v>
      </c>
      <c r="AV30" s="45"/>
      <c r="AW30" s="45"/>
      <c r="AZ30" s="34">
        <v>27</v>
      </c>
      <c r="BA30" s="35">
        <f>BB30+BE30+2/2+Tabelle35[[#This Row],[poweradd]]</f>
        <v>101.47</v>
      </c>
      <c r="BB30" s="52">
        <f t="shared" si="25"/>
        <v>47.889999999999993</v>
      </c>
      <c r="BC30" s="52">
        <f t="shared" si="26"/>
        <v>308.11</v>
      </c>
      <c r="BD30" s="52">
        <f t="shared" si="4"/>
        <v>305.03000000000003</v>
      </c>
      <c r="BE30" s="52">
        <f t="shared" si="15"/>
        <v>3.08</v>
      </c>
      <c r="BF30" s="45">
        <v>49.5</v>
      </c>
      <c r="BG30" s="45">
        <v>49.5</v>
      </c>
      <c r="BH30" t="s">
        <v>53</v>
      </c>
      <c r="BJ30" s="34">
        <v>27</v>
      </c>
      <c r="BK30" s="35">
        <f>BL30+BO30+2/2+Tabelle216[[#This Row],[poweradd]]</f>
        <v>21.970000000000006</v>
      </c>
      <c r="BL30" s="52">
        <f t="shared" si="27"/>
        <v>47.890000000000008</v>
      </c>
      <c r="BM30" s="52">
        <f t="shared" si="16"/>
        <v>308.11</v>
      </c>
      <c r="BN30" s="52">
        <f t="shared" si="30"/>
        <v>305.03000000000003</v>
      </c>
      <c r="BO30" s="52">
        <f t="shared" si="17"/>
        <v>3.08</v>
      </c>
      <c r="BP30" s="45">
        <v>-30</v>
      </c>
      <c r="BQ30" s="45"/>
      <c r="BR30" t="s">
        <v>52</v>
      </c>
    </row>
    <row r="31" spans="2:70" x14ac:dyDescent="0.25">
      <c r="B31">
        <v>28</v>
      </c>
      <c r="C31" s="35">
        <f>D31+G31+2/2+Tabelle1[[#This Row],[poweradd]]</f>
        <v>46.010000000000005</v>
      </c>
      <c r="D31" s="52">
        <f t="shared" si="18"/>
        <v>101.47</v>
      </c>
      <c r="E31" s="52">
        <f t="shared" si="6"/>
        <v>354.53000000000003</v>
      </c>
      <c r="F31" s="52">
        <f t="shared" si="28"/>
        <v>350.99</v>
      </c>
      <c r="G31" s="52">
        <f t="shared" si="8"/>
        <v>3.54</v>
      </c>
      <c r="H31" s="45">
        <v>-60</v>
      </c>
      <c r="I31" s="45"/>
      <c r="J31" s="38" t="s">
        <v>57</v>
      </c>
      <c r="L31">
        <v>28</v>
      </c>
      <c r="M31" s="35">
        <f>N31+Q31+2/2+Tabelle17[[#This Row],[poweradd]]</f>
        <v>75.52000000000001</v>
      </c>
      <c r="N31" s="52">
        <f>M30</f>
        <v>21.970000000000006</v>
      </c>
      <c r="O31" s="52">
        <f>P30+S30</f>
        <v>305.03000000000003</v>
      </c>
      <c r="P31" s="52">
        <f>O31-Q31</f>
        <v>301.98</v>
      </c>
      <c r="Q31" s="52">
        <f t="shared" si="10"/>
        <v>3.05</v>
      </c>
      <c r="R31" s="45">
        <v>49.5</v>
      </c>
      <c r="S31" s="45">
        <v>49.5</v>
      </c>
      <c r="T31" t="s">
        <v>53</v>
      </c>
      <c r="U31" s="57"/>
      <c r="V31" s="34">
        <v>28</v>
      </c>
      <c r="W31" s="35">
        <f>X31+AA31+2/2+Tabelle2[[#This Row],[poweradd]]</f>
        <v>26.020000000000007</v>
      </c>
      <c r="X31" s="52">
        <f t="shared" si="20"/>
        <v>21.970000000000006</v>
      </c>
      <c r="Y31" s="52">
        <f t="shared" si="11"/>
        <v>305.03000000000003</v>
      </c>
      <c r="Z31" s="52">
        <f t="shared" si="1"/>
        <v>301.98</v>
      </c>
      <c r="AA31" s="52">
        <f t="shared" si="21"/>
        <v>3.05</v>
      </c>
      <c r="AB31" s="45"/>
      <c r="AC31" s="45"/>
      <c r="AF31" s="34">
        <v>28</v>
      </c>
      <c r="AG31" s="35">
        <f>AH31+AK31+2/2+Tabelle29[[#This Row],[poweradd]]</f>
        <v>26.020000000000007</v>
      </c>
      <c r="AH31" s="52">
        <f t="shared" si="22"/>
        <v>21.970000000000006</v>
      </c>
      <c r="AI31" s="52">
        <f t="shared" si="12"/>
        <v>305.03000000000003</v>
      </c>
      <c r="AJ31" s="52">
        <f t="shared" si="2"/>
        <v>301.98</v>
      </c>
      <c r="AK31" s="52">
        <f t="shared" si="13"/>
        <v>3.05</v>
      </c>
      <c r="AL31" s="45"/>
      <c r="AM31" s="45"/>
      <c r="AP31" s="34">
        <v>28</v>
      </c>
      <c r="AQ31" s="35">
        <f>AR31+AU31+2/2+Tabelle3[[#This Row],[poweradd]]</f>
        <v>26.020000000000007</v>
      </c>
      <c r="AR31" s="52">
        <f t="shared" si="23"/>
        <v>21.970000000000006</v>
      </c>
      <c r="AS31" s="52">
        <f t="shared" si="24"/>
        <v>305.03000000000003</v>
      </c>
      <c r="AT31" s="52">
        <f t="shared" si="3"/>
        <v>301.98</v>
      </c>
      <c r="AU31" s="52">
        <f t="shared" si="14"/>
        <v>3.05</v>
      </c>
      <c r="AV31" s="45"/>
      <c r="AW31" s="45"/>
      <c r="AZ31" s="34">
        <v>28</v>
      </c>
      <c r="BA31" s="35">
        <f>BB31+BE31+2/2+Tabelle35[[#This Row],[poweradd]]</f>
        <v>155.51</v>
      </c>
      <c r="BB31" s="52">
        <f t="shared" si="25"/>
        <v>101.47</v>
      </c>
      <c r="BC31" s="52">
        <f t="shared" si="26"/>
        <v>354.53000000000003</v>
      </c>
      <c r="BD31" s="52">
        <f t="shared" si="4"/>
        <v>350.99</v>
      </c>
      <c r="BE31" s="52">
        <f t="shared" si="15"/>
        <v>3.54</v>
      </c>
      <c r="BF31" s="45">
        <v>49.5</v>
      </c>
      <c r="BG31" s="45">
        <v>49.5</v>
      </c>
      <c r="BH31" t="s">
        <v>27</v>
      </c>
      <c r="BI31" s="57"/>
      <c r="BJ31" s="34">
        <v>28</v>
      </c>
      <c r="BK31" s="35">
        <f>BL31+BO31+2/2+Tabelle216[[#This Row],[poweradd]]</f>
        <v>26.020000000000007</v>
      </c>
      <c r="BL31" s="52">
        <f t="shared" si="27"/>
        <v>21.970000000000006</v>
      </c>
      <c r="BM31" s="52">
        <f t="shared" si="16"/>
        <v>305.03000000000003</v>
      </c>
      <c r="BN31" s="52">
        <f t="shared" si="30"/>
        <v>301.98</v>
      </c>
      <c r="BO31" s="52">
        <f t="shared" si="17"/>
        <v>3.05</v>
      </c>
      <c r="BP31" s="45"/>
      <c r="BQ31" s="45"/>
    </row>
    <row r="32" spans="2:70" x14ac:dyDescent="0.25">
      <c r="B32">
        <v>29</v>
      </c>
      <c r="C32" s="35">
        <f>D32+G32+2/2+Tabelle1[[#This Row],[poweradd]]</f>
        <v>20.510000000000005</v>
      </c>
      <c r="D32" s="52">
        <f t="shared" si="18"/>
        <v>46.010000000000005</v>
      </c>
      <c r="E32" s="52">
        <f t="shared" si="6"/>
        <v>350.99</v>
      </c>
      <c r="F32" s="52">
        <f t="shared" si="28"/>
        <v>347.49</v>
      </c>
      <c r="G32" s="52">
        <f t="shared" si="8"/>
        <v>3.5</v>
      </c>
      <c r="H32" s="45">
        <v>-30</v>
      </c>
      <c r="I32" s="45"/>
      <c r="J32" t="s">
        <v>52</v>
      </c>
      <c r="L32">
        <v>29</v>
      </c>
      <c r="M32" s="35">
        <f>N32+Q32+2/2+Tabelle17[[#This Row],[poweradd]]</f>
        <v>20.030000000000015</v>
      </c>
      <c r="N32" s="52">
        <f t="shared" si="19"/>
        <v>75.52000000000001</v>
      </c>
      <c r="O32" s="52">
        <f t="shared" si="9"/>
        <v>351.48</v>
      </c>
      <c r="P32" s="52">
        <f t="shared" si="29"/>
        <v>347.97</v>
      </c>
      <c r="Q32" s="52">
        <f t="shared" si="10"/>
        <v>3.51</v>
      </c>
      <c r="R32" s="45">
        <v>-60</v>
      </c>
      <c r="S32" s="45"/>
      <c r="T32" s="38" t="s">
        <v>57</v>
      </c>
      <c r="V32" s="34">
        <v>29</v>
      </c>
      <c r="W32" s="35">
        <f>X32+AA32+2/2+Tabelle2[[#This Row],[poweradd]]</f>
        <v>30.030000000000008</v>
      </c>
      <c r="X32" s="52">
        <f t="shared" si="20"/>
        <v>26.020000000000007</v>
      </c>
      <c r="Y32" s="52">
        <f t="shared" si="11"/>
        <v>301.98</v>
      </c>
      <c r="Z32" s="52">
        <f t="shared" si="1"/>
        <v>298.97000000000003</v>
      </c>
      <c r="AA32" s="52">
        <f t="shared" si="21"/>
        <v>3.01</v>
      </c>
      <c r="AB32" s="45"/>
      <c r="AC32" s="45"/>
      <c r="AF32" s="34">
        <v>29</v>
      </c>
      <c r="AG32" s="35">
        <f>AH32+AK32+2/2+Tabelle29[[#This Row],[poweradd]]</f>
        <v>30.030000000000008</v>
      </c>
      <c r="AH32" s="52">
        <f t="shared" si="22"/>
        <v>26.020000000000007</v>
      </c>
      <c r="AI32" s="52">
        <f t="shared" si="12"/>
        <v>301.98</v>
      </c>
      <c r="AJ32" s="52">
        <f t="shared" si="2"/>
        <v>298.97000000000003</v>
      </c>
      <c r="AK32" s="52">
        <f t="shared" si="13"/>
        <v>3.01</v>
      </c>
      <c r="AL32" s="45"/>
      <c r="AM32" s="45"/>
      <c r="AN32" s="38"/>
      <c r="AP32" s="34">
        <v>29</v>
      </c>
      <c r="AQ32" s="35">
        <f>AR32+AU32+2/2+Tabelle3[[#This Row],[poweradd]]</f>
        <v>30.030000000000008</v>
      </c>
      <c r="AR32" s="52">
        <f t="shared" si="23"/>
        <v>26.020000000000007</v>
      </c>
      <c r="AS32" s="52">
        <f t="shared" si="24"/>
        <v>301.98</v>
      </c>
      <c r="AT32" s="52">
        <f t="shared" si="3"/>
        <v>298.97000000000003</v>
      </c>
      <c r="AU32" s="52">
        <f t="shared" si="14"/>
        <v>3.01</v>
      </c>
      <c r="AV32" s="45"/>
      <c r="AW32" s="45"/>
      <c r="AZ32" s="34">
        <v>29</v>
      </c>
      <c r="BA32" s="35">
        <f>BB32+BE32+2/2+Tabelle35[[#This Row],[poweradd]]</f>
        <v>160.51</v>
      </c>
      <c r="BB32" s="52">
        <f t="shared" si="25"/>
        <v>155.51</v>
      </c>
      <c r="BC32" s="52">
        <f t="shared" si="26"/>
        <v>400.49</v>
      </c>
      <c r="BD32" s="52">
        <f t="shared" si="4"/>
        <v>396.49</v>
      </c>
      <c r="BE32" s="52">
        <f t="shared" si="15"/>
        <v>4</v>
      </c>
      <c r="BF32" s="45"/>
      <c r="BG32" s="45"/>
      <c r="BJ32" s="34">
        <v>29</v>
      </c>
      <c r="BK32" s="35">
        <f>BL32+BO32+2/2+Tabelle216[[#This Row],[poweradd]]</f>
        <v>30.030000000000008</v>
      </c>
      <c r="BL32" s="52">
        <f t="shared" si="27"/>
        <v>26.020000000000007</v>
      </c>
      <c r="BM32" s="52">
        <f t="shared" si="16"/>
        <v>301.98</v>
      </c>
      <c r="BN32" s="52">
        <f t="shared" si="30"/>
        <v>298.97000000000003</v>
      </c>
      <c r="BO32" s="52">
        <f t="shared" si="17"/>
        <v>3.01</v>
      </c>
      <c r="BP32" s="45"/>
      <c r="BQ32" s="45"/>
    </row>
    <row r="33" spans="2:70" x14ac:dyDescent="0.25">
      <c r="B33">
        <v>30</v>
      </c>
      <c r="C33" s="37">
        <f>D33+G33+2/2+Tabelle1[[#This Row],[poweradd]]</f>
        <v>24.980000000000004</v>
      </c>
      <c r="D33" s="52">
        <f t="shared" si="18"/>
        <v>20.510000000000005</v>
      </c>
      <c r="E33" s="52">
        <f t="shared" si="6"/>
        <v>347.49</v>
      </c>
      <c r="F33" s="52">
        <f t="shared" si="28"/>
        <v>344.02</v>
      </c>
      <c r="G33" s="52">
        <f t="shared" si="8"/>
        <v>3.47</v>
      </c>
      <c r="H33" s="45"/>
      <c r="I33" s="45"/>
      <c r="L33">
        <v>30</v>
      </c>
      <c r="M33" s="37">
        <f>N33+Q33+2/2+Tabelle17[[#This Row],[poweradd]]</f>
        <v>24.500000000000014</v>
      </c>
      <c r="N33" s="52">
        <f t="shared" si="19"/>
        <v>20.030000000000015</v>
      </c>
      <c r="O33" s="52">
        <f t="shared" si="9"/>
        <v>347.97</v>
      </c>
      <c r="P33" s="52">
        <f t="shared" si="29"/>
        <v>344.5</v>
      </c>
      <c r="Q33" s="52">
        <f t="shared" si="10"/>
        <v>3.47</v>
      </c>
      <c r="R33" s="45"/>
      <c r="S33" s="45"/>
      <c r="T33" s="38"/>
      <c r="V33" s="36">
        <v>30</v>
      </c>
      <c r="W33" s="37">
        <f>X33+AA33+2/2+Tabelle2[[#This Row],[poweradd]]</f>
        <v>34.010000000000005</v>
      </c>
      <c r="X33" s="52">
        <f t="shared" si="20"/>
        <v>30.030000000000008</v>
      </c>
      <c r="Y33" s="52">
        <f t="shared" si="11"/>
        <v>298.97000000000003</v>
      </c>
      <c r="Z33" s="52">
        <f t="shared" si="1"/>
        <v>295.99</v>
      </c>
      <c r="AA33" s="52">
        <f t="shared" si="21"/>
        <v>2.98</v>
      </c>
      <c r="AB33" s="45"/>
      <c r="AC33" s="45"/>
      <c r="AF33" s="36">
        <v>30</v>
      </c>
      <c r="AG33" s="37">
        <f>AH33+AK33+2/2+Tabelle29[[#This Row],[poweradd]]</f>
        <v>34.010000000000005</v>
      </c>
      <c r="AH33" s="52">
        <f t="shared" si="22"/>
        <v>30.030000000000008</v>
      </c>
      <c r="AI33" s="52">
        <f t="shared" si="12"/>
        <v>298.97000000000003</v>
      </c>
      <c r="AJ33" s="52">
        <f t="shared" si="2"/>
        <v>295.99</v>
      </c>
      <c r="AK33" s="52">
        <f t="shared" si="13"/>
        <v>2.98</v>
      </c>
      <c r="AL33" s="45"/>
      <c r="AM33" s="45"/>
      <c r="AP33" s="34">
        <v>30</v>
      </c>
      <c r="AQ33" s="35">
        <f>AR33+AU33+2/2+Tabelle3[[#This Row],[poweradd]]</f>
        <v>34.010000000000005</v>
      </c>
      <c r="AR33" s="52">
        <f t="shared" si="23"/>
        <v>30.030000000000008</v>
      </c>
      <c r="AS33" s="52">
        <f t="shared" si="24"/>
        <v>298.97000000000003</v>
      </c>
      <c r="AT33" s="52">
        <f t="shared" si="3"/>
        <v>295.99</v>
      </c>
      <c r="AU33" s="52">
        <f t="shared" si="14"/>
        <v>2.98</v>
      </c>
      <c r="AV33" s="45"/>
      <c r="AW33" s="45"/>
      <c r="AZ33" s="34">
        <v>30</v>
      </c>
      <c r="BA33" s="35">
        <f>BB33+BE33+2/2+Tabelle35[[#This Row],[poweradd]]</f>
        <v>165.47</v>
      </c>
      <c r="BB33" s="52">
        <f t="shared" si="25"/>
        <v>160.51</v>
      </c>
      <c r="BC33" s="52">
        <f t="shared" si="26"/>
        <v>396.49</v>
      </c>
      <c r="BD33" s="52">
        <f t="shared" si="4"/>
        <v>392.53000000000003</v>
      </c>
      <c r="BE33" s="52">
        <f t="shared" si="15"/>
        <v>3.96</v>
      </c>
      <c r="BF33" s="45"/>
      <c r="BG33" s="45"/>
      <c r="BJ33" s="36">
        <v>30</v>
      </c>
      <c r="BK33" s="37">
        <f>BL33+BO33+2/2+Tabelle216[[#This Row],[poweradd]]</f>
        <v>34.010000000000005</v>
      </c>
      <c r="BL33" s="52">
        <f t="shared" si="27"/>
        <v>30.030000000000008</v>
      </c>
      <c r="BM33" s="52">
        <f t="shared" si="16"/>
        <v>298.97000000000003</v>
      </c>
      <c r="BN33" s="52">
        <f t="shared" si="30"/>
        <v>295.99</v>
      </c>
      <c r="BO33" s="52">
        <f t="shared" si="17"/>
        <v>2.98</v>
      </c>
      <c r="BP33" s="45"/>
      <c r="BQ33" s="45"/>
    </row>
    <row r="34" spans="2:70" x14ac:dyDescent="0.25">
      <c r="B34">
        <v>31</v>
      </c>
      <c r="C34" s="35">
        <f>D34+G34+2/2+Tabelle1[[#This Row],[poweradd]]</f>
        <v>29.420000000000005</v>
      </c>
      <c r="D34" s="52">
        <f t="shared" si="18"/>
        <v>24.980000000000004</v>
      </c>
      <c r="E34" s="52">
        <f t="shared" si="6"/>
        <v>344.02</v>
      </c>
      <c r="F34" s="52">
        <f t="shared" si="28"/>
        <v>340.58</v>
      </c>
      <c r="G34" s="52">
        <f t="shared" si="8"/>
        <v>3.44</v>
      </c>
      <c r="H34" s="45"/>
      <c r="I34" s="45"/>
      <c r="L34">
        <v>31</v>
      </c>
      <c r="M34" s="35">
        <f>N34+Q34+2/2+Tabelle17[[#This Row],[poweradd]]</f>
        <v>28.940000000000015</v>
      </c>
      <c r="N34" s="52">
        <f t="shared" si="19"/>
        <v>24.500000000000014</v>
      </c>
      <c r="O34" s="52">
        <f t="shared" si="9"/>
        <v>344.5</v>
      </c>
      <c r="P34" s="52">
        <f t="shared" si="29"/>
        <v>341.06</v>
      </c>
      <c r="Q34" s="52">
        <f t="shared" si="10"/>
        <v>3.44</v>
      </c>
      <c r="R34" s="45"/>
      <c r="S34" s="45"/>
      <c r="V34" s="34">
        <v>31</v>
      </c>
      <c r="W34" s="35">
        <f>X34+AA34+2/2+Tabelle2[[#This Row],[poweradd]]</f>
        <v>37.960000000000008</v>
      </c>
      <c r="X34" s="52">
        <f t="shared" si="20"/>
        <v>34.010000000000005</v>
      </c>
      <c r="Y34" s="52">
        <f t="shared" si="11"/>
        <v>295.99</v>
      </c>
      <c r="Z34" s="52">
        <f t="shared" si="1"/>
        <v>293.04000000000002</v>
      </c>
      <c r="AA34" s="52">
        <f t="shared" si="21"/>
        <v>2.95</v>
      </c>
      <c r="AB34" s="45"/>
      <c r="AC34" s="45"/>
      <c r="AF34" s="34">
        <v>31</v>
      </c>
      <c r="AG34" s="35">
        <f>AH34+AK34+2/2+Tabelle29[[#This Row],[poweradd]]</f>
        <v>37.960000000000008</v>
      </c>
      <c r="AH34" s="52">
        <f t="shared" si="22"/>
        <v>34.010000000000005</v>
      </c>
      <c r="AI34" s="52">
        <f t="shared" si="12"/>
        <v>295.99</v>
      </c>
      <c r="AJ34" s="52">
        <f t="shared" si="2"/>
        <v>293.04000000000002</v>
      </c>
      <c r="AK34" s="52">
        <f t="shared" si="13"/>
        <v>2.95</v>
      </c>
      <c r="AL34" s="45"/>
      <c r="AM34" s="45"/>
      <c r="AP34" s="34">
        <v>31</v>
      </c>
      <c r="AQ34" s="35">
        <f>AR34+AU34+2/2+Tabelle3[[#This Row],[poweradd]]</f>
        <v>37.960000000000008</v>
      </c>
      <c r="AR34" s="52">
        <f t="shared" si="23"/>
        <v>34.010000000000005</v>
      </c>
      <c r="AS34" s="52">
        <f t="shared" si="24"/>
        <v>295.99</v>
      </c>
      <c r="AT34" s="52">
        <f t="shared" si="3"/>
        <v>293.04000000000002</v>
      </c>
      <c r="AU34" s="52">
        <f t="shared" si="14"/>
        <v>2.95</v>
      </c>
      <c r="AV34" s="45"/>
      <c r="AW34" s="45"/>
      <c r="AZ34" s="34">
        <v>31</v>
      </c>
      <c r="BA34" s="35">
        <f>BB34+BE34+2/2+Tabelle35[[#This Row],[poweradd]]</f>
        <v>170.39</v>
      </c>
      <c r="BB34" s="52">
        <f t="shared" si="25"/>
        <v>165.47</v>
      </c>
      <c r="BC34" s="52">
        <f t="shared" si="26"/>
        <v>392.53000000000003</v>
      </c>
      <c r="BD34" s="52">
        <f t="shared" si="4"/>
        <v>388.61</v>
      </c>
      <c r="BE34" s="52">
        <f t="shared" si="15"/>
        <v>3.92</v>
      </c>
      <c r="BF34" s="45"/>
      <c r="BG34" s="45"/>
      <c r="BJ34" s="34">
        <v>31</v>
      </c>
      <c r="BK34" s="35">
        <f>BL34+BO34+2/2+Tabelle216[[#This Row],[poweradd]]</f>
        <v>37.960000000000008</v>
      </c>
      <c r="BL34" s="52">
        <f t="shared" si="27"/>
        <v>34.010000000000005</v>
      </c>
      <c r="BM34" s="52">
        <f t="shared" si="16"/>
        <v>295.99</v>
      </c>
      <c r="BN34" s="52">
        <f t="shared" si="30"/>
        <v>293.04000000000002</v>
      </c>
      <c r="BO34" s="52">
        <f t="shared" si="17"/>
        <v>2.95</v>
      </c>
      <c r="BP34" s="45"/>
      <c r="BQ34" s="45"/>
    </row>
    <row r="35" spans="2:70" x14ac:dyDescent="0.25">
      <c r="B35">
        <v>32</v>
      </c>
      <c r="C35" s="35">
        <f>D35+G35+2/2+Tabelle1[[#This Row],[poweradd]]</f>
        <v>33.820000000000007</v>
      </c>
      <c r="D35" s="52">
        <f t="shared" si="18"/>
        <v>29.420000000000005</v>
      </c>
      <c r="E35" s="52">
        <f t="shared" si="6"/>
        <v>340.58</v>
      </c>
      <c r="F35" s="52">
        <f t="shared" si="28"/>
        <v>337.18</v>
      </c>
      <c r="G35" s="52">
        <f t="shared" si="8"/>
        <v>3.4</v>
      </c>
      <c r="H35" s="45"/>
      <c r="I35" s="45"/>
      <c r="L35">
        <v>32</v>
      </c>
      <c r="M35" s="35">
        <f>N35+Q35+2/2+Tabelle17[[#This Row],[poweradd]]</f>
        <v>33.350000000000016</v>
      </c>
      <c r="N35" s="52">
        <f t="shared" si="19"/>
        <v>28.940000000000015</v>
      </c>
      <c r="O35" s="52">
        <f t="shared" si="9"/>
        <v>341.06</v>
      </c>
      <c r="P35" s="52">
        <f t="shared" si="29"/>
        <v>337.65</v>
      </c>
      <c r="Q35" s="52">
        <f t="shared" si="10"/>
        <v>3.41</v>
      </c>
      <c r="R35" s="45"/>
      <c r="S35" s="45"/>
      <c r="V35" s="34">
        <v>32</v>
      </c>
      <c r="W35" s="35">
        <f>X35+AA35+2/2+Tabelle2[[#This Row],[poweradd]]</f>
        <v>41.890000000000008</v>
      </c>
      <c r="X35" s="52">
        <f t="shared" si="20"/>
        <v>37.960000000000008</v>
      </c>
      <c r="Y35" s="52">
        <f t="shared" si="11"/>
        <v>293.04000000000002</v>
      </c>
      <c r="Z35" s="52">
        <f t="shared" si="1"/>
        <v>290.11</v>
      </c>
      <c r="AA35" s="52">
        <f t="shared" si="21"/>
        <v>2.93</v>
      </c>
      <c r="AB35" s="45"/>
      <c r="AC35" s="45"/>
      <c r="AF35" s="34">
        <v>32</v>
      </c>
      <c r="AG35" s="35">
        <f>AH35+AK35+2/2+Tabelle29[[#This Row],[poweradd]]</f>
        <v>41.890000000000008</v>
      </c>
      <c r="AH35" s="52">
        <f t="shared" si="22"/>
        <v>37.960000000000008</v>
      </c>
      <c r="AI35" s="52">
        <f t="shared" si="12"/>
        <v>293.04000000000002</v>
      </c>
      <c r="AJ35" s="52">
        <f t="shared" si="2"/>
        <v>290.11</v>
      </c>
      <c r="AK35" s="52">
        <f t="shared" si="13"/>
        <v>2.93</v>
      </c>
      <c r="AL35" s="45"/>
      <c r="AM35" s="45"/>
      <c r="AP35" s="34">
        <v>32</v>
      </c>
      <c r="AQ35" s="35">
        <f>AR35+AU35+2/2+Tabelle3[[#This Row],[poweradd]]</f>
        <v>41.890000000000008</v>
      </c>
      <c r="AR35" s="52">
        <f t="shared" si="23"/>
        <v>37.960000000000008</v>
      </c>
      <c r="AS35" s="52">
        <f t="shared" si="24"/>
        <v>293.04000000000002</v>
      </c>
      <c r="AT35" s="52">
        <f t="shared" si="3"/>
        <v>290.11</v>
      </c>
      <c r="AU35" s="52">
        <f t="shared" si="14"/>
        <v>2.93</v>
      </c>
      <c r="AV35" s="45"/>
      <c r="AW35" s="45"/>
      <c r="AZ35" s="34">
        <v>32</v>
      </c>
      <c r="BA35" s="35">
        <f>BB35+BE35+2/2+Tabelle35[[#This Row],[poweradd]]</f>
        <v>175.26999999999998</v>
      </c>
      <c r="BB35" s="52">
        <f t="shared" si="25"/>
        <v>170.39</v>
      </c>
      <c r="BC35" s="52">
        <f t="shared" si="26"/>
        <v>388.61</v>
      </c>
      <c r="BD35" s="52">
        <f t="shared" si="4"/>
        <v>384.73</v>
      </c>
      <c r="BE35" s="52">
        <f t="shared" si="15"/>
        <v>3.88</v>
      </c>
      <c r="BF35" s="45"/>
      <c r="BG35" s="45"/>
      <c r="BJ35" s="34">
        <v>32</v>
      </c>
      <c r="BK35" s="35">
        <f>BL35+BO35+2/2+Tabelle216[[#This Row],[poweradd]]</f>
        <v>41.890000000000008</v>
      </c>
      <c r="BL35" s="52">
        <f t="shared" si="27"/>
        <v>37.960000000000008</v>
      </c>
      <c r="BM35" s="52">
        <f t="shared" si="16"/>
        <v>293.04000000000002</v>
      </c>
      <c r="BN35" s="52">
        <f t="shared" si="30"/>
        <v>290.11</v>
      </c>
      <c r="BO35" s="52">
        <f t="shared" si="17"/>
        <v>2.93</v>
      </c>
      <c r="BP35" s="45"/>
      <c r="BQ35" s="45"/>
    </row>
    <row r="36" spans="2:70" x14ac:dyDescent="0.25">
      <c r="B36">
        <v>33</v>
      </c>
      <c r="C36" s="35">
        <f>D36+G36+2/2+Tabelle1[[#This Row],[poweradd]]</f>
        <v>38.190000000000005</v>
      </c>
      <c r="D36" s="52">
        <f t="shared" si="18"/>
        <v>33.820000000000007</v>
      </c>
      <c r="E36" s="52">
        <f t="shared" si="6"/>
        <v>337.18</v>
      </c>
      <c r="F36" s="52">
        <f t="shared" si="28"/>
        <v>333.81</v>
      </c>
      <c r="G36" s="52">
        <f t="shared" si="8"/>
        <v>3.37</v>
      </c>
      <c r="H36" s="45"/>
      <c r="I36" s="45"/>
      <c r="L36">
        <v>33</v>
      </c>
      <c r="M36" s="35">
        <f>N36+Q36+2/2+Tabelle17[[#This Row],[poweradd]]</f>
        <v>37.720000000000013</v>
      </c>
      <c r="N36" s="52">
        <f t="shared" si="19"/>
        <v>33.350000000000016</v>
      </c>
      <c r="O36" s="52">
        <f t="shared" si="9"/>
        <v>337.65</v>
      </c>
      <c r="P36" s="52">
        <f t="shared" si="29"/>
        <v>334.28</v>
      </c>
      <c r="Q36" s="52">
        <f t="shared" si="10"/>
        <v>3.37</v>
      </c>
      <c r="R36" s="45"/>
      <c r="S36" s="45"/>
      <c r="T36" s="38"/>
      <c r="V36" s="34">
        <v>33</v>
      </c>
      <c r="W36" s="35">
        <f>X36+AA36+2/2+Tabelle2[[#This Row],[poweradd]]</f>
        <v>45.790000000000006</v>
      </c>
      <c r="X36" s="52">
        <f t="shared" si="20"/>
        <v>41.890000000000008</v>
      </c>
      <c r="Y36" s="52">
        <f t="shared" si="11"/>
        <v>290.11</v>
      </c>
      <c r="Z36" s="52">
        <f t="shared" ref="Z36:Z67" si="31">Y36-AA36</f>
        <v>287.21000000000004</v>
      </c>
      <c r="AA36" s="52">
        <f t="shared" ref="AA36:AA67" si="32">IF(ROUNDDOWN(Y36/50/2,2)&lt;0.5,0.5,IF(ROUNDDOWN(Y36/50/2,2)&gt;10,10,ROUNDDOWN(Y36/50/2,2)))</f>
        <v>2.9</v>
      </c>
      <c r="AB36" s="45"/>
      <c r="AC36" s="45"/>
      <c r="AF36" s="34">
        <v>33</v>
      </c>
      <c r="AG36" s="35">
        <f>AH36+AK36+2/2+Tabelle29[[#This Row],[poweradd]]</f>
        <v>45.790000000000006</v>
      </c>
      <c r="AH36" s="52">
        <f t="shared" si="22"/>
        <v>41.890000000000008</v>
      </c>
      <c r="AI36" s="52">
        <f t="shared" si="12"/>
        <v>290.11</v>
      </c>
      <c r="AJ36" s="52">
        <f t="shared" si="2"/>
        <v>287.21000000000004</v>
      </c>
      <c r="AK36" s="52">
        <f t="shared" ref="AK36:AK67" si="33">IF(ROUNDDOWN(AI36/50/2,2)&lt;0.5,0.5,IF(ROUNDDOWN(AI36/50/2,2)&gt;10,10,ROUNDDOWN(AI36/50/2,2)))</f>
        <v>2.9</v>
      </c>
      <c r="AL36" s="45"/>
      <c r="AM36" s="45"/>
      <c r="AP36" s="34">
        <v>33</v>
      </c>
      <c r="AQ36" s="35">
        <f>AR36+AU36+2/2+Tabelle3[[#This Row],[poweradd]]</f>
        <v>45.790000000000006</v>
      </c>
      <c r="AR36" s="52">
        <f t="shared" si="23"/>
        <v>41.890000000000008</v>
      </c>
      <c r="AS36" s="52">
        <f t="shared" si="24"/>
        <v>290.11</v>
      </c>
      <c r="AT36" s="52">
        <f t="shared" si="3"/>
        <v>287.21000000000004</v>
      </c>
      <c r="AU36" s="52">
        <f t="shared" ref="AU36:AU67" si="34">IF(ROUNDDOWN(AS36/50/2,2)&lt;0.5,0.5,IF(ROUNDDOWN(AS36/50/2,2)&gt;10,10,ROUNDDOWN(AS36/50/2,2)))</f>
        <v>2.9</v>
      </c>
      <c r="AV36" s="45"/>
      <c r="AW36" s="45"/>
      <c r="AZ36" s="34">
        <v>33</v>
      </c>
      <c r="BA36" s="35">
        <f>BB36+BE36+2/2+Tabelle35[[#This Row],[poweradd]]</f>
        <v>180.10999999999999</v>
      </c>
      <c r="BB36" s="52">
        <f t="shared" si="25"/>
        <v>175.26999999999998</v>
      </c>
      <c r="BC36" s="52">
        <f t="shared" si="26"/>
        <v>384.73</v>
      </c>
      <c r="BD36" s="52">
        <f t="shared" si="4"/>
        <v>380.89000000000004</v>
      </c>
      <c r="BE36" s="52">
        <f t="shared" ref="BE36:BE67" si="35">IF(ROUNDDOWN(BC36/50/2,2)&lt;0.5,0.5,IF(ROUNDDOWN(BC36/50/2,2)&gt;10,10,ROUNDDOWN(BC36/50/2,2)))</f>
        <v>3.84</v>
      </c>
      <c r="BF36" s="45"/>
      <c r="BG36" s="45"/>
      <c r="BJ36" s="34">
        <v>33</v>
      </c>
      <c r="BK36" s="35">
        <f>BL36+BO36+2/2+Tabelle216[[#This Row],[poweradd]]</f>
        <v>45.790000000000006</v>
      </c>
      <c r="BL36" s="52">
        <f t="shared" si="27"/>
        <v>41.890000000000008</v>
      </c>
      <c r="BM36" s="52">
        <f t="shared" si="16"/>
        <v>290.11</v>
      </c>
      <c r="BN36" s="52">
        <f t="shared" si="30"/>
        <v>287.21000000000004</v>
      </c>
      <c r="BO36" s="52">
        <f t="shared" ref="BO36:BO67" si="36">IF(ROUNDDOWN(BM36/50/2,2)&lt;0.5,0.5,IF(ROUNDDOWN(BM36/50/2,2)&gt;10,10,ROUNDDOWN(BM36/50/2,2)))</f>
        <v>2.9</v>
      </c>
      <c r="BP36" s="45"/>
      <c r="BQ36" s="45"/>
    </row>
    <row r="37" spans="2:70" x14ac:dyDescent="0.25">
      <c r="B37">
        <v>34</v>
      </c>
      <c r="C37" s="35">
        <f>D37+G37+2/2+Tabelle1[[#This Row],[poweradd]]</f>
        <v>42.52</v>
      </c>
      <c r="D37" s="52">
        <f t="shared" si="18"/>
        <v>38.190000000000005</v>
      </c>
      <c r="E37" s="52">
        <f t="shared" si="6"/>
        <v>333.81</v>
      </c>
      <c r="F37" s="52">
        <f t="shared" si="28"/>
        <v>330.48</v>
      </c>
      <c r="G37" s="52">
        <f t="shared" si="8"/>
        <v>3.33</v>
      </c>
      <c r="H37" s="45"/>
      <c r="I37" s="45"/>
      <c r="L37">
        <v>34</v>
      </c>
      <c r="M37" s="35">
        <f>N37+Q37+2/2+Tabelle17[[#This Row],[poweradd]]</f>
        <v>42.060000000000016</v>
      </c>
      <c r="N37" s="52">
        <f t="shared" si="19"/>
        <v>37.720000000000013</v>
      </c>
      <c r="O37" s="52">
        <f t="shared" si="9"/>
        <v>334.28</v>
      </c>
      <c r="P37" s="52">
        <f t="shared" si="29"/>
        <v>330.94</v>
      </c>
      <c r="Q37" s="52">
        <f t="shared" si="10"/>
        <v>3.34</v>
      </c>
      <c r="R37" s="45"/>
      <c r="S37" s="45"/>
      <c r="V37" s="36">
        <v>34</v>
      </c>
      <c r="W37" s="35">
        <f>X37+AA37+2/2+Tabelle2[[#This Row],[poweradd]]</f>
        <v>49.660000000000004</v>
      </c>
      <c r="X37" s="52">
        <f t="shared" si="20"/>
        <v>45.790000000000006</v>
      </c>
      <c r="Y37" s="52">
        <f t="shared" ref="Y37:Y69" si="37">Z36+AC36</f>
        <v>287.21000000000004</v>
      </c>
      <c r="Z37" s="52">
        <f t="shared" si="31"/>
        <v>284.34000000000003</v>
      </c>
      <c r="AA37" s="52">
        <f t="shared" si="32"/>
        <v>2.87</v>
      </c>
      <c r="AB37" s="45"/>
      <c r="AC37" s="45"/>
      <c r="AF37" s="36">
        <v>34</v>
      </c>
      <c r="AG37" s="35">
        <f>AH37+AK37+2/2+Tabelle29[[#This Row],[poweradd]]</f>
        <v>49.660000000000004</v>
      </c>
      <c r="AH37" s="52">
        <f t="shared" si="22"/>
        <v>45.790000000000006</v>
      </c>
      <c r="AI37" s="52">
        <f t="shared" si="12"/>
        <v>287.21000000000004</v>
      </c>
      <c r="AJ37" s="52">
        <f t="shared" si="2"/>
        <v>284.34000000000003</v>
      </c>
      <c r="AK37" s="52">
        <f t="shared" si="33"/>
        <v>2.87</v>
      </c>
      <c r="AL37" s="45"/>
      <c r="AM37" s="45"/>
      <c r="AP37" s="34">
        <v>34</v>
      </c>
      <c r="AQ37" s="35">
        <f>AR37+AU37+2/2+Tabelle3[[#This Row],[poweradd]]</f>
        <v>49.660000000000004</v>
      </c>
      <c r="AR37" s="52">
        <f t="shared" si="23"/>
        <v>45.790000000000006</v>
      </c>
      <c r="AS37" s="52">
        <f t="shared" si="24"/>
        <v>287.21000000000004</v>
      </c>
      <c r="AT37" s="52">
        <f t="shared" si="3"/>
        <v>284.34000000000003</v>
      </c>
      <c r="AU37" s="52">
        <f t="shared" si="34"/>
        <v>2.87</v>
      </c>
      <c r="AV37" s="45"/>
      <c r="AW37" s="45"/>
      <c r="AZ37" s="34">
        <v>34</v>
      </c>
      <c r="BA37" s="35">
        <f>BB37+BE37+2/2+Tabelle35[[#This Row],[poweradd]]</f>
        <v>184.91</v>
      </c>
      <c r="BB37" s="52">
        <f t="shared" si="25"/>
        <v>180.10999999999999</v>
      </c>
      <c r="BC37" s="52">
        <f t="shared" si="26"/>
        <v>380.89000000000004</v>
      </c>
      <c r="BD37" s="52">
        <f t="shared" si="4"/>
        <v>377.09000000000003</v>
      </c>
      <c r="BE37" s="52">
        <f t="shared" si="35"/>
        <v>3.8</v>
      </c>
      <c r="BF37" s="45"/>
      <c r="BG37" s="45"/>
      <c r="BJ37" s="36">
        <v>34</v>
      </c>
      <c r="BK37" s="35">
        <f>BL37+BO37+2/2+Tabelle216[[#This Row],[poweradd]]</f>
        <v>49.660000000000004</v>
      </c>
      <c r="BL37" s="52">
        <f t="shared" si="27"/>
        <v>45.790000000000006</v>
      </c>
      <c r="BM37" s="52">
        <f t="shared" si="16"/>
        <v>287.21000000000004</v>
      </c>
      <c r="BN37" s="52">
        <f t="shared" si="30"/>
        <v>284.34000000000003</v>
      </c>
      <c r="BO37" s="52">
        <f t="shared" si="36"/>
        <v>2.87</v>
      </c>
      <c r="BP37" s="45"/>
      <c r="BQ37" s="45"/>
    </row>
    <row r="38" spans="2:70" x14ac:dyDescent="0.25">
      <c r="B38">
        <v>35</v>
      </c>
      <c r="C38" s="35">
        <f>D38+G38+2/2+Tabelle1[[#This Row],[poweradd]]</f>
        <v>46.82</v>
      </c>
      <c r="D38" s="52">
        <f t="shared" si="18"/>
        <v>42.52</v>
      </c>
      <c r="E38" s="52">
        <f t="shared" si="6"/>
        <v>330.48</v>
      </c>
      <c r="F38" s="52">
        <f t="shared" si="28"/>
        <v>327.18</v>
      </c>
      <c r="G38" s="52">
        <f t="shared" si="8"/>
        <v>3.3</v>
      </c>
      <c r="H38" s="45"/>
      <c r="I38" s="45"/>
      <c r="L38">
        <v>35</v>
      </c>
      <c r="M38" s="35">
        <f>N38+Q38+2/2+Tabelle17[[#This Row],[poweradd]]</f>
        <v>46.360000000000014</v>
      </c>
      <c r="N38" s="52">
        <f t="shared" si="19"/>
        <v>42.060000000000016</v>
      </c>
      <c r="O38" s="52">
        <f t="shared" si="9"/>
        <v>330.94</v>
      </c>
      <c r="P38" s="52">
        <f t="shared" si="29"/>
        <v>327.64</v>
      </c>
      <c r="Q38" s="52">
        <f t="shared" si="10"/>
        <v>3.3</v>
      </c>
      <c r="R38" s="45"/>
      <c r="S38" s="45"/>
      <c r="V38" s="34">
        <v>35</v>
      </c>
      <c r="W38" s="35">
        <f>X38+AA38+2/2+Tabelle2[[#This Row],[poweradd]]</f>
        <v>53.5</v>
      </c>
      <c r="X38" s="52">
        <f t="shared" si="20"/>
        <v>49.660000000000004</v>
      </c>
      <c r="Y38" s="52">
        <f t="shared" si="37"/>
        <v>284.34000000000003</v>
      </c>
      <c r="Z38" s="52">
        <f t="shared" si="31"/>
        <v>281.50000000000006</v>
      </c>
      <c r="AA38" s="52">
        <f t="shared" si="32"/>
        <v>2.84</v>
      </c>
      <c r="AB38" s="45"/>
      <c r="AC38" s="45"/>
      <c r="AF38" s="34">
        <v>35</v>
      </c>
      <c r="AG38" s="35">
        <f>AH38+AK38+2/2+Tabelle29[[#This Row],[poweradd]]</f>
        <v>53.5</v>
      </c>
      <c r="AH38" s="52">
        <f t="shared" si="22"/>
        <v>49.660000000000004</v>
      </c>
      <c r="AI38" s="52">
        <f t="shared" si="12"/>
        <v>284.34000000000003</v>
      </c>
      <c r="AJ38" s="52">
        <f t="shared" si="2"/>
        <v>281.50000000000006</v>
      </c>
      <c r="AK38" s="52">
        <f t="shared" si="33"/>
        <v>2.84</v>
      </c>
      <c r="AL38" s="45"/>
      <c r="AM38" s="45"/>
      <c r="AP38" s="34">
        <v>35</v>
      </c>
      <c r="AQ38" s="35">
        <f>AR38+AU38+2/2+Tabelle3[[#This Row],[poweradd]]</f>
        <v>53.5</v>
      </c>
      <c r="AR38" s="52">
        <f t="shared" si="23"/>
        <v>49.660000000000004</v>
      </c>
      <c r="AS38" s="52">
        <f t="shared" si="24"/>
        <v>284.34000000000003</v>
      </c>
      <c r="AT38" s="52">
        <f t="shared" si="3"/>
        <v>281.50000000000006</v>
      </c>
      <c r="AU38" s="52">
        <f t="shared" si="34"/>
        <v>2.84</v>
      </c>
      <c r="AV38" s="45"/>
      <c r="AW38" s="45"/>
      <c r="AZ38" s="34">
        <v>35</v>
      </c>
      <c r="BA38" s="35">
        <f>BB38+BE38+2/2+Tabelle35[[#This Row],[poweradd]]</f>
        <v>189.68</v>
      </c>
      <c r="BB38" s="52">
        <f t="shared" si="25"/>
        <v>184.91</v>
      </c>
      <c r="BC38" s="52">
        <f t="shared" si="26"/>
        <v>377.09000000000003</v>
      </c>
      <c r="BD38" s="52">
        <f t="shared" si="4"/>
        <v>373.32000000000005</v>
      </c>
      <c r="BE38" s="52">
        <f t="shared" si="35"/>
        <v>3.77</v>
      </c>
      <c r="BF38" s="45"/>
      <c r="BG38" s="45"/>
      <c r="BJ38" s="34">
        <v>35</v>
      </c>
      <c r="BK38" s="35">
        <f>BL38+BO38+2/2+Tabelle216[[#This Row],[poweradd]]</f>
        <v>53.5</v>
      </c>
      <c r="BL38" s="52">
        <f t="shared" si="27"/>
        <v>49.660000000000004</v>
      </c>
      <c r="BM38" s="52">
        <f t="shared" si="16"/>
        <v>284.34000000000003</v>
      </c>
      <c r="BN38" s="52">
        <f t="shared" si="30"/>
        <v>281.50000000000006</v>
      </c>
      <c r="BO38" s="52">
        <f t="shared" si="36"/>
        <v>2.84</v>
      </c>
      <c r="BP38" s="45"/>
      <c r="BQ38" s="45"/>
    </row>
    <row r="39" spans="2:70" x14ac:dyDescent="0.25">
      <c r="B39">
        <v>36</v>
      </c>
      <c r="C39" s="35">
        <f>D39+G39+2/2+Tabelle1[[#This Row],[poweradd]]</f>
        <v>51.09</v>
      </c>
      <c r="D39" s="52">
        <f t="shared" si="18"/>
        <v>46.82</v>
      </c>
      <c r="E39" s="52">
        <f t="shared" si="6"/>
        <v>327.18</v>
      </c>
      <c r="F39" s="52">
        <f t="shared" si="28"/>
        <v>323.91000000000003</v>
      </c>
      <c r="G39" s="52">
        <f t="shared" si="8"/>
        <v>3.27</v>
      </c>
      <c r="H39" s="45"/>
      <c r="I39" s="45"/>
      <c r="L39">
        <v>36</v>
      </c>
      <c r="M39" s="35">
        <f>N39+Q39+2/2+Tabelle17[[#This Row],[poweradd]]</f>
        <v>50.630000000000017</v>
      </c>
      <c r="N39" s="52">
        <f t="shared" si="19"/>
        <v>46.360000000000014</v>
      </c>
      <c r="O39" s="52">
        <f t="shared" si="9"/>
        <v>327.64</v>
      </c>
      <c r="P39" s="52">
        <f t="shared" si="29"/>
        <v>324.37</v>
      </c>
      <c r="Q39" s="52">
        <f t="shared" si="10"/>
        <v>3.27</v>
      </c>
      <c r="R39" s="45"/>
      <c r="S39" s="45"/>
      <c r="V39" s="34">
        <v>36</v>
      </c>
      <c r="W39" s="35">
        <f>X39+AA39+2/2+Tabelle2[[#This Row],[poweradd]]</f>
        <v>106.81</v>
      </c>
      <c r="X39" s="52">
        <f t="shared" si="20"/>
        <v>53.5</v>
      </c>
      <c r="Y39" s="52">
        <f t="shared" si="37"/>
        <v>281.50000000000006</v>
      </c>
      <c r="Z39" s="52">
        <f t="shared" si="31"/>
        <v>278.69000000000005</v>
      </c>
      <c r="AA39" s="52">
        <f t="shared" si="32"/>
        <v>2.81</v>
      </c>
      <c r="AB39" s="45">
        <v>49.5</v>
      </c>
      <c r="AC39" s="45">
        <v>49.5</v>
      </c>
      <c r="AD39" t="s">
        <v>53</v>
      </c>
      <c r="AF39" s="34">
        <v>36</v>
      </c>
      <c r="AG39" s="35">
        <f>AH39+AK39+2/2+Tabelle29[[#This Row],[poweradd]]</f>
        <v>106.81</v>
      </c>
      <c r="AH39" s="52">
        <f t="shared" si="22"/>
        <v>53.5</v>
      </c>
      <c r="AI39" s="52">
        <f t="shared" si="12"/>
        <v>281.50000000000006</v>
      </c>
      <c r="AJ39" s="52">
        <f t="shared" si="2"/>
        <v>278.69000000000005</v>
      </c>
      <c r="AK39" s="52">
        <f t="shared" si="33"/>
        <v>2.81</v>
      </c>
      <c r="AL39" s="45">
        <v>49.5</v>
      </c>
      <c r="AM39" s="45">
        <v>49.5</v>
      </c>
      <c r="AN39" t="s">
        <v>53</v>
      </c>
      <c r="AP39" s="34">
        <v>36</v>
      </c>
      <c r="AQ39" s="35">
        <f>AR39+AU39+2/2+Tabelle3[[#This Row],[poweradd]]</f>
        <v>106.81</v>
      </c>
      <c r="AR39" s="52">
        <f t="shared" si="23"/>
        <v>53.5</v>
      </c>
      <c r="AS39" s="52">
        <f t="shared" si="24"/>
        <v>281.50000000000006</v>
      </c>
      <c r="AT39" s="52">
        <f t="shared" si="3"/>
        <v>278.69000000000005</v>
      </c>
      <c r="AU39" s="52">
        <f t="shared" si="34"/>
        <v>2.81</v>
      </c>
      <c r="AV39" s="45">
        <v>49.5</v>
      </c>
      <c r="AW39" s="45">
        <v>49.5</v>
      </c>
      <c r="AX39" t="s">
        <v>53</v>
      </c>
      <c r="AZ39" s="34">
        <v>36</v>
      </c>
      <c r="BA39" s="35">
        <f>BB39+BE39+2/2+Tabelle35[[#This Row],[poweradd]]</f>
        <v>194.41</v>
      </c>
      <c r="BB39" s="52">
        <f t="shared" si="25"/>
        <v>189.68</v>
      </c>
      <c r="BC39" s="52">
        <f t="shared" si="26"/>
        <v>373.32000000000005</v>
      </c>
      <c r="BD39" s="52">
        <f t="shared" si="4"/>
        <v>369.59000000000003</v>
      </c>
      <c r="BE39" s="52">
        <f t="shared" si="35"/>
        <v>3.73</v>
      </c>
      <c r="BF39" s="45"/>
      <c r="BG39" s="45"/>
      <c r="BJ39" s="34">
        <v>36</v>
      </c>
      <c r="BK39" s="35">
        <f>BL39+BO39+2/2+Tabelle216[[#This Row],[poweradd]]</f>
        <v>106.81</v>
      </c>
      <c r="BL39" s="52">
        <f t="shared" si="27"/>
        <v>53.5</v>
      </c>
      <c r="BM39" s="52">
        <f t="shared" si="16"/>
        <v>281.50000000000006</v>
      </c>
      <c r="BN39" s="52">
        <f t="shared" si="30"/>
        <v>278.69000000000005</v>
      </c>
      <c r="BO39" s="52">
        <f t="shared" si="36"/>
        <v>2.81</v>
      </c>
      <c r="BP39" s="45">
        <v>49.5</v>
      </c>
      <c r="BQ39" s="45">
        <v>49.5</v>
      </c>
      <c r="BR39" t="s">
        <v>53</v>
      </c>
    </row>
    <row r="40" spans="2:70" x14ac:dyDescent="0.25">
      <c r="B40">
        <v>37</v>
      </c>
      <c r="C40" s="35">
        <f>D40+G40+2/2+Tabelle1[[#This Row],[poweradd]]</f>
        <v>55.32</v>
      </c>
      <c r="D40" s="52">
        <f t="shared" si="18"/>
        <v>51.09</v>
      </c>
      <c r="E40" s="52">
        <f t="shared" si="6"/>
        <v>323.91000000000003</v>
      </c>
      <c r="F40" s="52">
        <f t="shared" si="28"/>
        <v>320.68</v>
      </c>
      <c r="G40" s="52">
        <f t="shared" si="8"/>
        <v>3.23</v>
      </c>
      <c r="H40" s="45"/>
      <c r="I40" s="45"/>
      <c r="L40">
        <v>37</v>
      </c>
      <c r="M40" s="35">
        <f>N40+Q40+2/2+Tabelle17[[#This Row],[poweradd]]</f>
        <v>54.870000000000019</v>
      </c>
      <c r="N40" s="52">
        <f t="shared" si="19"/>
        <v>50.630000000000017</v>
      </c>
      <c r="O40" s="52">
        <f t="shared" si="9"/>
        <v>324.37</v>
      </c>
      <c r="P40" s="52">
        <f t="shared" si="29"/>
        <v>321.13</v>
      </c>
      <c r="Q40" s="52">
        <f t="shared" si="10"/>
        <v>3.24</v>
      </c>
      <c r="R40" s="45"/>
      <c r="S40" s="45"/>
      <c r="V40" s="34">
        <v>37</v>
      </c>
      <c r="W40" s="35">
        <f>X40+AA40+2/2+Tabelle2[[#This Row],[poweradd]]</f>
        <v>51.09</v>
      </c>
      <c r="X40" s="52">
        <f t="shared" si="20"/>
        <v>106.81</v>
      </c>
      <c r="Y40" s="52">
        <f t="shared" si="37"/>
        <v>328.19000000000005</v>
      </c>
      <c r="Z40" s="52">
        <f t="shared" si="31"/>
        <v>324.91000000000008</v>
      </c>
      <c r="AA40" s="52">
        <f t="shared" si="32"/>
        <v>3.28</v>
      </c>
      <c r="AB40" s="45">
        <v>-60</v>
      </c>
      <c r="AC40" s="45"/>
      <c r="AD40" s="38" t="s">
        <v>57</v>
      </c>
      <c r="AE40" s="61"/>
      <c r="AF40" s="34">
        <v>37</v>
      </c>
      <c r="AG40" s="35">
        <f>AH40+AK40+2/2+Tabelle29[[#This Row],[poweradd]]</f>
        <v>51.09</v>
      </c>
      <c r="AH40" s="52">
        <f t="shared" si="22"/>
        <v>106.81</v>
      </c>
      <c r="AI40" s="52">
        <f t="shared" si="12"/>
        <v>328.19000000000005</v>
      </c>
      <c r="AJ40" s="52">
        <f t="shared" si="2"/>
        <v>324.91000000000008</v>
      </c>
      <c r="AK40" s="52">
        <f t="shared" si="33"/>
        <v>3.28</v>
      </c>
      <c r="AL40" s="45">
        <v>-60</v>
      </c>
      <c r="AM40" s="45"/>
      <c r="AN40" s="38" t="s">
        <v>57</v>
      </c>
      <c r="AP40" s="34">
        <v>37</v>
      </c>
      <c r="AQ40" s="35">
        <f>AR40+AU40+2/2+Tabelle3[[#This Row],[poweradd]]</f>
        <v>160.59</v>
      </c>
      <c r="AR40" s="52">
        <f t="shared" si="23"/>
        <v>106.81</v>
      </c>
      <c r="AS40" s="52">
        <f t="shared" si="24"/>
        <v>328.19000000000005</v>
      </c>
      <c r="AT40" s="52">
        <f t="shared" si="3"/>
        <v>324.91000000000008</v>
      </c>
      <c r="AU40" s="52">
        <f t="shared" si="34"/>
        <v>3.28</v>
      </c>
      <c r="AV40" s="45">
        <v>49.5</v>
      </c>
      <c r="AW40" s="45">
        <v>49.5</v>
      </c>
      <c r="AX40" t="s">
        <v>27</v>
      </c>
      <c r="AZ40" s="34">
        <v>37</v>
      </c>
      <c r="BA40" s="35">
        <f>BB40+BE40+2/2+Tabelle35[[#This Row],[poweradd]]</f>
        <v>139.1</v>
      </c>
      <c r="BB40" s="52">
        <f t="shared" si="25"/>
        <v>194.41</v>
      </c>
      <c r="BC40" s="52">
        <f t="shared" si="26"/>
        <v>369.59000000000003</v>
      </c>
      <c r="BD40" s="52">
        <f t="shared" si="4"/>
        <v>365.90000000000003</v>
      </c>
      <c r="BE40" s="52">
        <f t="shared" si="35"/>
        <v>3.69</v>
      </c>
      <c r="BF40" s="45">
        <v>-60</v>
      </c>
      <c r="BG40" s="45"/>
      <c r="BH40" s="38" t="s">
        <v>57</v>
      </c>
      <c r="BJ40" s="34">
        <v>37</v>
      </c>
      <c r="BK40" s="35">
        <f>BL40+BO40+2/2+Tabelle216[[#This Row],[poweradd]]</f>
        <v>51.09</v>
      </c>
      <c r="BL40" s="52">
        <f t="shared" si="27"/>
        <v>106.81</v>
      </c>
      <c r="BM40" s="52">
        <f t="shared" si="16"/>
        <v>328.19000000000005</v>
      </c>
      <c r="BN40" s="52">
        <f t="shared" si="30"/>
        <v>324.91000000000008</v>
      </c>
      <c r="BO40" s="52">
        <f t="shared" si="36"/>
        <v>3.28</v>
      </c>
      <c r="BP40" s="45">
        <v>-60</v>
      </c>
      <c r="BQ40" s="45"/>
      <c r="BR40" s="38" t="s">
        <v>57</v>
      </c>
    </row>
    <row r="41" spans="2:70" x14ac:dyDescent="0.25">
      <c r="B41">
        <v>38</v>
      </c>
      <c r="C41" s="35">
        <f>D41+G41+2/2+Tabelle1[[#This Row],[poweradd]]</f>
        <v>59.52</v>
      </c>
      <c r="D41" s="52">
        <f t="shared" si="18"/>
        <v>55.32</v>
      </c>
      <c r="E41" s="52">
        <f t="shared" si="6"/>
        <v>320.68</v>
      </c>
      <c r="F41" s="52">
        <f t="shared" si="28"/>
        <v>317.48</v>
      </c>
      <c r="G41" s="52">
        <f t="shared" si="8"/>
        <v>3.2</v>
      </c>
      <c r="H41" s="45"/>
      <c r="I41" s="45"/>
      <c r="L41">
        <v>38</v>
      </c>
      <c r="M41" s="35">
        <f>N41+Q41+2/2+Tabelle17[[#This Row],[poweradd]]</f>
        <v>59.08000000000002</v>
      </c>
      <c r="N41" s="52">
        <f t="shared" si="19"/>
        <v>54.870000000000019</v>
      </c>
      <c r="O41" s="52">
        <f t="shared" si="9"/>
        <v>321.13</v>
      </c>
      <c r="P41" s="52">
        <f t="shared" si="29"/>
        <v>317.92</v>
      </c>
      <c r="Q41" s="52">
        <f t="shared" si="10"/>
        <v>3.21</v>
      </c>
      <c r="R41" s="45"/>
      <c r="S41" s="45"/>
      <c r="V41" s="36">
        <v>38</v>
      </c>
      <c r="W41" s="35">
        <f>X41+AA41+2/2+Tabelle2[[#This Row],[poweradd]]</f>
        <v>55.330000000000005</v>
      </c>
      <c r="X41" s="52">
        <f t="shared" si="20"/>
        <v>51.09</v>
      </c>
      <c r="Y41" s="52">
        <f t="shared" si="37"/>
        <v>324.91000000000008</v>
      </c>
      <c r="Z41" s="52">
        <f t="shared" si="31"/>
        <v>321.67000000000007</v>
      </c>
      <c r="AA41" s="52">
        <f t="shared" si="32"/>
        <v>3.24</v>
      </c>
      <c r="AB41" s="45"/>
      <c r="AC41" s="45"/>
      <c r="AF41" s="36">
        <v>38</v>
      </c>
      <c r="AG41" s="35">
        <f>AH41+AK41+2/2+Tabelle29[[#This Row],[poweradd]]</f>
        <v>55.330000000000005</v>
      </c>
      <c r="AH41" s="52">
        <f t="shared" si="22"/>
        <v>51.09</v>
      </c>
      <c r="AI41" s="52">
        <f t="shared" si="12"/>
        <v>324.91000000000008</v>
      </c>
      <c r="AJ41" s="52">
        <f t="shared" si="2"/>
        <v>321.67000000000007</v>
      </c>
      <c r="AK41" s="52">
        <f t="shared" si="33"/>
        <v>3.24</v>
      </c>
      <c r="AL41" s="45"/>
      <c r="AM41" s="45"/>
      <c r="AP41" s="34">
        <v>38</v>
      </c>
      <c r="AQ41" s="35">
        <f>AR41+AU41+2/2+Tabelle3[[#This Row],[poweradd]]</f>
        <v>105.33000000000001</v>
      </c>
      <c r="AR41" s="52">
        <f t="shared" si="23"/>
        <v>160.59</v>
      </c>
      <c r="AS41" s="52">
        <f t="shared" si="24"/>
        <v>374.41000000000008</v>
      </c>
      <c r="AT41" s="52">
        <f t="shared" si="3"/>
        <v>370.67000000000007</v>
      </c>
      <c r="AU41" s="52">
        <f t="shared" si="34"/>
        <v>3.74</v>
      </c>
      <c r="AV41" s="45">
        <v>-60</v>
      </c>
      <c r="AW41" s="45"/>
      <c r="AX41" s="38" t="s">
        <v>57</v>
      </c>
      <c r="AZ41" s="34">
        <v>38</v>
      </c>
      <c r="BA41" s="35">
        <f>BB41+BE41+2/2+Tabelle35[[#This Row],[poweradd]]</f>
        <v>113.75</v>
      </c>
      <c r="BB41" s="52">
        <f t="shared" si="25"/>
        <v>139.1</v>
      </c>
      <c r="BC41" s="52">
        <f t="shared" si="26"/>
        <v>365.90000000000003</v>
      </c>
      <c r="BD41" s="52">
        <f t="shared" si="4"/>
        <v>362.25000000000006</v>
      </c>
      <c r="BE41" s="52">
        <f t="shared" si="35"/>
        <v>3.65</v>
      </c>
      <c r="BF41" s="45">
        <v>-30</v>
      </c>
      <c r="BG41" s="45"/>
      <c r="BH41" t="s">
        <v>52</v>
      </c>
      <c r="BJ41" s="36">
        <v>38</v>
      </c>
      <c r="BK41" s="35">
        <f>BL41+BO41+2/2+Tabelle216[[#This Row],[poweradd]]</f>
        <v>55.330000000000005</v>
      </c>
      <c r="BL41" s="52">
        <f t="shared" si="27"/>
        <v>51.09</v>
      </c>
      <c r="BM41" s="52">
        <f t="shared" si="16"/>
        <v>324.91000000000008</v>
      </c>
      <c r="BN41" s="52">
        <f t="shared" si="30"/>
        <v>321.67000000000007</v>
      </c>
      <c r="BO41" s="52">
        <f t="shared" si="36"/>
        <v>3.24</v>
      </c>
      <c r="BP41" s="45"/>
      <c r="BQ41" s="45"/>
    </row>
    <row r="42" spans="2:70" x14ac:dyDescent="0.25">
      <c r="B42">
        <v>39</v>
      </c>
      <c r="C42" s="37">
        <f>D42+G42+2/2+Tabelle1[[#This Row],[poweradd]]</f>
        <v>63.690000000000005</v>
      </c>
      <c r="D42" s="52">
        <f t="shared" si="18"/>
        <v>59.52</v>
      </c>
      <c r="E42" s="52">
        <f t="shared" si="6"/>
        <v>317.48</v>
      </c>
      <c r="F42" s="52">
        <f t="shared" si="28"/>
        <v>314.31</v>
      </c>
      <c r="G42" s="52">
        <f t="shared" si="8"/>
        <v>3.17</v>
      </c>
      <c r="H42" s="45"/>
      <c r="I42" s="45"/>
      <c r="L42">
        <v>39</v>
      </c>
      <c r="M42" s="37">
        <f>N42+Q42+2/2+Tabelle17[[#This Row],[poweradd]]</f>
        <v>63.250000000000021</v>
      </c>
      <c r="N42" s="52">
        <f t="shared" si="19"/>
        <v>59.08000000000002</v>
      </c>
      <c r="O42" s="52">
        <f t="shared" si="9"/>
        <v>317.92</v>
      </c>
      <c r="P42" s="52">
        <f t="shared" si="29"/>
        <v>314.75</v>
      </c>
      <c r="Q42" s="52">
        <f t="shared" si="10"/>
        <v>3.17</v>
      </c>
      <c r="R42" s="45"/>
      <c r="S42" s="45"/>
      <c r="V42" s="34">
        <v>39</v>
      </c>
      <c r="W42" s="37">
        <f>X42+AA42+2/2+Tabelle2[[#This Row],[poweradd]]</f>
        <v>59.540000000000006</v>
      </c>
      <c r="X42" s="52">
        <f t="shared" si="20"/>
        <v>55.330000000000005</v>
      </c>
      <c r="Y42" s="52">
        <f t="shared" si="37"/>
        <v>321.67000000000007</v>
      </c>
      <c r="Z42" s="52">
        <f t="shared" si="31"/>
        <v>318.46000000000009</v>
      </c>
      <c r="AA42" s="52">
        <f t="shared" si="32"/>
        <v>3.21</v>
      </c>
      <c r="AB42" s="45"/>
      <c r="AC42" s="45"/>
      <c r="AF42" s="34">
        <v>39</v>
      </c>
      <c r="AG42" s="37">
        <f>AH42+AK42+2/2+Tabelle29[[#This Row],[poweradd]]</f>
        <v>59.540000000000006</v>
      </c>
      <c r="AH42" s="52">
        <f t="shared" si="22"/>
        <v>55.330000000000005</v>
      </c>
      <c r="AI42" s="52">
        <f t="shared" si="12"/>
        <v>321.67000000000007</v>
      </c>
      <c r="AJ42" s="52">
        <f t="shared" si="2"/>
        <v>318.46000000000009</v>
      </c>
      <c r="AK42" s="52">
        <f t="shared" si="33"/>
        <v>3.21</v>
      </c>
      <c r="AL42" s="45"/>
      <c r="AM42" s="45"/>
      <c r="AP42" s="34">
        <v>39</v>
      </c>
      <c r="AQ42" s="35">
        <f>AR42+AU42+2/2+Tabelle3[[#This Row],[poweradd]]</f>
        <v>110.03000000000002</v>
      </c>
      <c r="AR42" s="52">
        <f t="shared" si="23"/>
        <v>105.33000000000001</v>
      </c>
      <c r="AS42" s="52">
        <f t="shared" si="24"/>
        <v>370.67000000000007</v>
      </c>
      <c r="AT42" s="52">
        <f t="shared" si="3"/>
        <v>366.97000000000008</v>
      </c>
      <c r="AU42" s="52">
        <f t="shared" si="34"/>
        <v>3.7</v>
      </c>
      <c r="AV42" s="45"/>
      <c r="AW42" s="45"/>
      <c r="AZ42" s="34">
        <v>39</v>
      </c>
      <c r="BA42" s="35">
        <f>BB42+BE42+2/2+Tabelle35[[#This Row],[poweradd]]</f>
        <v>118.37</v>
      </c>
      <c r="BB42" s="52">
        <f t="shared" si="25"/>
        <v>113.75</v>
      </c>
      <c r="BC42" s="52">
        <f t="shared" si="26"/>
        <v>362.25000000000006</v>
      </c>
      <c r="BD42" s="52">
        <f t="shared" si="4"/>
        <v>358.63000000000005</v>
      </c>
      <c r="BE42" s="52">
        <f t="shared" si="35"/>
        <v>3.62</v>
      </c>
      <c r="BF42" s="45"/>
      <c r="BG42" s="45"/>
      <c r="BJ42" s="34">
        <v>39</v>
      </c>
      <c r="BK42" s="37">
        <f>BL42+BO42+2/2+Tabelle216[[#This Row],[poweradd]]</f>
        <v>59.540000000000006</v>
      </c>
      <c r="BL42" s="52">
        <f t="shared" si="27"/>
        <v>55.330000000000005</v>
      </c>
      <c r="BM42" s="52">
        <f t="shared" si="16"/>
        <v>321.67000000000007</v>
      </c>
      <c r="BN42" s="52">
        <f t="shared" si="30"/>
        <v>318.46000000000009</v>
      </c>
      <c r="BO42" s="52">
        <f t="shared" si="36"/>
        <v>3.21</v>
      </c>
      <c r="BP42" s="45"/>
      <c r="BQ42" s="45"/>
    </row>
    <row r="43" spans="2:70" x14ac:dyDescent="0.25">
      <c r="B43">
        <v>40</v>
      </c>
      <c r="C43" s="35">
        <f>D43+G43+2/2+Tabelle1[[#This Row],[poweradd]]</f>
        <v>117.33</v>
      </c>
      <c r="D43" s="52">
        <f t="shared" si="18"/>
        <v>63.690000000000005</v>
      </c>
      <c r="E43" s="52">
        <f t="shared" si="6"/>
        <v>314.31</v>
      </c>
      <c r="F43" s="52">
        <f t="shared" si="28"/>
        <v>311.17</v>
      </c>
      <c r="G43" s="52">
        <f t="shared" si="8"/>
        <v>3.14</v>
      </c>
      <c r="H43" s="45">
        <v>49.5</v>
      </c>
      <c r="I43" s="45">
        <v>49.5</v>
      </c>
      <c r="J43" t="s">
        <v>27</v>
      </c>
      <c r="L43">
        <v>40</v>
      </c>
      <c r="M43" s="35">
        <f>N43+Q43+2/2+Tabelle17[[#This Row],[poweradd]]</f>
        <v>116.89000000000001</v>
      </c>
      <c r="N43" s="52">
        <f t="shared" si="19"/>
        <v>63.250000000000021</v>
      </c>
      <c r="O43" s="52">
        <f t="shared" si="9"/>
        <v>314.75</v>
      </c>
      <c r="P43" s="52">
        <f t="shared" si="29"/>
        <v>311.61</v>
      </c>
      <c r="Q43" s="52">
        <f t="shared" si="10"/>
        <v>3.14</v>
      </c>
      <c r="R43" s="45">
        <v>49.5</v>
      </c>
      <c r="S43" s="45">
        <v>49.5</v>
      </c>
      <c r="T43" t="s">
        <v>27</v>
      </c>
      <c r="V43" s="34">
        <v>40</v>
      </c>
      <c r="W43" s="35">
        <f>X43+AA43+2/2+Tabelle2[[#This Row],[poweradd]]</f>
        <v>113.22</v>
      </c>
      <c r="X43" s="52">
        <f t="shared" si="20"/>
        <v>59.540000000000006</v>
      </c>
      <c r="Y43" s="52">
        <f t="shared" si="37"/>
        <v>318.46000000000009</v>
      </c>
      <c r="Z43" s="52">
        <f t="shared" si="31"/>
        <v>315.28000000000009</v>
      </c>
      <c r="AA43" s="52">
        <f t="shared" si="32"/>
        <v>3.18</v>
      </c>
      <c r="AB43" s="45">
        <v>49.5</v>
      </c>
      <c r="AC43" s="45">
        <v>49.5</v>
      </c>
      <c r="AD43" t="s">
        <v>27</v>
      </c>
      <c r="AF43" s="34">
        <v>40</v>
      </c>
      <c r="AG43" s="35">
        <f>AH43+AK43+2/2+Tabelle29[[#This Row],[poweradd]]</f>
        <v>113.22</v>
      </c>
      <c r="AH43" s="52">
        <f t="shared" si="22"/>
        <v>59.540000000000006</v>
      </c>
      <c r="AI43" s="52">
        <f t="shared" si="12"/>
        <v>318.46000000000009</v>
      </c>
      <c r="AJ43" s="52">
        <f t="shared" si="2"/>
        <v>315.28000000000009</v>
      </c>
      <c r="AK43" s="52">
        <f t="shared" si="33"/>
        <v>3.18</v>
      </c>
      <c r="AL43" s="45">
        <v>49.5</v>
      </c>
      <c r="AM43" s="45">
        <v>49.5</v>
      </c>
      <c r="AN43" t="s">
        <v>27</v>
      </c>
      <c r="AP43" s="34">
        <v>40</v>
      </c>
      <c r="AQ43" s="35">
        <f>AR43+AU43+2/2+Tabelle3[[#This Row],[poweradd]]</f>
        <v>114.69000000000001</v>
      </c>
      <c r="AR43" s="52">
        <f t="shared" si="23"/>
        <v>110.03000000000002</v>
      </c>
      <c r="AS43" s="52">
        <f t="shared" si="24"/>
        <v>366.97000000000008</v>
      </c>
      <c r="AT43" s="52">
        <f t="shared" si="3"/>
        <v>363.31000000000006</v>
      </c>
      <c r="AU43" s="52">
        <f t="shared" si="34"/>
        <v>3.66</v>
      </c>
      <c r="AV43" s="45"/>
      <c r="AW43" s="45"/>
      <c r="AZ43" s="34">
        <v>40</v>
      </c>
      <c r="BA43" s="35">
        <f>BB43+BE43+2/2+Tabelle35[[#This Row],[poweradd]]</f>
        <v>122.95</v>
      </c>
      <c r="BB43" s="52">
        <f t="shared" si="25"/>
        <v>118.37</v>
      </c>
      <c r="BC43" s="52">
        <f t="shared" si="26"/>
        <v>358.63000000000005</v>
      </c>
      <c r="BD43" s="52">
        <f t="shared" si="4"/>
        <v>355.05000000000007</v>
      </c>
      <c r="BE43" s="52">
        <f t="shared" si="35"/>
        <v>3.58</v>
      </c>
      <c r="BF43" s="45"/>
      <c r="BG43" s="45"/>
      <c r="BJ43" s="34">
        <v>40</v>
      </c>
      <c r="BK43" s="35">
        <f>BL43+BO43+2/2+Tabelle216[[#This Row],[poweradd]]</f>
        <v>113.22</v>
      </c>
      <c r="BL43" s="52">
        <f t="shared" si="27"/>
        <v>59.540000000000006</v>
      </c>
      <c r="BM43" s="52">
        <f t="shared" si="16"/>
        <v>318.46000000000009</v>
      </c>
      <c r="BN43" s="52">
        <f t="shared" si="30"/>
        <v>315.28000000000009</v>
      </c>
      <c r="BO43" s="52">
        <f t="shared" si="36"/>
        <v>3.18</v>
      </c>
      <c r="BP43" s="45">
        <v>49.5</v>
      </c>
      <c r="BQ43" s="45">
        <v>49.5</v>
      </c>
      <c r="BR43" t="s">
        <v>27</v>
      </c>
    </row>
    <row r="44" spans="2:70" x14ac:dyDescent="0.25">
      <c r="B44">
        <v>41</v>
      </c>
      <c r="C44" s="35">
        <f>D44+G44+2/2+Tabelle1[[#This Row],[poweradd]]</f>
        <v>144.43</v>
      </c>
      <c r="D44" s="52">
        <f t="shared" si="18"/>
        <v>117.33</v>
      </c>
      <c r="E44" s="52">
        <f t="shared" si="6"/>
        <v>360.67</v>
      </c>
      <c r="F44" s="52">
        <f t="shared" si="28"/>
        <v>357.07</v>
      </c>
      <c r="G44" s="52">
        <f t="shared" si="8"/>
        <v>3.6</v>
      </c>
      <c r="H44" s="45">
        <v>22.5</v>
      </c>
      <c r="I44" s="45">
        <v>22.5</v>
      </c>
      <c r="J44" t="s">
        <v>49</v>
      </c>
      <c r="L44">
        <v>41</v>
      </c>
      <c r="M44" s="35">
        <f>N44+Q44+2/2+Tabelle17[[#This Row],[poweradd]]</f>
        <v>144</v>
      </c>
      <c r="N44" s="52">
        <f t="shared" si="19"/>
        <v>116.89000000000001</v>
      </c>
      <c r="O44" s="52">
        <f t="shared" si="9"/>
        <v>361.11</v>
      </c>
      <c r="P44" s="52">
        <f t="shared" si="29"/>
        <v>357.5</v>
      </c>
      <c r="Q44" s="52">
        <f t="shared" si="10"/>
        <v>3.61</v>
      </c>
      <c r="R44" s="45">
        <v>22.5</v>
      </c>
      <c r="S44" s="45">
        <v>22.5</v>
      </c>
      <c r="T44" t="s">
        <v>49</v>
      </c>
      <c r="V44" s="34">
        <v>41</v>
      </c>
      <c r="W44" s="35">
        <f>X44+AA44+2/2+Tabelle2[[#This Row],[poweradd]]</f>
        <v>140.36000000000001</v>
      </c>
      <c r="X44" s="52">
        <f t="shared" si="20"/>
        <v>113.22</v>
      </c>
      <c r="Y44" s="52">
        <f t="shared" si="37"/>
        <v>364.78000000000009</v>
      </c>
      <c r="Z44" s="52">
        <f t="shared" si="31"/>
        <v>361.1400000000001</v>
      </c>
      <c r="AA44" s="52">
        <f t="shared" si="32"/>
        <v>3.64</v>
      </c>
      <c r="AB44" s="45">
        <v>22.5</v>
      </c>
      <c r="AC44" s="45">
        <v>22.5</v>
      </c>
      <c r="AD44" t="s">
        <v>49</v>
      </c>
      <c r="AF44" s="34">
        <v>41</v>
      </c>
      <c r="AG44" s="35">
        <f>AH44+AK44+2/2+Tabelle29[[#This Row],[poweradd]]</f>
        <v>140.36000000000001</v>
      </c>
      <c r="AH44" s="52">
        <f t="shared" si="22"/>
        <v>113.22</v>
      </c>
      <c r="AI44" s="52">
        <f t="shared" si="12"/>
        <v>364.78000000000009</v>
      </c>
      <c r="AJ44" s="52">
        <f t="shared" si="2"/>
        <v>361.1400000000001</v>
      </c>
      <c r="AK44" s="52">
        <f t="shared" si="33"/>
        <v>3.64</v>
      </c>
      <c r="AL44" s="45">
        <v>22.5</v>
      </c>
      <c r="AM44" s="45">
        <v>22.5</v>
      </c>
      <c r="AN44" t="s">
        <v>49</v>
      </c>
      <c r="AP44" s="34">
        <v>41</v>
      </c>
      <c r="AQ44" s="35">
        <f>AR44+AU44+2/2+Tabelle3[[#This Row],[poweradd]]</f>
        <v>119.32000000000001</v>
      </c>
      <c r="AR44" s="52">
        <f t="shared" si="23"/>
        <v>114.69000000000001</v>
      </c>
      <c r="AS44" s="52">
        <f t="shared" si="24"/>
        <v>363.31000000000006</v>
      </c>
      <c r="AT44" s="52">
        <f t="shared" si="3"/>
        <v>359.68000000000006</v>
      </c>
      <c r="AU44" s="52">
        <f t="shared" si="34"/>
        <v>3.63</v>
      </c>
      <c r="AV44" s="45"/>
      <c r="AW44" s="45"/>
      <c r="AX44" s="38"/>
      <c r="AZ44" s="34">
        <v>41</v>
      </c>
      <c r="BA44" s="35">
        <f>BB44+BE44+2/2+Tabelle35[[#This Row],[poweradd]]</f>
        <v>127.5</v>
      </c>
      <c r="BB44" s="52">
        <f t="shared" si="25"/>
        <v>122.95</v>
      </c>
      <c r="BC44" s="52">
        <f t="shared" si="26"/>
        <v>355.05000000000007</v>
      </c>
      <c r="BD44" s="52">
        <f t="shared" si="4"/>
        <v>351.50000000000006</v>
      </c>
      <c r="BE44" s="52">
        <f t="shared" si="35"/>
        <v>3.55</v>
      </c>
      <c r="BF44" s="45"/>
      <c r="BG44" s="45"/>
      <c r="BJ44" s="34">
        <v>41</v>
      </c>
      <c r="BK44" s="35">
        <f>BL44+BO44+2/2+Tabelle216[[#This Row],[poweradd]]</f>
        <v>140.36000000000001</v>
      </c>
      <c r="BL44" s="52">
        <f t="shared" si="27"/>
        <v>113.22</v>
      </c>
      <c r="BM44" s="52">
        <f t="shared" si="16"/>
        <v>364.78000000000009</v>
      </c>
      <c r="BN44" s="52">
        <f t="shared" si="30"/>
        <v>361.1400000000001</v>
      </c>
      <c r="BO44" s="52">
        <f t="shared" si="36"/>
        <v>3.64</v>
      </c>
      <c r="BP44" s="45">
        <v>22.5</v>
      </c>
      <c r="BQ44" s="45">
        <v>22.5</v>
      </c>
      <c r="BR44" t="s">
        <v>49</v>
      </c>
    </row>
    <row r="45" spans="2:70" x14ac:dyDescent="0.25">
      <c r="B45">
        <v>42</v>
      </c>
      <c r="C45" s="35">
        <f>D45+G45+2/2+Tabelle1[[#This Row],[poweradd]]</f>
        <v>149.22</v>
      </c>
      <c r="D45" s="52">
        <f t="shared" si="18"/>
        <v>144.43</v>
      </c>
      <c r="E45" s="52">
        <f t="shared" si="6"/>
        <v>379.57</v>
      </c>
      <c r="F45" s="52">
        <f t="shared" si="28"/>
        <v>375.78</v>
      </c>
      <c r="G45" s="52">
        <f t="shared" si="8"/>
        <v>3.79</v>
      </c>
      <c r="H45" s="45"/>
      <c r="I45" s="45"/>
      <c r="L45">
        <v>42</v>
      </c>
      <c r="M45" s="35">
        <f>N45+Q45+2/2+Tabelle17[[#This Row],[poweradd]]</f>
        <v>148.80000000000001</v>
      </c>
      <c r="N45" s="52">
        <f t="shared" si="19"/>
        <v>144</v>
      </c>
      <c r="O45" s="52">
        <f t="shared" si="9"/>
        <v>380</v>
      </c>
      <c r="P45" s="52">
        <f t="shared" si="29"/>
        <v>376.2</v>
      </c>
      <c r="Q45" s="52">
        <f t="shared" si="10"/>
        <v>3.8</v>
      </c>
      <c r="R45" s="45"/>
      <c r="S45" s="45"/>
      <c r="V45" s="34">
        <v>42</v>
      </c>
      <c r="W45" s="35">
        <f>X45+AA45+2/2+Tabelle2[[#This Row],[poweradd]]</f>
        <v>145.19000000000003</v>
      </c>
      <c r="X45" s="52">
        <f t="shared" si="20"/>
        <v>140.36000000000001</v>
      </c>
      <c r="Y45" s="52">
        <f t="shared" si="37"/>
        <v>383.6400000000001</v>
      </c>
      <c r="Z45" s="52">
        <f t="shared" si="31"/>
        <v>379.81000000000012</v>
      </c>
      <c r="AA45" s="52">
        <f t="shared" si="32"/>
        <v>3.83</v>
      </c>
      <c r="AB45" s="45"/>
      <c r="AC45" s="45"/>
      <c r="AF45" s="34">
        <v>42</v>
      </c>
      <c r="AG45" s="35">
        <f>AH45+AK45+2/2+Tabelle29[[#This Row],[poweradd]]</f>
        <v>145.19000000000003</v>
      </c>
      <c r="AH45" s="52">
        <f t="shared" si="22"/>
        <v>140.36000000000001</v>
      </c>
      <c r="AI45" s="52">
        <f t="shared" si="12"/>
        <v>383.6400000000001</v>
      </c>
      <c r="AJ45" s="52">
        <f t="shared" si="2"/>
        <v>379.81000000000012</v>
      </c>
      <c r="AK45" s="52">
        <f t="shared" si="33"/>
        <v>3.83</v>
      </c>
      <c r="AL45" s="45"/>
      <c r="AM45" s="45"/>
      <c r="AP45" s="34">
        <v>42</v>
      </c>
      <c r="AQ45" s="35">
        <f>AR45+AU45+2/2+Tabelle3[[#This Row],[poweradd]]</f>
        <v>123.91000000000001</v>
      </c>
      <c r="AR45" s="52">
        <f t="shared" si="23"/>
        <v>119.32000000000001</v>
      </c>
      <c r="AS45" s="52">
        <f t="shared" si="24"/>
        <v>359.68000000000006</v>
      </c>
      <c r="AT45" s="52">
        <f t="shared" si="3"/>
        <v>356.09000000000009</v>
      </c>
      <c r="AU45" s="52">
        <f t="shared" si="34"/>
        <v>3.59</v>
      </c>
      <c r="AV45" s="45"/>
      <c r="AW45" s="45"/>
      <c r="AZ45" s="34">
        <v>42</v>
      </c>
      <c r="BA45" s="35">
        <f>BB45+BE45+2/2+Tabelle35[[#This Row],[poweradd]]</f>
        <v>132.01</v>
      </c>
      <c r="BB45" s="52">
        <f t="shared" si="25"/>
        <v>127.5</v>
      </c>
      <c r="BC45" s="52">
        <f t="shared" si="26"/>
        <v>351.50000000000006</v>
      </c>
      <c r="BD45" s="52">
        <f t="shared" si="4"/>
        <v>347.99000000000007</v>
      </c>
      <c r="BE45" s="52">
        <f t="shared" si="35"/>
        <v>3.51</v>
      </c>
      <c r="BF45" s="45"/>
      <c r="BG45" s="45"/>
      <c r="BJ45" s="34">
        <v>42</v>
      </c>
      <c r="BK45" s="35">
        <f>BL45+BO45+2/2+Tabelle216[[#This Row],[poweradd]]</f>
        <v>145.19000000000003</v>
      </c>
      <c r="BL45" s="52">
        <f t="shared" si="27"/>
        <v>140.36000000000001</v>
      </c>
      <c r="BM45" s="52">
        <f t="shared" si="16"/>
        <v>383.6400000000001</v>
      </c>
      <c r="BN45" s="52">
        <f t="shared" si="30"/>
        <v>379.81000000000012</v>
      </c>
      <c r="BO45" s="52">
        <f t="shared" si="36"/>
        <v>3.83</v>
      </c>
      <c r="BP45" s="45"/>
      <c r="BQ45" s="45"/>
    </row>
    <row r="46" spans="2:70" x14ac:dyDescent="0.25">
      <c r="B46">
        <v>43</v>
      </c>
      <c r="C46" s="37">
        <f>D46+G46+2/2+Tabelle1[[#This Row],[poweradd]]</f>
        <v>153.97</v>
      </c>
      <c r="D46" s="52">
        <f t="shared" si="18"/>
        <v>149.22</v>
      </c>
      <c r="E46" s="52">
        <f t="shared" si="6"/>
        <v>375.78</v>
      </c>
      <c r="F46" s="52">
        <f t="shared" si="28"/>
        <v>372.03</v>
      </c>
      <c r="G46" s="52">
        <f t="shared" si="8"/>
        <v>3.75</v>
      </c>
      <c r="H46" s="45"/>
      <c r="I46" s="45"/>
      <c r="L46">
        <v>43</v>
      </c>
      <c r="M46" s="37">
        <f>N46+Q46+2/2+Tabelle17[[#This Row],[poweradd]]</f>
        <v>153.56</v>
      </c>
      <c r="N46" s="52">
        <f t="shared" si="19"/>
        <v>148.80000000000001</v>
      </c>
      <c r="O46" s="52">
        <f t="shared" si="9"/>
        <v>376.2</v>
      </c>
      <c r="P46" s="52">
        <f t="shared" si="29"/>
        <v>372.44</v>
      </c>
      <c r="Q46" s="52">
        <f t="shared" si="10"/>
        <v>3.76</v>
      </c>
      <c r="R46" s="45"/>
      <c r="S46" s="45"/>
      <c r="V46" s="36">
        <v>43</v>
      </c>
      <c r="W46" s="37">
        <f>X46+AA46+2/2+Tabelle2[[#This Row],[poweradd]]</f>
        <v>149.98000000000002</v>
      </c>
      <c r="X46" s="52">
        <f t="shared" si="20"/>
        <v>145.19000000000003</v>
      </c>
      <c r="Y46" s="52">
        <f t="shared" si="37"/>
        <v>379.81000000000012</v>
      </c>
      <c r="Z46" s="52">
        <f t="shared" si="31"/>
        <v>376.0200000000001</v>
      </c>
      <c r="AA46" s="52">
        <f t="shared" si="32"/>
        <v>3.79</v>
      </c>
      <c r="AB46" s="45"/>
      <c r="AC46" s="45"/>
      <c r="AF46" s="36">
        <v>43</v>
      </c>
      <c r="AG46" s="37">
        <f>AH46+AK46+2/2+Tabelle29[[#This Row],[poweradd]]</f>
        <v>149.98000000000002</v>
      </c>
      <c r="AH46" s="52">
        <f t="shared" si="22"/>
        <v>145.19000000000003</v>
      </c>
      <c r="AI46" s="52">
        <f t="shared" si="12"/>
        <v>379.81000000000012</v>
      </c>
      <c r="AJ46" s="52">
        <f t="shared" si="2"/>
        <v>376.0200000000001</v>
      </c>
      <c r="AK46" s="52">
        <f t="shared" si="33"/>
        <v>3.79</v>
      </c>
      <c r="AL46" s="45"/>
      <c r="AM46" s="45"/>
      <c r="AP46" s="34">
        <v>43</v>
      </c>
      <c r="AQ46" s="35">
        <f>AR46+AU46+2/2+Tabelle3[[#This Row],[poweradd]]</f>
        <v>128.47000000000003</v>
      </c>
      <c r="AR46" s="52">
        <f t="shared" si="23"/>
        <v>123.91000000000001</v>
      </c>
      <c r="AS46" s="52">
        <f t="shared" si="24"/>
        <v>356.09000000000009</v>
      </c>
      <c r="AT46" s="52">
        <f t="shared" si="3"/>
        <v>352.53000000000009</v>
      </c>
      <c r="AU46" s="52">
        <f t="shared" si="34"/>
        <v>3.56</v>
      </c>
      <c r="AV46" s="45"/>
      <c r="AW46" s="45"/>
      <c r="AZ46" s="34">
        <v>43</v>
      </c>
      <c r="BA46" s="35">
        <f>BB46+BE46+2/2+Tabelle35[[#This Row],[poweradd]]</f>
        <v>136.47999999999999</v>
      </c>
      <c r="BB46" s="52">
        <f t="shared" si="25"/>
        <v>132.01</v>
      </c>
      <c r="BC46" s="52">
        <f t="shared" si="26"/>
        <v>347.99000000000007</v>
      </c>
      <c r="BD46" s="52">
        <f t="shared" si="4"/>
        <v>344.52000000000004</v>
      </c>
      <c r="BE46" s="52">
        <f t="shared" si="35"/>
        <v>3.47</v>
      </c>
      <c r="BF46" s="45"/>
      <c r="BG46" s="45"/>
      <c r="BJ46" s="36">
        <v>43</v>
      </c>
      <c r="BK46" s="37">
        <f>BL46+BO46+2/2+Tabelle216[[#This Row],[poweradd]]</f>
        <v>149.98000000000002</v>
      </c>
      <c r="BL46" s="52">
        <f t="shared" si="27"/>
        <v>145.19000000000003</v>
      </c>
      <c r="BM46" s="52">
        <f t="shared" si="16"/>
        <v>379.81000000000012</v>
      </c>
      <c r="BN46" s="52">
        <f t="shared" si="30"/>
        <v>376.0200000000001</v>
      </c>
      <c r="BO46" s="52">
        <f t="shared" si="36"/>
        <v>3.79</v>
      </c>
      <c r="BP46" s="45"/>
      <c r="BQ46" s="45"/>
    </row>
    <row r="47" spans="2:70" x14ac:dyDescent="0.25">
      <c r="B47">
        <v>44</v>
      </c>
      <c r="C47" s="35">
        <f>D47+G47+2/2+Tabelle1[[#This Row],[poweradd]]</f>
        <v>158.69</v>
      </c>
      <c r="D47" s="52">
        <f t="shared" si="18"/>
        <v>153.97</v>
      </c>
      <c r="E47" s="52">
        <f t="shared" si="6"/>
        <v>372.03</v>
      </c>
      <c r="F47" s="52">
        <f t="shared" si="28"/>
        <v>368.30999999999995</v>
      </c>
      <c r="G47" s="52">
        <f t="shared" si="8"/>
        <v>3.72</v>
      </c>
      <c r="H47" s="45"/>
      <c r="I47" s="45"/>
      <c r="L47">
        <v>44</v>
      </c>
      <c r="M47" s="35">
        <f>N47+Q47+2/2+Tabelle17[[#This Row],[poweradd]]</f>
        <v>158.28</v>
      </c>
      <c r="N47" s="52">
        <f t="shared" si="19"/>
        <v>153.56</v>
      </c>
      <c r="O47" s="52">
        <f t="shared" si="9"/>
        <v>372.44</v>
      </c>
      <c r="P47" s="52">
        <f t="shared" si="29"/>
        <v>368.71999999999997</v>
      </c>
      <c r="Q47" s="52">
        <f t="shared" si="10"/>
        <v>3.72</v>
      </c>
      <c r="R47" s="45"/>
      <c r="S47" s="45"/>
      <c r="V47" s="34">
        <v>44</v>
      </c>
      <c r="W47" s="35">
        <f>X47+AA47+2/2+Tabelle2[[#This Row],[poweradd]]</f>
        <v>154.74</v>
      </c>
      <c r="X47" s="52">
        <f t="shared" si="20"/>
        <v>149.98000000000002</v>
      </c>
      <c r="Y47" s="52">
        <f t="shared" si="37"/>
        <v>376.0200000000001</v>
      </c>
      <c r="Z47" s="52">
        <f t="shared" si="31"/>
        <v>372.2600000000001</v>
      </c>
      <c r="AA47" s="52">
        <f t="shared" si="32"/>
        <v>3.76</v>
      </c>
      <c r="AB47" s="45"/>
      <c r="AC47" s="45"/>
      <c r="AF47" s="34">
        <v>44</v>
      </c>
      <c r="AG47" s="35">
        <f>AH47+AK47+2/2+Tabelle29[[#This Row],[poweradd]]</f>
        <v>154.74</v>
      </c>
      <c r="AH47" s="52">
        <f t="shared" si="22"/>
        <v>149.98000000000002</v>
      </c>
      <c r="AI47" s="52">
        <f t="shared" si="12"/>
        <v>376.0200000000001</v>
      </c>
      <c r="AJ47" s="52">
        <f t="shared" si="2"/>
        <v>372.2600000000001</v>
      </c>
      <c r="AK47" s="52">
        <f t="shared" si="33"/>
        <v>3.76</v>
      </c>
      <c r="AL47" s="45"/>
      <c r="AM47" s="45"/>
      <c r="AP47" s="34">
        <v>44</v>
      </c>
      <c r="AQ47" s="35">
        <f>AR47+AU47+2/2+Tabelle3[[#This Row],[poweradd]]</f>
        <v>132.99000000000004</v>
      </c>
      <c r="AR47" s="52">
        <f t="shared" si="23"/>
        <v>128.47000000000003</v>
      </c>
      <c r="AS47" s="52">
        <f t="shared" si="24"/>
        <v>352.53000000000009</v>
      </c>
      <c r="AT47" s="52">
        <f t="shared" si="3"/>
        <v>349.0100000000001</v>
      </c>
      <c r="AU47" s="52">
        <f t="shared" si="34"/>
        <v>3.52</v>
      </c>
      <c r="AV47" s="45"/>
      <c r="AW47" s="45"/>
      <c r="AZ47" s="34">
        <v>44</v>
      </c>
      <c r="BA47" s="35">
        <f>BB47+BE47+2/2+Tabelle35[[#This Row],[poweradd]]</f>
        <v>140.91999999999999</v>
      </c>
      <c r="BB47" s="52">
        <f t="shared" si="25"/>
        <v>136.47999999999999</v>
      </c>
      <c r="BC47" s="52">
        <f t="shared" si="26"/>
        <v>344.52000000000004</v>
      </c>
      <c r="BD47" s="52">
        <f t="shared" si="4"/>
        <v>341.08000000000004</v>
      </c>
      <c r="BE47" s="52">
        <f t="shared" si="35"/>
        <v>3.44</v>
      </c>
      <c r="BF47" s="45"/>
      <c r="BG47" s="45"/>
      <c r="BJ47" s="34">
        <v>44</v>
      </c>
      <c r="BK47" s="35">
        <f>BL47+BO47+2/2+Tabelle216[[#This Row],[poweradd]]</f>
        <v>154.74</v>
      </c>
      <c r="BL47" s="52">
        <f t="shared" si="27"/>
        <v>149.98000000000002</v>
      </c>
      <c r="BM47" s="52">
        <f t="shared" si="16"/>
        <v>376.0200000000001</v>
      </c>
      <c r="BN47" s="52">
        <f t="shared" si="30"/>
        <v>372.2600000000001</v>
      </c>
      <c r="BO47" s="52">
        <f t="shared" si="36"/>
        <v>3.76</v>
      </c>
      <c r="BP47" s="45"/>
      <c r="BQ47" s="45"/>
    </row>
    <row r="48" spans="2:70" x14ac:dyDescent="0.25">
      <c r="B48">
        <v>45</v>
      </c>
      <c r="C48" s="35">
        <f>D48+G48+2/2+Tabelle1[[#This Row],[poweradd]]</f>
        <v>13.370000000000005</v>
      </c>
      <c r="D48" s="52">
        <f t="shared" si="18"/>
        <v>158.69</v>
      </c>
      <c r="E48" s="52">
        <f t="shared" si="6"/>
        <v>368.30999999999995</v>
      </c>
      <c r="F48" s="52">
        <f t="shared" si="28"/>
        <v>364.62999999999994</v>
      </c>
      <c r="G48" s="52">
        <f t="shared" si="8"/>
        <v>3.68</v>
      </c>
      <c r="H48" s="45">
        <v>-150</v>
      </c>
      <c r="I48" s="45">
        <v>54</v>
      </c>
      <c r="J48" t="s">
        <v>42</v>
      </c>
      <c r="L48">
        <v>45</v>
      </c>
      <c r="M48" s="35">
        <f>N48+Q48+2/2+Tabelle17[[#This Row],[poweradd]]</f>
        <v>12.960000000000008</v>
      </c>
      <c r="N48" s="52">
        <f t="shared" si="19"/>
        <v>158.28</v>
      </c>
      <c r="O48" s="52">
        <f t="shared" si="9"/>
        <v>368.71999999999997</v>
      </c>
      <c r="P48" s="52">
        <f t="shared" si="29"/>
        <v>365.03999999999996</v>
      </c>
      <c r="Q48" s="52">
        <f t="shared" si="10"/>
        <v>3.68</v>
      </c>
      <c r="R48" s="45">
        <v>-150</v>
      </c>
      <c r="S48" s="45">
        <v>54</v>
      </c>
      <c r="T48" t="s">
        <v>42</v>
      </c>
      <c r="V48" s="34">
        <v>45</v>
      </c>
      <c r="W48" s="35">
        <f>X48+AA48+2/2+Tabelle2[[#This Row],[poweradd]]</f>
        <v>9.460000000000008</v>
      </c>
      <c r="X48" s="52">
        <f t="shared" si="20"/>
        <v>154.74</v>
      </c>
      <c r="Y48" s="52">
        <f t="shared" si="37"/>
        <v>372.2600000000001</v>
      </c>
      <c r="Z48" s="52">
        <f t="shared" si="31"/>
        <v>368.54000000000008</v>
      </c>
      <c r="AA48" s="52">
        <f t="shared" si="32"/>
        <v>3.72</v>
      </c>
      <c r="AB48" s="45">
        <v>-150</v>
      </c>
      <c r="AC48" s="45">
        <v>54</v>
      </c>
      <c r="AD48" t="s">
        <v>42</v>
      </c>
      <c r="AF48" s="34">
        <v>45</v>
      </c>
      <c r="AG48" s="35">
        <f>AH48+AK48+2/2+Tabelle29[[#This Row],[poweradd]]</f>
        <v>9.460000000000008</v>
      </c>
      <c r="AH48" s="52">
        <f t="shared" si="22"/>
        <v>154.74</v>
      </c>
      <c r="AI48" s="52">
        <f t="shared" si="12"/>
        <v>372.2600000000001</v>
      </c>
      <c r="AJ48" s="52">
        <f t="shared" si="2"/>
        <v>368.54000000000008</v>
      </c>
      <c r="AK48" s="52">
        <f t="shared" si="33"/>
        <v>3.72</v>
      </c>
      <c r="AL48" s="45">
        <v>-150</v>
      </c>
      <c r="AM48" s="45">
        <v>54</v>
      </c>
      <c r="AN48" t="s">
        <v>42</v>
      </c>
      <c r="AP48" s="34">
        <v>45</v>
      </c>
      <c r="AQ48" s="35">
        <f>AR48+AU48+2/2+Tabelle3[[#This Row],[poweradd]]</f>
        <v>137.48000000000005</v>
      </c>
      <c r="AR48" s="52">
        <f t="shared" si="23"/>
        <v>132.99000000000004</v>
      </c>
      <c r="AS48" s="52">
        <f t="shared" si="24"/>
        <v>349.0100000000001</v>
      </c>
      <c r="AT48" s="52">
        <f t="shared" si="3"/>
        <v>345.5200000000001</v>
      </c>
      <c r="AU48" s="52">
        <f t="shared" si="34"/>
        <v>3.49</v>
      </c>
      <c r="AV48" s="45"/>
      <c r="AW48" s="45"/>
      <c r="AZ48" s="34">
        <v>45</v>
      </c>
      <c r="BA48" s="35">
        <f>BB48+BE48+2/2+Tabelle35[[#This Row],[poweradd]]</f>
        <v>145.32999999999998</v>
      </c>
      <c r="BB48" s="52">
        <f t="shared" si="25"/>
        <v>140.91999999999999</v>
      </c>
      <c r="BC48" s="52">
        <f t="shared" si="26"/>
        <v>341.08000000000004</v>
      </c>
      <c r="BD48" s="52">
        <f t="shared" si="4"/>
        <v>337.67</v>
      </c>
      <c r="BE48" s="52">
        <f t="shared" si="35"/>
        <v>3.41</v>
      </c>
      <c r="BF48" s="45"/>
      <c r="BG48" s="45"/>
      <c r="BJ48" s="34">
        <v>45</v>
      </c>
      <c r="BK48" s="35">
        <f>BL48+BO48+2/2+Tabelle216[[#This Row],[poweradd]]</f>
        <v>9.460000000000008</v>
      </c>
      <c r="BL48" s="52">
        <f t="shared" si="27"/>
        <v>154.74</v>
      </c>
      <c r="BM48" s="52">
        <f t="shared" si="16"/>
        <v>372.2600000000001</v>
      </c>
      <c r="BN48" s="52">
        <f t="shared" si="30"/>
        <v>368.54000000000008</v>
      </c>
      <c r="BO48" s="52">
        <f t="shared" si="36"/>
        <v>3.72</v>
      </c>
      <c r="BP48" s="45">
        <v>-150</v>
      </c>
      <c r="BQ48" s="45">
        <v>54</v>
      </c>
      <c r="BR48" t="s">
        <v>42</v>
      </c>
    </row>
    <row r="49" spans="2:70" x14ac:dyDescent="0.25">
      <c r="B49">
        <v>46</v>
      </c>
      <c r="C49" s="35">
        <f>D49+G49+2/2+Tabelle1[[#This Row],[poweradd]]</f>
        <v>18.550000000000004</v>
      </c>
      <c r="D49" s="52">
        <f t="shared" si="18"/>
        <v>13.370000000000005</v>
      </c>
      <c r="E49" s="52">
        <f t="shared" si="6"/>
        <v>418.62999999999994</v>
      </c>
      <c r="F49" s="52">
        <f t="shared" si="28"/>
        <v>414.44999999999993</v>
      </c>
      <c r="G49" s="52">
        <f t="shared" si="8"/>
        <v>4.18</v>
      </c>
      <c r="H49" s="45"/>
      <c r="I49" s="45"/>
      <c r="L49">
        <v>46</v>
      </c>
      <c r="M49" s="35">
        <f>N49+Q49+2/2+Tabelle17[[#This Row],[poweradd]]</f>
        <v>18.150000000000009</v>
      </c>
      <c r="N49" s="52">
        <f t="shared" si="19"/>
        <v>12.960000000000008</v>
      </c>
      <c r="O49" s="52">
        <f t="shared" si="9"/>
        <v>419.03999999999996</v>
      </c>
      <c r="P49" s="52">
        <f t="shared" si="29"/>
        <v>414.84999999999997</v>
      </c>
      <c r="Q49" s="52">
        <f t="shared" si="10"/>
        <v>4.1900000000000004</v>
      </c>
      <c r="R49" s="45"/>
      <c r="S49" s="45"/>
      <c r="V49" s="34">
        <v>46</v>
      </c>
      <c r="W49" s="35">
        <f>X49+AA49+2/2+Tabelle2[[#This Row],[poweradd]]</f>
        <v>14.680000000000007</v>
      </c>
      <c r="X49" s="52">
        <f t="shared" si="20"/>
        <v>9.460000000000008</v>
      </c>
      <c r="Y49" s="52">
        <f t="shared" si="37"/>
        <v>422.54000000000008</v>
      </c>
      <c r="Z49" s="52">
        <f t="shared" si="31"/>
        <v>418.32000000000005</v>
      </c>
      <c r="AA49" s="52">
        <f t="shared" si="32"/>
        <v>4.22</v>
      </c>
      <c r="AB49" s="45"/>
      <c r="AC49" s="45"/>
      <c r="AF49" s="34">
        <v>46</v>
      </c>
      <c r="AG49" s="35">
        <f>AH49+AK49+2/2+Tabelle29[[#This Row],[poweradd]]</f>
        <v>14.680000000000007</v>
      </c>
      <c r="AH49" s="52">
        <f t="shared" si="22"/>
        <v>9.460000000000008</v>
      </c>
      <c r="AI49" s="52">
        <f t="shared" si="12"/>
        <v>422.54000000000008</v>
      </c>
      <c r="AJ49" s="52">
        <f t="shared" si="2"/>
        <v>418.32000000000005</v>
      </c>
      <c r="AK49" s="52">
        <f t="shared" si="33"/>
        <v>4.22</v>
      </c>
      <c r="AL49" s="45"/>
      <c r="AM49" s="45"/>
      <c r="AP49" s="34">
        <v>46</v>
      </c>
      <c r="AQ49" s="35">
        <f>AR49+AU49+2/2+Tabelle3[[#This Row],[poweradd]]</f>
        <v>141.93000000000004</v>
      </c>
      <c r="AR49" s="52">
        <f t="shared" si="23"/>
        <v>137.48000000000005</v>
      </c>
      <c r="AS49" s="52">
        <f t="shared" si="24"/>
        <v>345.5200000000001</v>
      </c>
      <c r="AT49" s="52">
        <f t="shared" si="3"/>
        <v>342.07000000000011</v>
      </c>
      <c r="AU49" s="52">
        <f t="shared" si="34"/>
        <v>3.45</v>
      </c>
      <c r="AV49" s="45"/>
      <c r="AW49" s="45"/>
      <c r="AZ49" s="34">
        <v>46</v>
      </c>
      <c r="BA49" s="35">
        <f>BB49+BE49+2/2+Tabelle35[[#This Row],[poweradd]]</f>
        <v>149.69999999999999</v>
      </c>
      <c r="BB49" s="52">
        <f t="shared" si="25"/>
        <v>145.32999999999998</v>
      </c>
      <c r="BC49" s="52">
        <f t="shared" si="26"/>
        <v>337.67</v>
      </c>
      <c r="BD49" s="52">
        <f t="shared" si="4"/>
        <v>334.3</v>
      </c>
      <c r="BE49" s="52">
        <f t="shared" si="35"/>
        <v>3.37</v>
      </c>
      <c r="BF49" s="45"/>
      <c r="BG49" s="45"/>
      <c r="BJ49" s="34">
        <v>46</v>
      </c>
      <c r="BK49" s="35">
        <f>BL49+BO49+2/2+Tabelle216[[#This Row],[poweradd]]</f>
        <v>14.680000000000007</v>
      </c>
      <c r="BL49" s="52">
        <f t="shared" si="27"/>
        <v>9.460000000000008</v>
      </c>
      <c r="BM49" s="52">
        <f t="shared" si="16"/>
        <v>422.54000000000008</v>
      </c>
      <c r="BN49" s="52">
        <f t="shared" si="30"/>
        <v>418.32000000000005</v>
      </c>
      <c r="BO49" s="52">
        <f t="shared" si="36"/>
        <v>4.22</v>
      </c>
      <c r="BP49" s="45"/>
      <c r="BQ49" s="45"/>
    </row>
    <row r="50" spans="2:70" x14ac:dyDescent="0.25">
      <c r="B50">
        <v>47</v>
      </c>
      <c r="C50" s="35">
        <f>D50+G50+2/2+Tabelle1[[#This Row],[poweradd]]</f>
        <v>23.690000000000005</v>
      </c>
      <c r="D50" s="52">
        <f t="shared" si="18"/>
        <v>18.550000000000004</v>
      </c>
      <c r="E50" s="52">
        <f t="shared" si="6"/>
        <v>414.44999999999993</v>
      </c>
      <c r="F50" s="52">
        <f t="shared" si="28"/>
        <v>410.30999999999995</v>
      </c>
      <c r="G50" s="52">
        <f t="shared" si="8"/>
        <v>4.1399999999999997</v>
      </c>
      <c r="H50" s="45"/>
      <c r="I50" s="45"/>
      <c r="L50">
        <v>47</v>
      </c>
      <c r="M50" s="35">
        <f>N50+Q50+2/2+Tabelle17[[#This Row],[poweradd]]</f>
        <v>23.29000000000001</v>
      </c>
      <c r="N50" s="52">
        <f t="shared" si="19"/>
        <v>18.150000000000009</v>
      </c>
      <c r="O50" s="52">
        <f t="shared" si="9"/>
        <v>414.84999999999997</v>
      </c>
      <c r="P50" s="52">
        <f t="shared" si="29"/>
        <v>410.71</v>
      </c>
      <c r="Q50" s="52">
        <f t="shared" si="10"/>
        <v>4.1399999999999997</v>
      </c>
      <c r="R50" s="45"/>
      <c r="S50" s="45"/>
      <c r="V50" s="36">
        <v>47</v>
      </c>
      <c r="W50" s="35">
        <f>X50+AA50+2/2+Tabelle2[[#This Row],[poweradd]]</f>
        <v>19.860000000000007</v>
      </c>
      <c r="X50" s="52">
        <f t="shared" si="20"/>
        <v>14.680000000000007</v>
      </c>
      <c r="Y50" s="52">
        <f t="shared" si="37"/>
        <v>418.32000000000005</v>
      </c>
      <c r="Z50" s="52">
        <f t="shared" si="31"/>
        <v>414.14000000000004</v>
      </c>
      <c r="AA50" s="52">
        <f t="shared" si="32"/>
        <v>4.18</v>
      </c>
      <c r="AB50" s="45"/>
      <c r="AC50" s="45"/>
      <c r="AF50" s="36">
        <v>47</v>
      </c>
      <c r="AG50" s="35">
        <f>AH50+AK50+2/2+Tabelle29[[#This Row],[poweradd]]</f>
        <v>19.860000000000007</v>
      </c>
      <c r="AH50" s="52">
        <f t="shared" si="22"/>
        <v>14.680000000000007</v>
      </c>
      <c r="AI50" s="52">
        <f t="shared" si="12"/>
        <v>418.32000000000005</v>
      </c>
      <c r="AJ50" s="52">
        <f t="shared" si="2"/>
        <v>414.14000000000004</v>
      </c>
      <c r="AK50" s="52">
        <f t="shared" si="33"/>
        <v>4.18</v>
      </c>
      <c r="AL50" s="45"/>
      <c r="AM50" s="45"/>
      <c r="AP50" s="34">
        <v>47</v>
      </c>
      <c r="AQ50" s="35">
        <f>AR50+AU50+2/2+Tabelle3[[#This Row],[poweradd]]</f>
        <v>146.35000000000002</v>
      </c>
      <c r="AR50" s="52">
        <f t="shared" si="23"/>
        <v>141.93000000000004</v>
      </c>
      <c r="AS50" s="52">
        <f t="shared" si="24"/>
        <v>342.07000000000011</v>
      </c>
      <c r="AT50" s="52">
        <f t="shared" si="3"/>
        <v>338.65000000000009</v>
      </c>
      <c r="AU50" s="52">
        <f t="shared" si="34"/>
        <v>3.42</v>
      </c>
      <c r="AV50" s="45"/>
      <c r="AW50" s="45"/>
      <c r="AZ50" s="34">
        <v>47</v>
      </c>
      <c r="BA50" s="35">
        <f>BB50+BE50+2/2+Tabelle35[[#This Row],[poweradd]]</f>
        <v>154.04</v>
      </c>
      <c r="BB50" s="52">
        <f t="shared" si="25"/>
        <v>149.69999999999999</v>
      </c>
      <c r="BC50" s="52">
        <f t="shared" si="26"/>
        <v>334.3</v>
      </c>
      <c r="BD50" s="52">
        <f t="shared" si="4"/>
        <v>330.96000000000004</v>
      </c>
      <c r="BE50" s="52">
        <f t="shared" si="35"/>
        <v>3.34</v>
      </c>
      <c r="BF50" s="45"/>
      <c r="BG50" s="45"/>
      <c r="BJ50" s="36">
        <v>47</v>
      </c>
      <c r="BK50" s="35">
        <f>BL50+BO50+2/2+Tabelle216[[#This Row],[poweradd]]</f>
        <v>19.860000000000007</v>
      </c>
      <c r="BL50" s="52">
        <f t="shared" si="27"/>
        <v>14.680000000000007</v>
      </c>
      <c r="BM50" s="52">
        <f t="shared" si="16"/>
        <v>418.32000000000005</v>
      </c>
      <c r="BN50" s="52">
        <f t="shared" si="30"/>
        <v>414.14000000000004</v>
      </c>
      <c r="BO50" s="52">
        <f t="shared" si="36"/>
        <v>4.18</v>
      </c>
      <c r="BP50" s="45"/>
      <c r="BQ50" s="45"/>
    </row>
    <row r="51" spans="2:70" x14ac:dyDescent="0.25">
      <c r="B51">
        <v>48</v>
      </c>
      <c r="C51" s="35">
        <f>D51+G51+2/2+Tabelle1[[#This Row],[poweradd]]</f>
        <v>28.790000000000006</v>
      </c>
      <c r="D51" s="52">
        <f t="shared" si="18"/>
        <v>23.690000000000005</v>
      </c>
      <c r="E51" s="52">
        <f t="shared" si="6"/>
        <v>410.30999999999995</v>
      </c>
      <c r="F51" s="52">
        <f t="shared" si="28"/>
        <v>406.20999999999992</v>
      </c>
      <c r="G51" s="52">
        <f t="shared" si="8"/>
        <v>4.0999999999999996</v>
      </c>
      <c r="H51" s="45"/>
      <c r="I51" s="45"/>
      <c r="L51">
        <v>48</v>
      </c>
      <c r="M51" s="35">
        <f>N51+Q51+2/2+Tabelle17[[#This Row],[poweradd]]</f>
        <v>28.390000000000008</v>
      </c>
      <c r="N51" s="52">
        <f t="shared" si="19"/>
        <v>23.29000000000001</v>
      </c>
      <c r="O51" s="52">
        <f t="shared" si="9"/>
        <v>410.71</v>
      </c>
      <c r="P51" s="52">
        <f t="shared" si="29"/>
        <v>406.60999999999996</v>
      </c>
      <c r="Q51" s="52">
        <f t="shared" si="10"/>
        <v>4.0999999999999996</v>
      </c>
      <c r="R51" s="45"/>
      <c r="S51" s="45"/>
      <c r="V51" s="34">
        <v>48</v>
      </c>
      <c r="W51" s="35">
        <f>X51+AA51+2/2+Tabelle2[[#This Row],[poweradd]]</f>
        <v>25.000000000000007</v>
      </c>
      <c r="X51" s="52">
        <f t="shared" si="20"/>
        <v>19.860000000000007</v>
      </c>
      <c r="Y51" s="52">
        <f t="shared" si="37"/>
        <v>414.14000000000004</v>
      </c>
      <c r="Z51" s="52">
        <f t="shared" si="31"/>
        <v>410.00000000000006</v>
      </c>
      <c r="AA51" s="52">
        <f t="shared" si="32"/>
        <v>4.1399999999999997</v>
      </c>
      <c r="AB51" s="45"/>
      <c r="AC51" s="45"/>
      <c r="AF51" s="34">
        <v>48</v>
      </c>
      <c r="AG51" s="35">
        <f>AH51+AK51+2/2+Tabelle29[[#This Row],[poweradd]]</f>
        <v>25.000000000000007</v>
      </c>
      <c r="AH51" s="52">
        <f t="shared" si="22"/>
        <v>19.860000000000007</v>
      </c>
      <c r="AI51" s="52">
        <f t="shared" si="12"/>
        <v>414.14000000000004</v>
      </c>
      <c r="AJ51" s="52">
        <f t="shared" si="2"/>
        <v>410.00000000000006</v>
      </c>
      <c r="AK51" s="52">
        <f t="shared" si="33"/>
        <v>4.1399999999999997</v>
      </c>
      <c r="AL51" s="45"/>
      <c r="AM51" s="45"/>
      <c r="AP51" s="34">
        <v>48</v>
      </c>
      <c r="AQ51" s="35">
        <f>AR51+AU51+2/2+Tabelle3[[#This Row],[poweradd]]</f>
        <v>150.73000000000002</v>
      </c>
      <c r="AR51" s="52">
        <f t="shared" si="23"/>
        <v>146.35000000000002</v>
      </c>
      <c r="AS51" s="52">
        <f t="shared" si="24"/>
        <v>338.65000000000009</v>
      </c>
      <c r="AT51" s="52">
        <f t="shared" si="3"/>
        <v>335.2700000000001</v>
      </c>
      <c r="AU51" s="52">
        <f t="shared" si="34"/>
        <v>3.38</v>
      </c>
      <c r="AV51" s="45"/>
      <c r="AW51" s="45"/>
      <c r="AZ51" s="34">
        <v>48</v>
      </c>
      <c r="BA51" s="35">
        <f>BB51+BE51+2/2+Tabelle35[[#This Row],[poweradd]]</f>
        <v>158.34</v>
      </c>
      <c r="BB51" s="52">
        <f t="shared" si="25"/>
        <v>154.04</v>
      </c>
      <c r="BC51" s="52">
        <f t="shared" si="26"/>
        <v>330.96000000000004</v>
      </c>
      <c r="BD51" s="52">
        <f t="shared" si="4"/>
        <v>327.66000000000003</v>
      </c>
      <c r="BE51" s="52">
        <f t="shared" si="35"/>
        <v>3.3</v>
      </c>
      <c r="BF51" s="45"/>
      <c r="BG51" s="45"/>
      <c r="BJ51" s="34">
        <v>48</v>
      </c>
      <c r="BK51" s="35">
        <f>BL51+BO51+2/2+Tabelle216[[#This Row],[poweradd]]</f>
        <v>25.000000000000007</v>
      </c>
      <c r="BL51" s="52">
        <f t="shared" si="27"/>
        <v>19.860000000000007</v>
      </c>
      <c r="BM51" s="52">
        <f t="shared" si="16"/>
        <v>414.14000000000004</v>
      </c>
      <c r="BN51" s="52">
        <f t="shared" si="30"/>
        <v>410.00000000000006</v>
      </c>
      <c r="BO51" s="52">
        <f t="shared" si="36"/>
        <v>4.1399999999999997</v>
      </c>
      <c r="BP51" s="45"/>
      <c r="BQ51" s="45"/>
    </row>
    <row r="52" spans="2:70" x14ac:dyDescent="0.25">
      <c r="B52">
        <v>49</v>
      </c>
      <c r="C52" s="35">
        <f>D52+G52+2/2+Tabelle1[[#This Row],[poweradd]]</f>
        <v>67.600000000000009</v>
      </c>
      <c r="D52" s="52">
        <f t="shared" si="18"/>
        <v>28.790000000000006</v>
      </c>
      <c r="E52" s="52">
        <f t="shared" si="6"/>
        <v>406.20999999999992</v>
      </c>
      <c r="F52" s="52">
        <f t="shared" si="28"/>
        <v>402.14999999999992</v>
      </c>
      <c r="G52" s="52">
        <f t="shared" si="8"/>
        <v>4.0599999999999996</v>
      </c>
      <c r="H52" s="45">
        <v>33.75</v>
      </c>
      <c r="I52" s="45">
        <v>33.75</v>
      </c>
      <c r="J52" t="s">
        <v>28</v>
      </c>
      <c r="L52">
        <v>49</v>
      </c>
      <c r="M52" s="35">
        <f>N52+Q52+2/2+Tabelle17[[#This Row],[poweradd]]</f>
        <v>67.200000000000017</v>
      </c>
      <c r="N52" s="52">
        <f t="shared" si="19"/>
        <v>28.390000000000008</v>
      </c>
      <c r="O52" s="52">
        <f t="shared" si="9"/>
        <v>406.60999999999996</v>
      </c>
      <c r="P52" s="52">
        <f t="shared" si="29"/>
        <v>402.54999999999995</v>
      </c>
      <c r="Q52" s="52">
        <f t="shared" si="10"/>
        <v>4.0599999999999996</v>
      </c>
      <c r="R52" s="45">
        <v>33.75</v>
      </c>
      <c r="S52" s="45">
        <v>33.75</v>
      </c>
      <c r="T52" t="s">
        <v>28</v>
      </c>
      <c r="V52" s="34">
        <v>49</v>
      </c>
      <c r="W52" s="35">
        <f>X52+AA52+2/2+Tabelle2[[#This Row],[poweradd]]</f>
        <v>63.850000000000009</v>
      </c>
      <c r="X52" s="52">
        <f t="shared" si="20"/>
        <v>25.000000000000007</v>
      </c>
      <c r="Y52" s="52">
        <f t="shared" si="37"/>
        <v>410.00000000000006</v>
      </c>
      <c r="Z52" s="52">
        <f t="shared" si="31"/>
        <v>405.90000000000003</v>
      </c>
      <c r="AA52" s="52">
        <f t="shared" si="32"/>
        <v>4.0999999999999996</v>
      </c>
      <c r="AB52" s="45">
        <v>33.75</v>
      </c>
      <c r="AC52" s="45">
        <v>33.75</v>
      </c>
      <c r="AD52" t="s">
        <v>28</v>
      </c>
      <c r="AF52" s="34">
        <v>49</v>
      </c>
      <c r="AG52" s="35">
        <f>AH52+AK52+2/2+Tabelle29[[#This Row],[poweradd]]</f>
        <v>63.850000000000009</v>
      </c>
      <c r="AH52" s="52">
        <f t="shared" si="22"/>
        <v>25.000000000000007</v>
      </c>
      <c r="AI52" s="52">
        <f t="shared" si="12"/>
        <v>410.00000000000006</v>
      </c>
      <c r="AJ52" s="52">
        <f t="shared" si="2"/>
        <v>405.90000000000003</v>
      </c>
      <c r="AK52" s="52">
        <f t="shared" si="33"/>
        <v>4.0999999999999996</v>
      </c>
      <c r="AL52" s="45">
        <v>33.75</v>
      </c>
      <c r="AM52" s="45">
        <v>33.75</v>
      </c>
      <c r="AN52" t="s">
        <v>28</v>
      </c>
      <c r="AP52" s="34">
        <v>49</v>
      </c>
      <c r="AQ52" s="35">
        <f>AR52+AU52+2/2+Tabelle3[[#This Row],[poweradd]]</f>
        <v>5.0800000000000125</v>
      </c>
      <c r="AR52" s="52">
        <f t="shared" si="23"/>
        <v>150.73000000000002</v>
      </c>
      <c r="AS52" s="52">
        <f t="shared" si="24"/>
        <v>335.2700000000001</v>
      </c>
      <c r="AT52" s="52">
        <f t="shared" si="3"/>
        <v>331.92000000000007</v>
      </c>
      <c r="AU52" s="52">
        <f t="shared" si="34"/>
        <v>3.35</v>
      </c>
      <c r="AV52" s="45">
        <v>-150</v>
      </c>
      <c r="AW52" s="45">
        <v>54</v>
      </c>
      <c r="AX52" t="s">
        <v>42</v>
      </c>
      <c r="AZ52" s="34">
        <v>49</v>
      </c>
      <c r="BA52" s="35">
        <f>BB52+BE52+2/2+Tabelle35[[#This Row],[poweradd]]</f>
        <v>12.610000000000014</v>
      </c>
      <c r="BB52" s="52">
        <f t="shared" si="25"/>
        <v>158.34</v>
      </c>
      <c r="BC52" s="52">
        <f t="shared" si="26"/>
        <v>327.66000000000003</v>
      </c>
      <c r="BD52" s="52">
        <f t="shared" si="4"/>
        <v>324.39000000000004</v>
      </c>
      <c r="BE52" s="52">
        <f t="shared" si="35"/>
        <v>3.27</v>
      </c>
      <c r="BF52" s="45">
        <v>-150</v>
      </c>
      <c r="BG52" s="45">
        <v>54</v>
      </c>
      <c r="BH52" t="s">
        <v>42</v>
      </c>
      <c r="BJ52" s="34">
        <v>49</v>
      </c>
      <c r="BK52" s="35">
        <f>BL52+BO52+2/2+Tabelle216[[#This Row],[poweradd]]</f>
        <v>63.850000000000009</v>
      </c>
      <c r="BL52" s="52">
        <f t="shared" si="27"/>
        <v>25.000000000000007</v>
      </c>
      <c r="BM52" s="52">
        <f t="shared" si="16"/>
        <v>410.00000000000006</v>
      </c>
      <c r="BN52" s="52">
        <f t="shared" si="30"/>
        <v>405.90000000000003</v>
      </c>
      <c r="BO52" s="52">
        <f t="shared" si="36"/>
        <v>4.0999999999999996</v>
      </c>
      <c r="BP52" s="45">
        <v>33.75</v>
      </c>
      <c r="BQ52" s="45">
        <v>33.75</v>
      </c>
      <c r="BR52" t="s">
        <v>28</v>
      </c>
    </row>
    <row r="53" spans="2:70" x14ac:dyDescent="0.25">
      <c r="B53">
        <v>50</v>
      </c>
      <c r="C53" s="35">
        <f>D53+G53+2/2+Tabelle1[[#This Row],[poweradd]]</f>
        <v>106.7</v>
      </c>
      <c r="D53" s="52">
        <f t="shared" si="18"/>
        <v>67.600000000000009</v>
      </c>
      <c r="E53" s="52">
        <f t="shared" si="6"/>
        <v>435.89999999999992</v>
      </c>
      <c r="F53" s="52">
        <f t="shared" si="28"/>
        <v>431.5499999999999</v>
      </c>
      <c r="G53" s="52">
        <f t="shared" si="8"/>
        <v>4.3499999999999996</v>
      </c>
      <c r="H53" s="45">
        <v>33.75</v>
      </c>
      <c r="I53" s="45">
        <v>33.75</v>
      </c>
      <c r="J53" t="s">
        <v>29</v>
      </c>
      <c r="L53">
        <v>50</v>
      </c>
      <c r="M53" s="35">
        <f>N53+Q53+2/2+Tabelle17[[#This Row],[poweradd]]</f>
        <v>106.31000000000002</v>
      </c>
      <c r="N53" s="52">
        <f t="shared" si="19"/>
        <v>67.200000000000017</v>
      </c>
      <c r="O53" s="52">
        <f t="shared" si="9"/>
        <v>436.29999999999995</v>
      </c>
      <c r="P53" s="52">
        <f t="shared" si="29"/>
        <v>431.93999999999994</v>
      </c>
      <c r="Q53" s="52">
        <f t="shared" si="10"/>
        <v>4.3600000000000003</v>
      </c>
      <c r="R53" s="45">
        <v>33.75</v>
      </c>
      <c r="S53" s="45">
        <v>33.75</v>
      </c>
      <c r="T53" t="s">
        <v>29</v>
      </c>
      <c r="V53" s="34">
        <v>50</v>
      </c>
      <c r="W53" s="35">
        <f>X53+AA53+2/2+Tabelle2[[#This Row],[poweradd]]</f>
        <v>102.99000000000001</v>
      </c>
      <c r="X53" s="52">
        <f t="shared" si="20"/>
        <v>63.850000000000009</v>
      </c>
      <c r="Y53" s="52">
        <f t="shared" si="37"/>
        <v>439.65000000000003</v>
      </c>
      <c r="Z53" s="52">
        <f t="shared" si="31"/>
        <v>435.26000000000005</v>
      </c>
      <c r="AA53" s="52">
        <f t="shared" si="32"/>
        <v>4.3899999999999997</v>
      </c>
      <c r="AB53" s="45">
        <v>33.75</v>
      </c>
      <c r="AC53" s="45">
        <v>33.75</v>
      </c>
      <c r="AD53" t="s">
        <v>29</v>
      </c>
      <c r="AF53" s="34">
        <v>50</v>
      </c>
      <c r="AG53" s="35">
        <f>AH53+AK53+2/2+Tabelle29[[#This Row],[poweradd]]</f>
        <v>102.99000000000001</v>
      </c>
      <c r="AH53" s="52">
        <f t="shared" si="22"/>
        <v>63.850000000000009</v>
      </c>
      <c r="AI53" s="52">
        <f t="shared" si="12"/>
        <v>439.65000000000003</v>
      </c>
      <c r="AJ53" s="52">
        <f t="shared" si="2"/>
        <v>435.26000000000005</v>
      </c>
      <c r="AK53" s="52">
        <f t="shared" si="33"/>
        <v>4.3899999999999997</v>
      </c>
      <c r="AL53" s="45">
        <v>33.75</v>
      </c>
      <c r="AM53" s="45">
        <v>33.75</v>
      </c>
      <c r="AN53" t="s">
        <v>29</v>
      </c>
      <c r="AP53" s="34">
        <v>50</v>
      </c>
      <c r="AQ53" s="35">
        <f>AR53+AU53+2/2+Tabelle3[[#This Row],[poweradd]]</f>
        <v>43.680000000000014</v>
      </c>
      <c r="AR53" s="52">
        <f t="shared" si="23"/>
        <v>5.0800000000000125</v>
      </c>
      <c r="AS53" s="52">
        <f t="shared" si="24"/>
        <v>385.92000000000007</v>
      </c>
      <c r="AT53" s="52">
        <f t="shared" si="3"/>
        <v>382.07000000000005</v>
      </c>
      <c r="AU53" s="52">
        <f t="shared" si="34"/>
        <v>3.85</v>
      </c>
      <c r="AV53" s="45">
        <v>33.75</v>
      </c>
      <c r="AW53" s="45">
        <v>33.75</v>
      </c>
      <c r="AX53" t="s">
        <v>28</v>
      </c>
      <c r="AZ53" s="34">
        <v>50</v>
      </c>
      <c r="BA53" s="35">
        <f>BB53+BE53+2/2+Tabelle35[[#This Row],[poweradd]]</f>
        <v>51.140000000000015</v>
      </c>
      <c r="BB53" s="52">
        <f t="shared" si="25"/>
        <v>12.610000000000014</v>
      </c>
      <c r="BC53" s="52">
        <f t="shared" si="26"/>
        <v>378.39000000000004</v>
      </c>
      <c r="BD53" s="52">
        <f t="shared" si="4"/>
        <v>374.61000000000007</v>
      </c>
      <c r="BE53" s="52">
        <f t="shared" si="35"/>
        <v>3.78</v>
      </c>
      <c r="BF53" s="45">
        <v>33.75</v>
      </c>
      <c r="BG53" s="45">
        <v>33.75</v>
      </c>
      <c r="BH53" t="s">
        <v>28</v>
      </c>
      <c r="BJ53" s="34">
        <v>50</v>
      </c>
      <c r="BK53" s="35">
        <f>BL53+BO53+2/2+Tabelle216[[#This Row],[poweradd]]</f>
        <v>102.99000000000001</v>
      </c>
      <c r="BL53" s="52">
        <f t="shared" si="27"/>
        <v>63.850000000000009</v>
      </c>
      <c r="BM53" s="52">
        <f t="shared" si="16"/>
        <v>439.65000000000003</v>
      </c>
      <c r="BN53" s="52">
        <f t="shared" si="30"/>
        <v>435.26000000000005</v>
      </c>
      <c r="BO53" s="52">
        <f t="shared" si="36"/>
        <v>4.3899999999999997</v>
      </c>
      <c r="BP53" s="45">
        <v>33.75</v>
      </c>
      <c r="BQ53" s="45">
        <v>33.75</v>
      </c>
      <c r="BR53" t="s">
        <v>29</v>
      </c>
    </row>
    <row r="54" spans="2:70" x14ac:dyDescent="0.25">
      <c r="B54">
        <v>51</v>
      </c>
      <c r="C54" s="35">
        <f>D54+G54+2/2+Tabelle1[[#This Row],[poweradd]]</f>
        <v>146.10000000000002</v>
      </c>
      <c r="D54" s="52">
        <f t="shared" si="18"/>
        <v>106.7</v>
      </c>
      <c r="E54" s="52">
        <f t="shared" si="6"/>
        <v>465.2999999999999</v>
      </c>
      <c r="F54" s="52">
        <f t="shared" si="28"/>
        <v>460.64999999999992</v>
      </c>
      <c r="G54" s="52">
        <f t="shared" si="8"/>
        <v>4.6500000000000004</v>
      </c>
      <c r="H54" s="45">
        <v>33.75</v>
      </c>
      <c r="I54" s="45">
        <v>33.75</v>
      </c>
      <c r="J54" t="s">
        <v>30</v>
      </c>
      <c r="L54">
        <v>51</v>
      </c>
      <c r="M54" s="35">
        <f>N54+Q54+2/2+Tabelle17[[#This Row],[poweradd]]</f>
        <v>145.71000000000004</v>
      </c>
      <c r="N54" s="52">
        <f t="shared" si="19"/>
        <v>106.31000000000002</v>
      </c>
      <c r="O54" s="52">
        <f t="shared" si="9"/>
        <v>465.68999999999994</v>
      </c>
      <c r="P54" s="52">
        <f t="shared" si="29"/>
        <v>461.03999999999996</v>
      </c>
      <c r="Q54" s="52">
        <f t="shared" si="10"/>
        <v>4.6500000000000004</v>
      </c>
      <c r="R54" s="45">
        <v>33.75</v>
      </c>
      <c r="S54" s="45">
        <v>33.75</v>
      </c>
      <c r="T54" t="s">
        <v>30</v>
      </c>
      <c r="V54" s="36">
        <v>51</v>
      </c>
      <c r="W54" s="35">
        <f>X54+AA54+2/2+Tabelle2[[#This Row],[poweradd]]</f>
        <v>142.43</v>
      </c>
      <c r="X54" s="52">
        <f t="shared" si="20"/>
        <v>102.99000000000001</v>
      </c>
      <c r="Y54" s="52">
        <f t="shared" si="37"/>
        <v>469.01000000000005</v>
      </c>
      <c r="Z54" s="52">
        <f t="shared" si="31"/>
        <v>464.32000000000005</v>
      </c>
      <c r="AA54" s="52">
        <f t="shared" si="32"/>
        <v>4.6900000000000004</v>
      </c>
      <c r="AB54" s="45">
        <v>33.75</v>
      </c>
      <c r="AC54" s="45">
        <v>33.75</v>
      </c>
      <c r="AD54" t="s">
        <v>30</v>
      </c>
      <c r="AF54" s="36">
        <v>51</v>
      </c>
      <c r="AG54" s="35">
        <f>AH54+AK54+2/2+Tabelle29[[#This Row],[poweradd]]</f>
        <v>142.43</v>
      </c>
      <c r="AH54" s="52">
        <f t="shared" si="22"/>
        <v>102.99000000000001</v>
      </c>
      <c r="AI54" s="52">
        <f t="shared" si="12"/>
        <v>469.01000000000005</v>
      </c>
      <c r="AJ54" s="52">
        <f t="shared" si="2"/>
        <v>464.32000000000005</v>
      </c>
      <c r="AK54" s="52">
        <f t="shared" si="33"/>
        <v>4.6900000000000004</v>
      </c>
      <c r="AL54" s="45">
        <v>33.75</v>
      </c>
      <c r="AM54" s="45">
        <v>33.75</v>
      </c>
      <c r="AN54" t="s">
        <v>30</v>
      </c>
      <c r="AP54" s="34">
        <v>51</v>
      </c>
      <c r="AQ54" s="35">
        <f>AR54+AU54+2/2+Tabelle3[[#This Row],[poweradd]]</f>
        <v>82.580000000000013</v>
      </c>
      <c r="AR54" s="52">
        <f t="shared" si="23"/>
        <v>43.680000000000014</v>
      </c>
      <c r="AS54" s="52">
        <f t="shared" si="24"/>
        <v>415.82000000000005</v>
      </c>
      <c r="AT54" s="52">
        <f t="shared" si="3"/>
        <v>411.67000000000007</v>
      </c>
      <c r="AU54" s="52">
        <f t="shared" si="34"/>
        <v>4.1500000000000004</v>
      </c>
      <c r="AV54" s="45">
        <v>33.75</v>
      </c>
      <c r="AW54" s="45">
        <v>33.75</v>
      </c>
      <c r="AX54" t="s">
        <v>29</v>
      </c>
      <c r="AZ54" s="34">
        <v>51</v>
      </c>
      <c r="BA54" s="35">
        <f>BB54+BE54+2/2+Tabelle35[[#This Row],[poweradd]]</f>
        <v>89.970000000000013</v>
      </c>
      <c r="BB54" s="52">
        <f t="shared" si="25"/>
        <v>51.140000000000015</v>
      </c>
      <c r="BC54" s="52">
        <f t="shared" si="26"/>
        <v>408.36000000000007</v>
      </c>
      <c r="BD54" s="52">
        <f t="shared" si="4"/>
        <v>404.28000000000009</v>
      </c>
      <c r="BE54" s="52">
        <f t="shared" si="35"/>
        <v>4.08</v>
      </c>
      <c r="BF54" s="45">
        <v>33.75</v>
      </c>
      <c r="BG54" s="45">
        <v>33.75</v>
      </c>
      <c r="BH54" t="s">
        <v>29</v>
      </c>
      <c r="BJ54" s="36">
        <v>51</v>
      </c>
      <c r="BK54" s="35">
        <f>BL54+BO54+2/2+Tabelle216[[#This Row],[poweradd]]</f>
        <v>142.43</v>
      </c>
      <c r="BL54" s="52">
        <f t="shared" si="27"/>
        <v>102.99000000000001</v>
      </c>
      <c r="BM54" s="52">
        <f t="shared" si="16"/>
        <v>469.01000000000005</v>
      </c>
      <c r="BN54" s="52">
        <f t="shared" si="30"/>
        <v>464.32000000000005</v>
      </c>
      <c r="BO54" s="52">
        <f t="shared" si="36"/>
        <v>4.6900000000000004</v>
      </c>
      <c r="BP54" s="45">
        <v>33.75</v>
      </c>
      <c r="BQ54" s="45">
        <v>33.75</v>
      </c>
      <c r="BR54" t="s">
        <v>30</v>
      </c>
    </row>
    <row r="55" spans="2:70" x14ac:dyDescent="0.25">
      <c r="B55">
        <v>52</v>
      </c>
      <c r="C55" s="37">
        <f>D55+G55+2/2+Tabelle1[[#This Row],[poweradd]]</f>
        <v>185.79000000000002</v>
      </c>
      <c r="D55" s="52">
        <f t="shared" si="18"/>
        <v>146.10000000000002</v>
      </c>
      <c r="E55" s="52">
        <f t="shared" si="6"/>
        <v>494.39999999999992</v>
      </c>
      <c r="F55" s="52">
        <f t="shared" si="28"/>
        <v>489.45999999999992</v>
      </c>
      <c r="G55" s="52">
        <f t="shared" si="8"/>
        <v>4.9400000000000004</v>
      </c>
      <c r="H55" s="45">
        <v>33.75</v>
      </c>
      <c r="I55" s="45">
        <v>33.75</v>
      </c>
      <c r="J55" t="s">
        <v>31</v>
      </c>
      <c r="L55">
        <v>52</v>
      </c>
      <c r="M55" s="37">
        <f>N55+Q55+2/2+Tabelle17[[#This Row],[poweradd]]</f>
        <v>185.40000000000003</v>
      </c>
      <c r="N55" s="52">
        <f t="shared" si="19"/>
        <v>145.71000000000004</v>
      </c>
      <c r="O55" s="52">
        <f t="shared" si="9"/>
        <v>494.78999999999996</v>
      </c>
      <c r="P55" s="52">
        <f t="shared" si="29"/>
        <v>489.84999999999997</v>
      </c>
      <c r="Q55" s="52">
        <f t="shared" si="10"/>
        <v>4.9400000000000004</v>
      </c>
      <c r="R55" s="45">
        <v>33.75</v>
      </c>
      <c r="S55" s="45">
        <v>33.75</v>
      </c>
      <c r="T55" t="s">
        <v>31</v>
      </c>
      <c r="V55" s="34">
        <v>52</v>
      </c>
      <c r="W55" s="37">
        <f>X55+AA55+2/2+Tabelle2[[#This Row],[poweradd]]</f>
        <v>182.16</v>
      </c>
      <c r="X55" s="52">
        <f t="shared" si="20"/>
        <v>142.43</v>
      </c>
      <c r="Y55" s="52">
        <f t="shared" si="37"/>
        <v>498.07000000000005</v>
      </c>
      <c r="Z55" s="52">
        <f t="shared" si="31"/>
        <v>493.09000000000003</v>
      </c>
      <c r="AA55" s="52">
        <f t="shared" si="32"/>
        <v>4.9800000000000004</v>
      </c>
      <c r="AB55" s="45">
        <v>33.75</v>
      </c>
      <c r="AC55" s="45">
        <v>33.75</v>
      </c>
      <c r="AD55" t="s">
        <v>31</v>
      </c>
      <c r="AF55" s="34">
        <v>52</v>
      </c>
      <c r="AG55" s="37">
        <f>AH55+AK55+2/2+Tabelle29[[#This Row],[poweradd]]</f>
        <v>182.16</v>
      </c>
      <c r="AH55" s="52">
        <f t="shared" si="22"/>
        <v>142.43</v>
      </c>
      <c r="AI55" s="52">
        <f t="shared" si="12"/>
        <v>498.07000000000005</v>
      </c>
      <c r="AJ55" s="52">
        <f t="shared" si="2"/>
        <v>493.09000000000003</v>
      </c>
      <c r="AK55" s="52">
        <f t="shared" si="33"/>
        <v>4.9800000000000004</v>
      </c>
      <c r="AL55" s="45">
        <v>33.75</v>
      </c>
      <c r="AM55" s="45">
        <v>33.75</v>
      </c>
      <c r="AN55" t="s">
        <v>31</v>
      </c>
      <c r="AP55" s="34">
        <v>52</v>
      </c>
      <c r="AQ55" s="35">
        <f>AR55+AU55+2/2+Tabelle3[[#This Row],[poweradd]]</f>
        <v>121.78000000000002</v>
      </c>
      <c r="AR55" s="52">
        <f t="shared" si="23"/>
        <v>82.580000000000013</v>
      </c>
      <c r="AS55" s="52">
        <f t="shared" si="24"/>
        <v>445.42000000000007</v>
      </c>
      <c r="AT55" s="52">
        <f t="shared" si="3"/>
        <v>440.97000000000008</v>
      </c>
      <c r="AU55" s="52">
        <f t="shared" si="34"/>
        <v>4.45</v>
      </c>
      <c r="AV55" s="45">
        <v>33.75</v>
      </c>
      <c r="AW55" s="45">
        <v>33.75</v>
      </c>
      <c r="AX55" t="s">
        <v>30</v>
      </c>
      <c r="AZ55" s="34">
        <v>52</v>
      </c>
      <c r="BA55" s="35">
        <f>BB55+BE55+2/2+Tabelle35[[#This Row],[poweradd]]</f>
        <v>129.10000000000002</v>
      </c>
      <c r="BB55" s="52">
        <f t="shared" si="25"/>
        <v>89.970000000000013</v>
      </c>
      <c r="BC55" s="52">
        <f t="shared" si="26"/>
        <v>438.03000000000009</v>
      </c>
      <c r="BD55" s="52">
        <f t="shared" si="4"/>
        <v>433.65000000000009</v>
      </c>
      <c r="BE55" s="52">
        <f t="shared" si="35"/>
        <v>4.38</v>
      </c>
      <c r="BF55" s="45">
        <v>33.75</v>
      </c>
      <c r="BG55" s="45">
        <v>33.75</v>
      </c>
      <c r="BH55" t="s">
        <v>30</v>
      </c>
      <c r="BJ55" s="34">
        <v>52</v>
      </c>
      <c r="BK55" s="37">
        <f>BL55+BO55+2/2+Tabelle216[[#This Row],[poweradd]]</f>
        <v>182.16</v>
      </c>
      <c r="BL55" s="52">
        <f t="shared" si="27"/>
        <v>142.43</v>
      </c>
      <c r="BM55" s="52">
        <f t="shared" si="16"/>
        <v>498.07000000000005</v>
      </c>
      <c r="BN55" s="52">
        <f t="shared" si="30"/>
        <v>493.09000000000003</v>
      </c>
      <c r="BO55" s="52">
        <f t="shared" si="36"/>
        <v>4.9800000000000004</v>
      </c>
      <c r="BP55" s="45">
        <v>33.75</v>
      </c>
      <c r="BQ55" s="45">
        <v>33.75</v>
      </c>
      <c r="BR55" t="s">
        <v>31</v>
      </c>
    </row>
    <row r="56" spans="2:70" x14ac:dyDescent="0.25">
      <c r="B56">
        <v>53</v>
      </c>
      <c r="C56" s="35">
        <f>D56+G56+2/2+Tabelle1[[#This Row],[poweradd]]</f>
        <v>214.52</v>
      </c>
      <c r="D56" s="52">
        <f t="shared" si="18"/>
        <v>185.79000000000002</v>
      </c>
      <c r="E56" s="52">
        <f t="shared" si="6"/>
        <v>523.20999999999992</v>
      </c>
      <c r="F56" s="52">
        <f t="shared" si="28"/>
        <v>517.9799999999999</v>
      </c>
      <c r="G56" s="52">
        <f t="shared" si="8"/>
        <v>5.23</v>
      </c>
      <c r="H56" s="45">
        <v>22.5</v>
      </c>
      <c r="I56" s="45">
        <v>22.5</v>
      </c>
      <c r="J56" t="s">
        <v>32</v>
      </c>
      <c r="L56">
        <v>53</v>
      </c>
      <c r="M56" s="35">
        <f>N56+Q56+2/2+Tabelle17[[#This Row],[poweradd]]</f>
        <v>214.13000000000002</v>
      </c>
      <c r="N56" s="52">
        <f t="shared" si="19"/>
        <v>185.40000000000003</v>
      </c>
      <c r="O56" s="52">
        <f t="shared" si="9"/>
        <v>523.59999999999991</v>
      </c>
      <c r="P56" s="52">
        <f t="shared" si="29"/>
        <v>518.36999999999989</v>
      </c>
      <c r="Q56" s="52">
        <f t="shared" si="10"/>
        <v>5.23</v>
      </c>
      <c r="R56" s="45">
        <v>22.5</v>
      </c>
      <c r="S56" s="45">
        <v>22.5</v>
      </c>
      <c r="T56" t="s">
        <v>32</v>
      </c>
      <c r="V56" s="34">
        <v>53</v>
      </c>
      <c r="W56" s="35">
        <f>X56+AA56+2/2+Tabelle2[[#This Row],[poweradd]]</f>
        <v>222.17</v>
      </c>
      <c r="X56" s="52">
        <f t="shared" si="20"/>
        <v>182.16</v>
      </c>
      <c r="Y56" s="52">
        <f t="shared" si="37"/>
        <v>526.84</v>
      </c>
      <c r="Z56" s="52">
        <f t="shared" si="31"/>
        <v>521.58000000000004</v>
      </c>
      <c r="AA56" s="52">
        <f t="shared" si="32"/>
        <v>5.26</v>
      </c>
      <c r="AB56" s="45">
        <v>33.75</v>
      </c>
      <c r="AC56" s="45">
        <v>33.75</v>
      </c>
      <c r="AD56" t="s">
        <v>48</v>
      </c>
      <c r="AF56" s="34">
        <v>53</v>
      </c>
      <c r="AG56" s="35">
        <f>AH56+AK56+2/2+Tabelle29[[#This Row],[poweradd]]</f>
        <v>222.17</v>
      </c>
      <c r="AH56" s="52">
        <f t="shared" si="22"/>
        <v>182.16</v>
      </c>
      <c r="AI56" s="52">
        <f t="shared" si="12"/>
        <v>526.84</v>
      </c>
      <c r="AJ56" s="52">
        <f t="shared" si="2"/>
        <v>521.58000000000004</v>
      </c>
      <c r="AK56" s="52">
        <f t="shared" si="33"/>
        <v>5.26</v>
      </c>
      <c r="AL56" s="45">
        <v>33.75</v>
      </c>
      <c r="AM56" s="45">
        <v>33.75</v>
      </c>
      <c r="AN56" t="s">
        <v>48</v>
      </c>
      <c r="AP56" s="34">
        <v>53</v>
      </c>
      <c r="AQ56" s="35">
        <f>AR56+AU56+2/2+Tabelle3[[#This Row],[poweradd]]</f>
        <v>161.27000000000001</v>
      </c>
      <c r="AR56" s="52">
        <f t="shared" si="23"/>
        <v>121.78000000000002</v>
      </c>
      <c r="AS56" s="52">
        <f t="shared" si="24"/>
        <v>474.72000000000008</v>
      </c>
      <c r="AT56" s="52">
        <f t="shared" si="3"/>
        <v>469.98000000000008</v>
      </c>
      <c r="AU56" s="52">
        <f t="shared" si="34"/>
        <v>4.74</v>
      </c>
      <c r="AV56" s="45">
        <v>33.75</v>
      </c>
      <c r="AW56" s="45">
        <v>33.75</v>
      </c>
      <c r="AX56" t="s">
        <v>31</v>
      </c>
      <c r="AZ56" s="34">
        <v>53</v>
      </c>
      <c r="BA56" s="35">
        <f>BB56+BE56+2/2+Tabelle35[[#This Row],[poweradd]]</f>
        <v>168.52</v>
      </c>
      <c r="BB56" s="52">
        <f t="shared" si="25"/>
        <v>129.10000000000002</v>
      </c>
      <c r="BC56" s="52">
        <f t="shared" si="26"/>
        <v>467.40000000000009</v>
      </c>
      <c r="BD56" s="52">
        <f t="shared" si="4"/>
        <v>462.73000000000008</v>
      </c>
      <c r="BE56" s="52">
        <f t="shared" si="35"/>
        <v>4.67</v>
      </c>
      <c r="BF56" s="45">
        <v>33.75</v>
      </c>
      <c r="BG56" s="45">
        <v>33.75</v>
      </c>
      <c r="BH56" t="s">
        <v>31</v>
      </c>
      <c r="BJ56" s="34">
        <v>53</v>
      </c>
      <c r="BK56" s="35">
        <f>BL56+BO56+2/2+Tabelle216[[#This Row],[poweradd]]</f>
        <v>210.92</v>
      </c>
      <c r="BL56" s="52">
        <f t="shared" si="27"/>
        <v>182.16</v>
      </c>
      <c r="BM56" s="52">
        <f t="shared" si="16"/>
        <v>526.84</v>
      </c>
      <c r="BN56" s="52">
        <f t="shared" si="30"/>
        <v>521.58000000000004</v>
      </c>
      <c r="BO56" s="52">
        <f t="shared" si="36"/>
        <v>5.26</v>
      </c>
      <c r="BP56" s="45">
        <v>22.5</v>
      </c>
      <c r="BQ56" s="45">
        <v>22.5</v>
      </c>
      <c r="BR56" t="s">
        <v>34</v>
      </c>
    </row>
    <row r="57" spans="2:70" x14ac:dyDescent="0.25">
      <c r="B57">
        <v>54</v>
      </c>
      <c r="C57" s="35">
        <f>D57+G57+2/2+Tabelle1[[#This Row],[poweradd]]</f>
        <v>243.42000000000002</v>
      </c>
      <c r="D57" s="52">
        <f t="shared" si="18"/>
        <v>214.52</v>
      </c>
      <c r="E57" s="52">
        <f t="shared" si="6"/>
        <v>540.4799999999999</v>
      </c>
      <c r="F57" s="52">
        <f t="shared" si="28"/>
        <v>535.07999999999993</v>
      </c>
      <c r="G57" s="52">
        <f t="shared" si="8"/>
        <v>5.4</v>
      </c>
      <c r="H57" s="45">
        <v>22.5</v>
      </c>
      <c r="I57" s="45">
        <v>22.5</v>
      </c>
      <c r="J57" t="s">
        <v>34</v>
      </c>
      <c r="L57">
        <v>54</v>
      </c>
      <c r="M57" s="35">
        <f>N57+Q57+2/2+Tabelle17[[#This Row],[poweradd]]</f>
        <v>243.03000000000003</v>
      </c>
      <c r="N57" s="52">
        <f t="shared" si="19"/>
        <v>214.13000000000002</v>
      </c>
      <c r="O57" s="52">
        <f t="shared" si="9"/>
        <v>540.86999999999989</v>
      </c>
      <c r="P57" s="52">
        <f t="shared" si="29"/>
        <v>535.46999999999991</v>
      </c>
      <c r="Q57" s="52">
        <f t="shared" si="10"/>
        <v>5.4</v>
      </c>
      <c r="R57" s="45">
        <v>22.5</v>
      </c>
      <c r="S57" s="45">
        <v>22.5</v>
      </c>
      <c r="T57" t="s">
        <v>34</v>
      </c>
      <c r="V57" s="34">
        <v>54</v>
      </c>
      <c r="W57" s="35">
        <f>X57+AA57+2/2+Tabelle2[[#This Row],[poweradd]]</f>
        <v>251.22</v>
      </c>
      <c r="X57" s="52">
        <f t="shared" si="20"/>
        <v>222.17</v>
      </c>
      <c r="Y57" s="52">
        <f t="shared" si="37"/>
        <v>555.33000000000004</v>
      </c>
      <c r="Z57" s="52">
        <f t="shared" si="31"/>
        <v>549.78000000000009</v>
      </c>
      <c r="AA57" s="52">
        <f t="shared" si="32"/>
        <v>5.55</v>
      </c>
      <c r="AB57" s="45">
        <v>22.5</v>
      </c>
      <c r="AC57" s="45">
        <v>22.5</v>
      </c>
      <c r="AD57" t="s">
        <v>32</v>
      </c>
      <c r="AF57" s="34">
        <v>54</v>
      </c>
      <c r="AG57" s="35">
        <f>AH57+AK57+2/2+Tabelle29[[#This Row],[poweradd]]</f>
        <v>251.22</v>
      </c>
      <c r="AH57" s="52">
        <f t="shared" si="22"/>
        <v>222.17</v>
      </c>
      <c r="AI57" s="52">
        <f t="shared" si="12"/>
        <v>555.33000000000004</v>
      </c>
      <c r="AJ57" s="52">
        <f t="shared" si="2"/>
        <v>549.78000000000009</v>
      </c>
      <c r="AK57" s="52">
        <f t="shared" si="33"/>
        <v>5.55</v>
      </c>
      <c r="AL57" s="45">
        <v>22.5</v>
      </c>
      <c r="AM57" s="45">
        <v>22.5</v>
      </c>
      <c r="AN57" t="s">
        <v>32</v>
      </c>
      <c r="AP57" s="34">
        <v>54</v>
      </c>
      <c r="AQ57" s="35">
        <f>AR57+AU57+2/2+Tabelle3[[#This Row],[poweradd]]</f>
        <v>201.05</v>
      </c>
      <c r="AR57" s="52">
        <f t="shared" si="23"/>
        <v>161.27000000000001</v>
      </c>
      <c r="AS57" s="52">
        <f t="shared" si="24"/>
        <v>503.73000000000008</v>
      </c>
      <c r="AT57" s="52">
        <f t="shared" si="3"/>
        <v>498.7000000000001</v>
      </c>
      <c r="AU57" s="52">
        <f t="shared" si="34"/>
        <v>5.03</v>
      </c>
      <c r="AV57" s="45">
        <v>33.75</v>
      </c>
      <c r="AW57" s="45">
        <v>33.75</v>
      </c>
      <c r="AX57" t="s">
        <v>48</v>
      </c>
      <c r="AZ57" s="34">
        <v>54</v>
      </c>
      <c r="BA57" s="35">
        <f>BB57+BE57+2/2+Tabelle35[[#This Row],[poweradd]]</f>
        <v>208.23000000000002</v>
      </c>
      <c r="BB57" s="52">
        <f t="shared" si="25"/>
        <v>168.52</v>
      </c>
      <c r="BC57" s="52">
        <f t="shared" si="26"/>
        <v>496.48000000000008</v>
      </c>
      <c r="BD57" s="52">
        <f t="shared" si="4"/>
        <v>491.5200000000001</v>
      </c>
      <c r="BE57" s="52">
        <f t="shared" si="35"/>
        <v>4.96</v>
      </c>
      <c r="BF57" s="45">
        <v>33.75</v>
      </c>
      <c r="BG57" s="45">
        <v>33.75</v>
      </c>
      <c r="BH57" t="s">
        <v>48</v>
      </c>
      <c r="BJ57" s="34">
        <v>54</v>
      </c>
      <c r="BK57" s="35">
        <f>BL57+BO57+2/2+Tabelle216[[#This Row],[poweradd]]</f>
        <v>239.85999999999999</v>
      </c>
      <c r="BL57" s="52">
        <f t="shared" si="27"/>
        <v>210.92</v>
      </c>
      <c r="BM57" s="52">
        <f t="shared" si="16"/>
        <v>544.08000000000004</v>
      </c>
      <c r="BN57" s="52">
        <f t="shared" si="30"/>
        <v>538.64</v>
      </c>
      <c r="BO57" s="52">
        <f t="shared" si="36"/>
        <v>5.44</v>
      </c>
      <c r="BP57" s="45">
        <v>22.5</v>
      </c>
      <c r="BQ57" s="45">
        <v>22.5</v>
      </c>
      <c r="BR57" t="s">
        <v>33</v>
      </c>
    </row>
    <row r="58" spans="2:70" x14ac:dyDescent="0.25">
      <c r="B58">
        <v>55</v>
      </c>
      <c r="C58" s="35">
        <f>D58+G58+2/2+Tabelle1[[#This Row],[poweradd]]</f>
        <v>249.99</v>
      </c>
      <c r="D58" s="52">
        <f t="shared" si="18"/>
        <v>243.42000000000002</v>
      </c>
      <c r="E58" s="52">
        <f t="shared" si="6"/>
        <v>557.57999999999993</v>
      </c>
      <c r="F58" s="52">
        <f t="shared" si="28"/>
        <v>552.00999999999988</v>
      </c>
      <c r="G58" s="52">
        <f t="shared" si="8"/>
        <v>5.57</v>
      </c>
      <c r="H58" s="45"/>
      <c r="I58" s="45"/>
      <c r="L58">
        <v>55</v>
      </c>
      <c r="M58" s="35">
        <f>N58+Q58+2/2+Tabelle17[[#This Row],[poweradd]]</f>
        <v>249.60000000000002</v>
      </c>
      <c r="N58" s="52">
        <f t="shared" si="19"/>
        <v>243.03000000000003</v>
      </c>
      <c r="O58" s="52">
        <f t="shared" si="9"/>
        <v>557.96999999999991</v>
      </c>
      <c r="P58" s="52">
        <f t="shared" si="29"/>
        <v>552.39999999999986</v>
      </c>
      <c r="Q58" s="52">
        <f t="shared" si="10"/>
        <v>5.57</v>
      </c>
      <c r="R58" s="45"/>
      <c r="S58" s="45"/>
      <c r="V58" s="34">
        <v>55</v>
      </c>
      <c r="W58" s="35">
        <f>X58+AA58+2/2+Tabelle2[[#This Row],[poweradd]]</f>
        <v>7.9399999999999977</v>
      </c>
      <c r="X58" s="52">
        <f t="shared" si="20"/>
        <v>251.22</v>
      </c>
      <c r="Y58" s="52">
        <f t="shared" si="37"/>
        <v>572.28000000000009</v>
      </c>
      <c r="Z58" s="52">
        <f t="shared" si="31"/>
        <v>566.56000000000006</v>
      </c>
      <c r="AA58" s="52">
        <f t="shared" si="32"/>
        <v>5.72</v>
      </c>
      <c r="AB58" s="45">
        <v>-250</v>
      </c>
      <c r="AC58" s="45">
        <v>27</v>
      </c>
      <c r="AD58" t="s">
        <v>58</v>
      </c>
      <c r="AF58" s="34">
        <v>55</v>
      </c>
      <c r="AG58" s="35">
        <f>AH58+AK58+2/2+Tabelle29[[#This Row],[poweradd]]</f>
        <v>7.9399999999999977</v>
      </c>
      <c r="AH58" s="52">
        <f t="shared" si="22"/>
        <v>251.22</v>
      </c>
      <c r="AI58" s="52">
        <f t="shared" si="12"/>
        <v>572.28000000000009</v>
      </c>
      <c r="AJ58" s="52">
        <f t="shared" si="2"/>
        <v>566.56000000000006</v>
      </c>
      <c r="AK58" s="52">
        <f t="shared" si="33"/>
        <v>5.72</v>
      </c>
      <c r="AL58" s="45">
        <v>-250</v>
      </c>
      <c r="AM58" s="45">
        <v>27</v>
      </c>
      <c r="AN58" t="s">
        <v>58</v>
      </c>
      <c r="AP58" s="34">
        <v>55</v>
      </c>
      <c r="AQ58" s="35">
        <f>AR58+AU58+2/2+Tabelle3[[#This Row],[poweradd]]</f>
        <v>229.87</v>
      </c>
      <c r="AR58" s="52">
        <f t="shared" si="23"/>
        <v>201.05</v>
      </c>
      <c r="AS58" s="52">
        <f t="shared" si="24"/>
        <v>532.45000000000005</v>
      </c>
      <c r="AT58" s="52">
        <f t="shared" si="3"/>
        <v>527.13</v>
      </c>
      <c r="AU58" s="52">
        <f t="shared" si="34"/>
        <v>5.32</v>
      </c>
      <c r="AV58" s="45">
        <v>22.5</v>
      </c>
      <c r="AW58" s="45">
        <v>22.5</v>
      </c>
      <c r="AX58" t="s">
        <v>32</v>
      </c>
      <c r="AZ58" s="34">
        <v>55</v>
      </c>
      <c r="BA58" s="35">
        <f>BB58+BE58+2/2+Tabelle35[[#This Row],[poweradd]]</f>
        <v>236.98000000000002</v>
      </c>
      <c r="BB58" s="52">
        <f t="shared" si="25"/>
        <v>208.23000000000002</v>
      </c>
      <c r="BC58" s="52">
        <f t="shared" si="26"/>
        <v>525.2700000000001</v>
      </c>
      <c r="BD58" s="52">
        <f t="shared" si="4"/>
        <v>520.0200000000001</v>
      </c>
      <c r="BE58" s="52">
        <f t="shared" si="35"/>
        <v>5.25</v>
      </c>
      <c r="BF58" s="45">
        <v>22.5</v>
      </c>
      <c r="BG58" s="45">
        <v>22.5</v>
      </c>
      <c r="BH58" t="s">
        <v>32</v>
      </c>
      <c r="BJ58" s="34">
        <v>55</v>
      </c>
      <c r="BK58" s="35">
        <f>BL58+BO58+2/2+Tabelle216[[#This Row],[poweradd]]</f>
        <v>246.47</v>
      </c>
      <c r="BL58" s="52">
        <f t="shared" si="27"/>
        <v>239.85999999999999</v>
      </c>
      <c r="BM58" s="52">
        <f t="shared" si="16"/>
        <v>561.14</v>
      </c>
      <c r="BN58" s="52">
        <f t="shared" si="30"/>
        <v>555.53</v>
      </c>
      <c r="BO58" s="52">
        <f t="shared" si="36"/>
        <v>5.61</v>
      </c>
      <c r="BP58" s="45"/>
      <c r="BQ58" s="45"/>
    </row>
    <row r="59" spans="2:70" x14ac:dyDescent="0.25">
      <c r="B59">
        <v>56</v>
      </c>
      <c r="C59" s="37">
        <f>D59+G59+2/2+Tabelle1[[#This Row],[poweradd]]</f>
        <v>6.5099999999999909</v>
      </c>
      <c r="D59" s="52">
        <f t="shared" si="18"/>
        <v>249.99</v>
      </c>
      <c r="E59" s="52">
        <f t="shared" si="6"/>
        <v>552.00999999999988</v>
      </c>
      <c r="F59" s="52">
        <f t="shared" si="28"/>
        <v>546.4899999999999</v>
      </c>
      <c r="G59" s="52">
        <f t="shared" si="8"/>
        <v>5.52</v>
      </c>
      <c r="H59" s="45">
        <v>-250</v>
      </c>
      <c r="I59" s="45">
        <v>27</v>
      </c>
      <c r="J59" t="s">
        <v>58</v>
      </c>
      <c r="L59">
        <v>56</v>
      </c>
      <c r="M59" s="37">
        <f>N59+Q59+2/2+Tabelle17[[#This Row],[poweradd]]</f>
        <v>6.1200000000000045</v>
      </c>
      <c r="N59" s="52">
        <f t="shared" si="19"/>
        <v>249.60000000000002</v>
      </c>
      <c r="O59" s="52">
        <f t="shared" si="9"/>
        <v>552.39999999999986</v>
      </c>
      <c r="P59" s="52">
        <f t="shared" si="29"/>
        <v>546.87999999999988</v>
      </c>
      <c r="Q59" s="52">
        <f t="shared" si="10"/>
        <v>5.52</v>
      </c>
      <c r="R59" s="45">
        <v>-250</v>
      </c>
      <c r="S59" s="45">
        <v>27</v>
      </c>
      <c r="T59" t="s">
        <v>58</v>
      </c>
      <c r="V59" s="36">
        <v>56</v>
      </c>
      <c r="W59" s="37">
        <f>X59+AA59+2/2+Tabelle2[[#This Row],[poweradd]]</f>
        <v>14.869999999999997</v>
      </c>
      <c r="X59" s="52">
        <f t="shared" si="20"/>
        <v>7.9399999999999977</v>
      </c>
      <c r="Y59" s="52">
        <f t="shared" si="37"/>
        <v>593.56000000000006</v>
      </c>
      <c r="Z59" s="52">
        <f t="shared" si="31"/>
        <v>587.63000000000011</v>
      </c>
      <c r="AA59" s="52">
        <f t="shared" si="32"/>
        <v>5.93</v>
      </c>
      <c r="AB59" s="45"/>
      <c r="AC59" s="45"/>
      <c r="AF59" s="36">
        <v>56</v>
      </c>
      <c r="AG59" s="37">
        <f>AH59+AK59+2/2+Tabelle29[[#This Row],[poweradd]]</f>
        <v>14.869999999999997</v>
      </c>
      <c r="AH59" s="52">
        <f t="shared" si="22"/>
        <v>7.9399999999999977</v>
      </c>
      <c r="AI59" s="52">
        <f t="shared" si="12"/>
        <v>593.56000000000006</v>
      </c>
      <c r="AJ59" s="52">
        <f t="shared" si="2"/>
        <v>587.63000000000011</v>
      </c>
      <c r="AK59" s="52">
        <f t="shared" si="33"/>
        <v>5.93</v>
      </c>
      <c r="AL59" s="45"/>
      <c r="AM59" s="45"/>
      <c r="AP59" s="34">
        <v>56</v>
      </c>
      <c r="AQ59" s="35">
        <f>AR59+AU59+2/2+Tabelle3[[#This Row],[poweradd]]</f>
        <v>236.36</v>
      </c>
      <c r="AR59" s="52">
        <f t="shared" si="23"/>
        <v>229.87</v>
      </c>
      <c r="AS59" s="52">
        <f t="shared" si="24"/>
        <v>549.63</v>
      </c>
      <c r="AT59" s="52">
        <f t="shared" si="3"/>
        <v>544.14</v>
      </c>
      <c r="AU59" s="52">
        <f t="shared" si="34"/>
        <v>5.49</v>
      </c>
      <c r="AV59" s="45"/>
      <c r="AW59" s="45"/>
      <c r="AZ59" s="34">
        <v>56</v>
      </c>
      <c r="BA59" s="35">
        <f>BB59+BE59+2/2+Tabelle35[[#This Row],[poweradd]]</f>
        <v>243.4</v>
      </c>
      <c r="BB59" s="52">
        <f t="shared" si="25"/>
        <v>236.98000000000002</v>
      </c>
      <c r="BC59" s="52">
        <f t="shared" si="26"/>
        <v>542.5200000000001</v>
      </c>
      <c r="BD59" s="52">
        <f t="shared" si="4"/>
        <v>537.10000000000014</v>
      </c>
      <c r="BE59" s="52">
        <f t="shared" si="35"/>
        <v>5.42</v>
      </c>
      <c r="BF59" s="45"/>
      <c r="BG59" s="45"/>
      <c r="BJ59" s="36">
        <v>56</v>
      </c>
      <c r="BK59" s="37">
        <f>BL59+BO59+2/2+Tabelle216[[#This Row],[poweradd]]</f>
        <v>3.0200000000000102</v>
      </c>
      <c r="BL59" s="52">
        <f t="shared" si="27"/>
        <v>246.47</v>
      </c>
      <c r="BM59" s="52">
        <f t="shared" si="16"/>
        <v>555.53</v>
      </c>
      <c r="BN59" s="52">
        <f t="shared" si="30"/>
        <v>549.98</v>
      </c>
      <c r="BO59" s="52">
        <f t="shared" si="36"/>
        <v>5.55</v>
      </c>
      <c r="BP59" s="45">
        <v>-250</v>
      </c>
      <c r="BQ59" s="45">
        <v>27</v>
      </c>
      <c r="BR59" t="s">
        <v>58</v>
      </c>
    </row>
    <row r="60" spans="2:70" x14ac:dyDescent="0.25">
      <c r="B60">
        <v>57</v>
      </c>
      <c r="C60" s="35">
        <f>D60+G60+2/2+Tabelle1[[#This Row],[poweradd]]</f>
        <v>35.739999999999995</v>
      </c>
      <c r="D60" s="52">
        <f t="shared" si="18"/>
        <v>6.5099999999999909</v>
      </c>
      <c r="E60" s="52">
        <f t="shared" si="6"/>
        <v>573.4899999999999</v>
      </c>
      <c r="F60" s="52">
        <f t="shared" si="28"/>
        <v>567.75999999999988</v>
      </c>
      <c r="G60" s="52">
        <f t="shared" si="8"/>
        <v>5.73</v>
      </c>
      <c r="H60" s="45">
        <v>22.5</v>
      </c>
      <c r="I60" s="45">
        <v>22.5</v>
      </c>
      <c r="J60" t="s">
        <v>33</v>
      </c>
      <c r="L60">
        <v>57</v>
      </c>
      <c r="M60" s="35">
        <f>N60+Q60+2/2+Tabelle17[[#This Row],[poweradd]]</f>
        <v>35.350000000000009</v>
      </c>
      <c r="N60" s="52">
        <f t="shared" si="19"/>
        <v>6.1200000000000045</v>
      </c>
      <c r="O60" s="52">
        <f t="shared" si="9"/>
        <v>573.87999999999988</v>
      </c>
      <c r="P60" s="52">
        <f t="shared" si="29"/>
        <v>568.14999999999986</v>
      </c>
      <c r="Q60" s="52">
        <f t="shared" si="10"/>
        <v>5.73</v>
      </c>
      <c r="R60" s="45">
        <v>22.5</v>
      </c>
      <c r="S60" s="45">
        <v>22.5</v>
      </c>
      <c r="T60" t="s">
        <v>33</v>
      </c>
      <c r="V60" s="34">
        <v>57</v>
      </c>
      <c r="W60" s="35">
        <f>X60+AA60+2/2+Tabelle2[[#This Row],[poweradd]]</f>
        <v>21.74</v>
      </c>
      <c r="X60" s="52">
        <f t="shared" si="20"/>
        <v>14.869999999999997</v>
      </c>
      <c r="Y60" s="52">
        <f t="shared" si="37"/>
        <v>587.63000000000011</v>
      </c>
      <c r="Z60" s="52">
        <f t="shared" si="31"/>
        <v>581.7600000000001</v>
      </c>
      <c r="AA60" s="52">
        <f t="shared" si="32"/>
        <v>5.87</v>
      </c>
      <c r="AB60" s="45"/>
      <c r="AC60" s="45"/>
      <c r="AF60" s="34">
        <v>57</v>
      </c>
      <c r="AG60" s="35">
        <f>AH60+AK60+2/2+Tabelle29[[#This Row],[poweradd]]</f>
        <v>21.74</v>
      </c>
      <c r="AH60" s="52">
        <f t="shared" si="22"/>
        <v>14.869999999999997</v>
      </c>
      <c r="AI60" s="52">
        <f t="shared" si="12"/>
        <v>587.63000000000011</v>
      </c>
      <c r="AJ60" s="52">
        <f t="shared" si="2"/>
        <v>581.7600000000001</v>
      </c>
      <c r="AK60" s="52">
        <f t="shared" si="33"/>
        <v>5.87</v>
      </c>
      <c r="AL60" s="45"/>
      <c r="AM60" s="45"/>
      <c r="AP60" s="34">
        <v>57</v>
      </c>
      <c r="AQ60" s="35">
        <f>AR60+AU60+2/2+Tabelle3[[#This Row],[poweradd]]</f>
        <v>242.8</v>
      </c>
      <c r="AR60" s="52">
        <f t="shared" si="23"/>
        <v>236.36</v>
      </c>
      <c r="AS60" s="52">
        <f t="shared" si="24"/>
        <v>544.14</v>
      </c>
      <c r="AT60" s="52">
        <f t="shared" si="3"/>
        <v>538.69999999999993</v>
      </c>
      <c r="AU60" s="52">
        <f t="shared" si="34"/>
        <v>5.44</v>
      </c>
      <c r="AV60" s="45"/>
      <c r="AW60" s="45"/>
      <c r="AZ60" s="34">
        <v>57</v>
      </c>
      <c r="BA60" s="35">
        <f>BB60+BE60+2/2+Tabelle35[[#This Row],[poweradd]]</f>
        <v>249.77</v>
      </c>
      <c r="BB60" s="52">
        <f t="shared" si="25"/>
        <v>243.4</v>
      </c>
      <c r="BC60" s="52">
        <f t="shared" si="26"/>
        <v>537.10000000000014</v>
      </c>
      <c r="BD60" s="52">
        <f t="shared" si="4"/>
        <v>531.73000000000013</v>
      </c>
      <c r="BE60" s="52">
        <f t="shared" si="35"/>
        <v>5.37</v>
      </c>
      <c r="BF60" s="45"/>
      <c r="BG60" s="45"/>
      <c r="BJ60" s="34">
        <v>57</v>
      </c>
      <c r="BK60" s="35">
        <f>BL60+BO60+2/2+Tabelle216[[#This Row],[poweradd]]</f>
        <v>9.78000000000001</v>
      </c>
      <c r="BL60" s="52">
        <f t="shared" si="27"/>
        <v>3.0200000000000102</v>
      </c>
      <c r="BM60" s="52">
        <f t="shared" si="16"/>
        <v>576.98</v>
      </c>
      <c r="BN60" s="52">
        <f t="shared" si="30"/>
        <v>571.22</v>
      </c>
      <c r="BO60" s="52">
        <f t="shared" si="36"/>
        <v>5.76</v>
      </c>
      <c r="BP60" s="45"/>
      <c r="BQ60" s="45"/>
    </row>
    <row r="61" spans="2:70" x14ac:dyDescent="0.25">
      <c r="B61">
        <v>58</v>
      </c>
      <c r="C61" s="35">
        <f>D61+G61+2/2+Tabelle1[[#This Row],[poweradd]]</f>
        <v>42.639999999999993</v>
      </c>
      <c r="D61" s="52">
        <f t="shared" si="18"/>
        <v>35.739999999999995</v>
      </c>
      <c r="E61" s="52">
        <f t="shared" si="6"/>
        <v>590.25999999999988</v>
      </c>
      <c r="F61" s="52">
        <f t="shared" si="28"/>
        <v>584.3599999999999</v>
      </c>
      <c r="G61" s="52">
        <f t="shared" si="8"/>
        <v>5.9</v>
      </c>
      <c r="H61" s="45"/>
      <c r="I61" s="45"/>
      <c r="L61">
        <v>58</v>
      </c>
      <c r="M61" s="35">
        <f>N61+Q61+2/2+Tabelle17[[#This Row],[poweradd]]</f>
        <v>42.250000000000007</v>
      </c>
      <c r="N61" s="52">
        <f t="shared" si="19"/>
        <v>35.350000000000009</v>
      </c>
      <c r="O61" s="52">
        <f t="shared" si="9"/>
        <v>590.64999999999986</v>
      </c>
      <c r="P61" s="52">
        <f t="shared" si="29"/>
        <v>584.74999999999989</v>
      </c>
      <c r="Q61" s="52">
        <f t="shared" si="10"/>
        <v>5.9</v>
      </c>
      <c r="R61" s="45"/>
      <c r="S61" s="45"/>
      <c r="V61" s="34">
        <v>58</v>
      </c>
      <c r="W61" s="35">
        <f>X61+AA61+2/2+Tabelle2[[#This Row],[poweradd]]</f>
        <v>28.549999999999997</v>
      </c>
      <c r="X61" s="52">
        <f t="shared" si="20"/>
        <v>21.74</v>
      </c>
      <c r="Y61" s="52">
        <f t="shared" si="37"/>
        <v>581.7600000000001</v>
      </c>
      <c r="Z61" s="52">
        <f t="shared" si="31"/>
        <v>575.95000000000016</v>
      </c>
      <c r="AA61" s="52">
        <f t="shared" si="32"/>
        <v>5.81</v>
      </c>
      <c r="AB61" s="45"/>
      <c r="AC61" s="45"/>
      <c r="AF61" s="34">
        <v>58</v>
      </c>
      <c r="AG61" s="35">
        <f>AH61+AK61+2/2+Tabelle29[[#This Row],[poweradd]]</f>
        <v>28.549999999999997</v>
      </c>
      <c r="AH61" s="52">
        <f t="shared" si="22"/>
        <v>21.74</v>
      </c>
      <c r="AI61" s="52">
        <f t="shared" si="12"/>
        <v>581.7600000000001</v>
      </c>
      <c r="AJ61" s="52">
        <f t="shared" si="2"/>
        <v>575.95000000000016</v>
      </c>
      <c r="AK61" s="52">
        <f t="shared" si="33"/>
        <v>5.81</v>
      </c>
      <c r="AL61" s="45"/>
      <c r="AM61" s="45"/>
      <c r="AP61" s="34">
        <v>58</v>
      </c>
      <c r="AQ61" s="35">
        <f>AR61+AU61+2/2+Tabelle3[[#This Row],[poweradd]]</f>
        <v>249.18</v>
      </c>
      <c r="AR61" s="52">
        <f t="shared" si="23"/>
        <v>242.8</v>
      </c>
      <c r="AS61" s="52">
        <f t="shared" si="24"/>
        <v>538.69999999999993</v>
      </c>
      <c r="AT61" s="52">
        <f t="shared" si="3"/>
        <v>533.31999999999994</v>
      </c>
      <c r="AU61" s="52">
        <f t="shared" si="34"/>
        <v>5.38</v>
      </c>
      <c r="AV61" s="45"/>
      <c r="AW61" s="45"/>
      <c r="AZ61" s="34">
        <v>58</v>
      </c>
      <c r="BA61" s="35">
        <f>BB61+BE61+2/2+Tabelle35[[#This Row],[poweradd]]</f>
        <v>6.0800000000000409</v>
      </c>
      <c r="BB61" s="52">
        <f t="shared" si="25"/>
        <v>249.77</v>
      </c>
      <c r="BC61" s="52">
        <f t="shared" si="26"/>
        <v>531.73000000000013</v>
      </c>
      <c r="BD61" s="52">
        <f t="shared" si="4"/>
        <v>526.42000000000019</v>
      </c>
      <c r="BE61" s="52">
        <f t="shared" si="35"/>
        <v>5.31</v>
      </c>
      <c r="BF61" s="45">
        <v>-250</v>
      </c>
      <c r="BG61" s="45">
        <v>27</v>
      </c>
      <c r="BH61" t="s">
        <v>58</v>
      </c>
      <c r="BJ61" s="34">
        <v>58</v>
      </c>
      <c r="BK61" s="35">
        <f>BL61+BO61+2/2+Tabelle216[[#This Row],[poweradd]]</f>
        <v>16.490000000000009</v>
      </c>
      <c r="BL61" s="52">
        <f t="shared" si="27"/>
        <v>9.78000000000001</v>
      </c>
      <c r="BM61" s="52">
        <f t="shared" si="16"/>
        <v>571.22</v>
      </c>
      <c r="BN61" s="52">
        <f t="shared" si="30"/>
        <v>565.51</v>
      </c>
      <c r="BO61" s="52">
        <f t="shared" si="36"/>
        <v>5.71</v>
      </c>
      <c r="BP61" s="45"/>
      <c r="BQ61" s="45"/>
    </row>
    <row r="62" spans="2:70" x14ac:dyDescent="0.25">
      <c r="B62">
        <v>59</v>
      </c>
      <c r="C62" s="35">
        <f>D62+G62+2/2+Tabelle1[[#This Row],[poweradd]]</f>
        <v>49.47999999999999</v>
      </c>
      <c r="D62" s="52">
        <f t="shared" si="18"/>
        <v>42.639999999999993</v>
      </c>
      <c r="E62" s="52">
        <f t="shared" si="6"/>
        <v>584.3599999999999</v>
      </c>
      <c r="F62" s="52">
        <f t="shared" si="28"/>
        <v>578.51999999999987</v>
      </c>
      <c r="G62" s="52">
        <f t="shared" si="8"/>
        <v>5.84</v>
      </c>
      <c r="H62" s="45"/>
      <c r="I62" s="45"/>
      <c r="L62">
        <v>59</v>
      </c>
      <c r="M62" s="35">
        <f>N62+Q62+2/2+Tabelle17[[#This Row],[poweradd]]</f>
        <v>49.09</v>
      </c>
      <c r="N62" s="52">
        <f t="shared" si="19"/>
        <v>42.250000000000007</v>
      </c>
      <c r="O62" s="52">
        <f t="shared" si="9"/>
        <v>584.74999999999989</v>
      </c>
      <c r="P62" s="52">
        <f t="shared" si="29"/>
        <v>578.90999999999985</v>
      </c>
      <c r="Q62" s="52">
        <f t="shared" si="10"/>
        <v>5.84</v>
      </c>
      <c r="R62" s="45"/>
      <c r="S62" s="45"/>
      <c r="V62" s="34">
        <v>59</v>
      </c>
      <c r="W62" s="35">
        <f>X62+AA62+2/2+Tabelle2[[#This Row],[poweradd]]</f>
        <v>35.299999999999997</v>
      </c>
      <c r="X62" s="52">
        <f t="shared" si="20"/>
        <v>28.549999999999997</v>
      </c>
      <c r="Y62" s="52">
        <f t="shared" si="37"/>
        <v>575.95000000000016</v>
      </c>
      <c r="Z62" s="52">
        <f t="shared" si="31"/>
        <v>570.20000000000016</v>
      </c>
      <c r="AA62" s="52">
        <f t="shared" si="32"/>
        <v>5.75</v>
      </c>
      <c r="AB62" s="45"/>
      <c r="AC62" s="45"/>
      <c r="AF62" s="34">
        <v>59</v>
      </c>
      <c r="AG62" s="35">
        <f>AH62+AK62+2/2+Tabelle29[[#This Row],[poweradd]]</f>
        <v>35.299999999999997</v>
      </c>
      <c r="AH62" s="52">
        <f t="shared" si="22"/>
        <v>28.549999999999997</v>
      </c>
      <c r="AI62" s="52">
        <f t="shared" si="12"/>
        <v>575.95000000000016</v>
      </c>
      <c r="AJ62" s="52">
        <f t="shared" si="2"/>
        <v>570.20000000000016</v>
      </c>
      <c r="AK62" s="52">
        <f t="shared" si="33"/>
        <v>5.75</v>
      </c>
      <c r="AL62" s="45"/>
      <c r="AM62" s="45"/>
      <c r="AP62" s="34">
        <v>59</v>
      </c>
      <c r="AQ62" s="35">
        <f>AR62+AU62+2/2+Tabelle3[[#This Row],[poweradd]]</f>
        <v>5.5100000000000193</v>
      </c>
      <c r="AR62" s="52">
        <f t="shared" si="23"/>
        <v>249.18</v>
      </c>
      <c r="AS62" s="52">
        <f t="shared" si="24"/>
        <v>533.31999999999994</v>
      </c>
      <c r="AT62" s="52">
        <f t="shared" si="3"/>
        <v>527.9899999999999</v>
      </c>
      <c r="AU62" s="52">
        <f t="shared" si="34"/>
        <v>5.33</v>
      </c>
      <c r="AV62" s="45">
        <v>-250</v>
      </c>
      <c r="AW62" s="45">
        <v>27</v>
      </c>
      <c r="AX62" t="s">
        <v>58</v>
      </c>
      <c r="AZ62" s="34">
        <v>59</v>
      </c>
      <c r="BA62" s="35">
        <f>BB62+BE62+2/2+Tabelle35[[#This Row],[poweradd]]</f>
        <v>12.610000000000042</v>
      </c>
      <c r="BB62" s="52">
        <f t="shared" si="25"/>
        <v>6.0800000000000409</v>
      </c>
      <c r="BC62" s="52">
        <f t="shared" si="26"/>
        <v>553.42000000000019</v>
      </c>
      <c r="BD62" s="52">
        <f t="shared" si="4"/>
        <v>547.89000000000021</v>
      </c>
      <c r="BE62" s="52">
        <f t="shared" si="35"/>
        <v>5.53</v>
      </c>
      <c r="BF62" s="45"/>
      <c r="BG62" s="45"/>
      <c r="BJ62" s="34">
        <v>59</v>
      </c>
      <c r="BK62" s="35">
        <f>BL62+BO62+2/2+Tabelle216[[#This Row],[poweradd]]</f>
        <v>23.140000000000008</v>
      </c>
      <c r="BL62" s="52">
        <f t="shared" si="27"/>
        <v>16.490000000000009</v>
      </c>
      <c r="BM62" s="52">
        <f t="shared" si="16"/>
        <v>565.51</v>
      </c>
      <c r="BN62" s="52">
        <f t="shared" si="30"/>
        <v>559.86</v>
      </c>
      <c r="BO62" s="52">
        <f t="shared" si="36"/>
        <v>5.65</v>
      </c>
      <c r="BP62" s="45"/>
      <c r="BQ62" s="45"/>
    </row>
    <row r="63" spans="2:70" x14ac:dyDescent="0.25">
      <c r="B63">
        <v>60</v>
      </c>
      <c r="C63" s="35">
        <f>D63+G63+2/2+Tabelle1[[#This Row],[poweradd]]</f>
        <v>56.259999999999991</v>
      </c>
      <c r="D63" s="52">
        <f t="shared" si="18"/>
        <v>49.47999999999999</v>
      </c>
      <c r="E63" s="52">
        <f t="shared" si="6"/>
        <v>578.51999999999987</v>
      </c>
      <c r="F63" s="52">
        <f t="shared" si="28"/>
        <v>572.7399999999999</v>
      </c>
      <c r="G63" s="52">
        <f t="shared" si="8"/>
        <v>5.78</v>
      </c>
      <c r="H63" s="45"/>
      <c r="I63" s="45"/>
      <c r="L63">
        <v>60</v>
      </c>
      <c r="M63" s="35">
        <f>N63+Q63+2/2+Tabelle17[[#This Row],[poweradd]]</f>
        <v>55.870000000000005</v>
      </c>
      <c r="N63" s="52">
        <f t="shared" si="19"/>
        <v>49.09</v>
      </c>
      <c r="O63" s="52">
        <f t="shared" si="9"/>
        <v>578.90999999999985</v>
      </c>
      <c r="P63" s="52">
        <f t="shared" si="29"/>
        <v>573.12999999999988</v>
      </c>
      <c r="Q63" s="52">
        <f t="shared" si="10"/>
        <v>5.78</v>
      </c>
      <c r="R63" s="45"/>
      <c r="S63" s="45"/>
      <c r="V63" s="36">
        <v>60</v>
      </c>
      <c r="W63" s="35">
        <f>X63+AA63+2/2+Tabelle2[[#This Row],[poweradd]]</f>
        <v>42</v>
      </c>
      <c r="X63" s="52">
        <f t="shared" si="20"/>
        <v>35.299999999999997</v>
      </c>
      <c r="Y63" s="52">
        <f t="shared" si="37"/>
        <v>570.20000000000016</v>
      </c>
      <c r="Z63" s="52">
        <f t="shared" si="31"/>
        <v>564.50000000000011</v>
      </c>
      <c r="AA63" s="52">
        <f t="shared" si="32"/>
        <v>5.7</v>
      </c>
      <c r="AB63" s="45"/>
      <c r="AC63" s="45"/>
      <c r="AF63" s="36">
        <v>60</v>
      </c>
      <c r="AG63" s="35">
        <f>AH63+AK63+2/2+Tabelle29[[#This Row],[poweradd]]</f>
        <v>42</v>
      </c>
      <c r="AH63" s="52">
        <f t="shared" si="22"/>
        <v>35.299999999999997</v>
      </c>
      <c r="AI63" s="52">
        <f t="shared" si="12"/>
        <v>570.20000000000016</v>
      </c>
      <c r="AJ63" s="52">
        <f t="shared" si="2"/>
        <v>564.50000000000011</v>
      </c>
      <c r="AK63" s="52">
        <f t="shared" si="33"/>
        <v>5.7</v>
      </c>
      <c r="AL63" s="45"/>
      <c r="AM63" s="45"/>
      <c r="AP63" s="34">
        <v>60</v>
      </c>
      <c r="AQ63" s="35">
        <f>AR63+AU63+2/2+Tabelle3[[#This Row],[poweradd]]</f>
        <v>34.550000000000018</v>
      </c>
      <c r="AR63" s="52">
        <f t="shared" si="23"/>
        <v>5.5100000000000193</v>
      </c>
      <c r="AS63" s="52">
        <f t="shared" si="24"/>
        <v>554.9899999999999</v>
      </c>
      <c r="AT63" s="52">
        <f t="shared" si="3"/>
        <v>549.44999999999993</v>
      </c>
      <c r="AU63" s="52">
        <f t="shared" si="34"/>
        <v>5.54</v>
      </c>
      <c r="AV63" s="45">
        <v>22.5</v>
      </c>
      <c r="AW63" s="45">
        <v>22.5</v>
      </c>
      <c r="AX63" t="s">
        <v>49</v>
      </c>
      <c r="AZ63" s="34">
        <v>60</v>
      </c>
      <c r="BA63" s="35">
        <f>BB63+BE63+2/2+Tabelle35[[#This Row],[poweradd]]</f>
        <v>19.080000000000041</v>
      </c>
      <c r="BB63" s="52">
        <f t="shared" si="25"/>
        <v>12.610000000000042</v>
      </c>
      <c r="BC63" s="52">
        <f t="shared" si="26"/>
        <v>547.89000000000021</v>
      </c>
      <c r="BD63" s="52">
        <f t="shared" si="4"/>
        <v>542.42000000000019</v>
      </c>
      <c r="BE63" s="52">
        <f t="shared" si="35"/>
        <v>5.47</v>
      </c>
      <c r="BF63" s="45"/>
      <c r="BG63" s="45"/>
      <c r="BJ63" s="36">
        <v>60</v>
      </c>
      <c r="BK63" s="35">
        <f>BL63+BO63+2/2+Tabelle216[[#This Row],[poweradd]]</f>
        <v>29.730000000000008</v>
      </c>
      <c r="BL63" s="52">
        <f t="shared" si="27"/>
        <v>23.140000000000008</v>
      </c>
      <c r="BM63" s="52">
        <f t="shared" si="16"/>
        <v>559.86</v>
      </c>
      <c r="BN63" s="52">
        <f t="shared" si="30"/>
        <v>554.27</v>
      </c>
      <c r="BO63" s="52">
        <f t="shared" si="36"/>
        <v>5.59</v>
      </c>
      <c r="BP63" s="45"/>
      <c r="BQ63" s="45"/>
    </row>
    <row r="64" spans="2:70" x14ac:dyDescent="0.25">
      <c r="B64">
        <v>61</v>
      </c>
      <c r="C64" s="35">
        <f>D64+G64+2/2+Tabelle1[[#This Row],[poweradd]]</f>
        <v>62.97999999999999</v>
      </c>
      <c r="D64" s="52">
        <f t="shared" si="18"/>
        <v>56.259999999999991</v>
      </c>
      <c r="E64" s="52">
        <f t="shared" si="6"/>
        <v>572.7399999999999</v>
      </c>
      <c r="F64" s="52">
        <f t="shared" si="28"/>
        <v>567.01999999999987</v>
      </c>
      <c r="G64" s="52">
        <f t="shared" si="8"/>
        <v>5.72</v>
      </c>
      <c r="H64" s="45"/>
      <c r="I64" s="45"/>
      <c r="L64">
        <v>61</v>
      </c>
      <c r="M64" s="35">
        <f>N64+Q64+2/2+Tabelle17[[#This Row],[poweradd]]</f>
        <v>62.600000000000009</v>
      </c>
      <c r="N64" s="52">
        <f t="shared" si="19"/>
        <v>55.870000000000005</v>
      </c>
      <c r="O64" s="52">
        <f t="shared" si="9"/>
        <v>573.12999999999988</v>
      </c>
      <c r="P64" s="52">
        <f t="shared" si="29"/>
        <v>567.39999999999986</v>
      </c>
      <c r="Q64" s="52">
        <f t="shared" si="10"/>
        <v>5.73</v>
      </c>
      <c r="R64" s="45"/>
      <c r="S64" s="45"/>
      <c r="V64" s="34">
        <v>61</v>
      </c>
      <c r="W64" s="35">
        <f>X64+AA64+2/2+Tabelle2[[#This Row],[poweradd]]</f>
        <v>48.64</v>
      </c>
      <c r="X64" s="52">
        <f t="shared" si="20"/>
        <v>42</v>
      </c>
      <c r="Y64" s="52">
        <f t="shared" si="37"/>
        <v>564.50000000000011</v>
      </c>
      <c r="Z64" s="52">
        <f t="shared" si="31"/>
        <v>558.86000000000013</v>
      </c>
      <c r="AA64" s="52">
        <f t="shared" si="32"/>
        <v>5.64</v>
      </c>
      <c r="AB64" s="45"/>
      <c r="AC64" s="45"/>
      <c r="AF64" s="34">
        <v>61</v>
      </c>
      <c r="AG64" s="35">
        <f>AH64+AK64+2/2+Tabelle29[[#This Row],[poweradd]]</f>
        <v>48.64</v>
      </c>
      <c r="AH64" s="52">
        <f t="shared" si="22"/>
        <v>42</v>
      </c>
      <c r="AI64" s="52">
        <f t="shared" si="12"/>
        <v>564.50000000000011</v>
      </c>
      <c r="AJ64" s="52">
        <f t="shared" si="2"/>
        <v>558.86000000000013</v>
      </c>
      <c r="AK64" s="52">
        <f t="shared" si="33"/>
        <v>5.64</v>
      </c>
      <c r="AL64" s="45"/>
      <c r="AM64" s="45"/>
      <c r="AP64" s="34">
        <v>61</v>
      </c>
      <c r="AQ64" s="35">
        <f>AR64+AU64+2/2+Tabelle3[[#This Row],[poweradd]]</f>
        <v>63.760000000000019</v>
      </c>
      <c r="AR64" s="52">
        <f t="shared" si="23"/>
        <v>34.550000000000018</v>
      </c>
      <c r="AS64" s="52">
        <f t="shared" si="24"/>
        <v>571.94999999999993</v>
      </c>
      <c r="AT64" s="52">
        <f t="shared" si="3"/>
        <v>566.2399999999999</v>
      </c>
      <c r="AU64" s="52">
        <f t="shared" si="34"/>
        <v>5.71</v>
      </c>
      <c r="AV64" s="45">
        <v>22.5</v>
      </c>
      <c r="AW64" s="45">
        <v>22.5</v>
      </c>
      <c r="AX64" t="s">
        <v>50</v>
      </c>
      <c r="AZ64" s="34">
        <v>61</v>
      </c>
      <c r="BA64" s="35">
        <f>BB64+BE64+2/2+Tabelle35[[#This Row],[poweradd]]</f>
        <v>48.000000000000043</v>
      </c>
      <c r="BB64" s="52">
        <f t="shared" si="25"/>
        <v>19.080000000000041</v>
      </c>
      <c r="BC64" s="52">
        <f t="shared" si="26"/>
        <v>542.42000000000019</v>
      </c>
      <c r="BD64" s="52">
        <f t="shared" si="4"/>
        <v>537.00000000000023</v>
      </c>
      <c r="BE64" s="52">
        <f t="shared" si="35"/>
        <v>5.42</v>
      </c>
      <c r="BF64" s="45">
        <v>22.5</v>
      </c>
      <c r="BG64" s="45">
        <v>22.5</v>
      </c>
      <c r="BH64" t="s">
        <v>49</v>
      </c>
      <c r="BJ64" s="34">
        <v>61</v>
      </c>
      <c r="BK64" s="35">
        <f>BL64+BO64+2/2+Tabelle216[[#This Row],[poweradd]]</f>
        <v>36.27000000000001</v>
      </c>
      <c r="BL64" s="52">
        <f t="shared" si="27"/>
        <v>29.730000000000008</v>
      </c>
      <c r="BM64" s="52">
        <f t="shared" si="16"/>
        <v>554.27</v>
      </c>
      <c r="BN64" s="52">
        <f t="shared" si="30"/>
        <v>548.73</v>
      </c>
      <c r="BO64" s="52">
        <f t="shared" si="36"/>
        <v>5.54</v>
      </c>
      <c r="BP64" s="45"/>
      <c r="BQ64" s="45"/>
    </row>
    <row r="65" spans="2:70" x14ac:dyDescent="0.25">
      <c r="B65">
        <v>62</v>
      </c>
      <c r="C65" s="35">
        <f>D65+G65+2/2+Tabelle1[[#This Row],[poweradd]]</f>
        <v>69.649999999999991</v>
      </c>
      <c r="D65" s="52">
        <f t="shared" si="18"/>
        <v>62.97999999999999</v>
      </c>
      <c r="E65" s="52">
        <f t="shared" si="6"/>
        <v>567.01999999999987</v>
      </c>
      <c r="F65" s="52">
        <f t="shared" si="28"/>
        <v>561.34999999999991</v>
      </c>
      <c r="G65" s="52">
        <f t="shared" si="8"/>
        <v>5.67</v>
      </c>
      <c r="H65" s="45"/>
      <c r="I65" s="45"/>
      <c r="L65">
        <v>62</v>
      </c>
      <c r="M65" s="35">
        <f>N65+Q65+2/2+Tabelle17[[#This Row],[poweradd]]</f>
        <v>69.27000000000001</v>
      </c>
      <c r="N65" s="52">
        <f t="shared" si="19"/>
        <v>62.600000000000009</v>
      </c>
      <c r="O65" s="52">
        <f t="shared" si="9"/>
        <v>567.39999999999986</v>
      </c>
      <c r="P65" s="52">
        <f t="shared" si="29"/>
        <v>561.7299999999999</v>
      </c>
      <c r="Q65" s="52">
        <f t="shared" si="10"/>
        <v>5.67</v>
      </c>
      <c r="R65" s="45"/>
      <c r="S65" s="45"/>
      <c r="V65" s="34">
        <v>62</v>
      </c>
      <c r="W65" s="35">
        <f>X65+AA65+2/2+Tabelle2[[#This Row],[poweradd]]</f>
        <v>55.22</v>
      </c>
      <c r="X65" s="52">
        <f t="shared" si="20"/>
        <v>48.64</v>
      </c>
      <c r="Y65" s="52">
        <f t="shared" si="37"/>
        <v>558.86000000000013</v>
      </c>
      <c r="Z65" s="52">
        <f t="shared" si="31"/>
        <v>553.28000000000009</v>
      </c>
      <c r="AA65" s="52">
        <f t="shared" si="32"/>
        <v>5.58</v>
      </c>
      <c r="AB65" s="45"/>
      <c r="AC65" s="45"/>
      <c r="AF65" s="34">
        <v>62</v>
      </c>
      <c r="AG65" s="35">
        <f>AH65+AK65+2/2+Tabelle29[[#This Row],[poweradd]]</f>
        <v>55.22</v>
      </c>
      <c r="AH65" s="52">
        <f t="shared" si="22"/>
        <v>48.64</v>
      </c>
      <c r="AI65" s="52">
        <f t="shared" si="12"/>
        <v>558.86000000000013</v>
      </c>
      <c r="AJ65" s="52">
        <f t="shared" si="2"/>
        <v>553.28000000000009</v>
      </c>
      <c r="AK65" s="52">
        <f t="shared" si="33"/>
        <v>5.58</v>
      </c>
      <c r="AL65" s="45"/>
      <c r="AM65" s="45"/>
      <c r="AP65" s="34">
        <v>62</v>
      </c>
      <c r="AQ65" s="35">
        <f>AR65+AU65+2/2+Tabelle3[[#This Row],[poweradd]]</f>
        <v>70.640000000000015</v>
      </c>
      <c r="AR65" s="52">
        <f t="shared" si="23"/>
        <v>63.760000000000019</v>
      </c>
      <c r="AS65" s="52">
        <f t="shared" si="24"/>
        <v>588.7399999999999</v>
      </c>
      <c r="AT65" s="52">
        <f t="shared" si="3"/>
        <v>582.8599999999999</v>
      </c>
      <c r="AU65" s="52">
        <f t="shared" si="34"/>
        <v>5.88</v>
      </c>
      <c r="AV65" s="45"/>
      <c r="AW65" s="45">
        <v>45</v>
      </c>
      <c r="AX65" t="s">
        <v>35</v>
      </c>
      <c r="AZ65" s="34">
        <v>62</v>
      </c>
      <c r="BA65" s="35">
        <f>BB65+BE65+2/2+Tabelle35[[#This Row],[poweradd]]</f>
        <v>77.090000000000046</v>
      </c>
      <c r="BB65" s="52">
        <f t="shared" si="25"/>
        <v>48.000000000000043</v>
      </c>
      <c r="BC65" s="52">
        <f t="shared" si="26"/>
        <v>559.50000000000023</v>
      </c>
      <c r="BD65" s="52">
        <f t="shared" si="4"/>
        <v>553.9100000000002</v>
      </c>
      <c r="BE65" s="52">
        <f t="shared" si="35"/>
        <v>5.59</v>
      </c>
      <c r="BF65" s="45">
        <v>22.5</v>
      </c>
      <c r="BG65" s="45">
        <v>22.5</v>
      </c>
      <c r="BH65" t="s">
        <v>50</v>
      </c>
      <c r="BJ65" s="34">
        <v>62</v>
      </c>
      <c r="BK65" s="35">
        <f>BL65+BO65+2/2+Tabelle216[[#This Row],[poweradd]]</f>
        <v>42.750000000000014</v>
      </c>
      <c r="BL65" s="52">
        <f t="shared" si="27"/>
        <v>36.27000000000001</v>
      </c>
      <c r="BM65" s="52">
        <f t="shared" si="16"/>
        <v>548.73</v>
      </c>
      <c r="BN65" s="52">
        <f t="shared" si="30"/>
        <v>543.25</v>
      </c>
      <c r="BO65" s="52">
        <f t="shared" si="36"/>
        <v>5.48</v>
      </c>
      <c r="BP65" s="45"/>
      <c r="BQ65" s="45"/>
    </row>
    <row r="66" spans="2:70" x14ac:dyDescent="0.25">
      <c r="B66">
        <v>63</v>
      </c>
      <c r="C66" s="35">
        <f>D66+G66+2/2+Tabelle1[[#This Row],[poweradd]]</f>
        <v>76.259999999999991</v>
      </c>
      <c r="D66" s="52">
        <f t="shared" si="18"/>
        <v>69.649999999999991</v>
      </c>
      <c r="E66" s="52">
        <f t="shared" si="6"/>
        <v>561.34999999999991</v>
      </c>
      <c r="F66" s="52">
        <f t="shared" si="28"/>
        <v>555.7399999999999</v>
      </c>
      <c r="G66" s="52">
        <f t="shared" si="8"/>
        <v>5.61</v>
      </c>
      <c r="H66" s="45"/>
      <c r="I66" s="45"/>
      <c r="L66">
        <v>63</v>
      </c>
      <c r="M66" s="35">
        <f>N66+Q66+2/2+Tabelle17[[#This Row],[poweradd]]</f>
        <v>75.88000000000001</v>
      </c>
      <c r="N66" s="52">
        <f t="shared" si="19"/>
        <v>69.27000000000001</v>
      </c>
      <c r="O66" s="52">
        <f t="shared" si="9"/>
        <v>561.7299999999999</v>
      </c>
      <c r="P66" s="52">
        <f t="shared" si="29"/>
        <v>556.11999999999989</v>
      </c>
      <c r="Q66" s="52">
        <f t="shared" si="10"/>
        <v>5.61</v>
      </c>
      <c r="R66" s="45"/>
      <c r="S66" s="45"/>
      <c r="V66" s="34">
        <v>63</v>
      </c>
      <c r="W66" s="35">
        <f>X66+AA66+2/2+Tabelle2[[#This Row],[poweradd]]</f>
        <v>61.75</v>
      </c>
      <c r="X66" s="52">
        <f t="shared" si="20"/>
        <v>55.22</v>
      </c>
      <c r="Y66" s="52">
        <f t="shared" si="37"/>
        <v>553.28000000000009</v>
      </c>
      <c r="Z66" s="52">
        <f t="shared" si="31"/>
        <v>547.75000000000011</v>
      </c>
      <c r="AA66" s="52">
        <f t="shared" si="32"/>
        <v>5.53</v>
      </c>
      <c r="AB66" s="45"/>
      <c r="AC66" s="45"/>
      <c r="AF66" s="34">
        <v>63</v>
      </c>
      <c r="AG66" s="35">
        <f>AH66+AK66+2/2+Tabelle29[[#This Row],[poweradd]]</f>
        <v>61.75</v>
      </c>
      <c r="AH66" s="52">
        <f t="shared" si="22"/>
        <v>55.22</v>
      </c>
      <c r="AI66" s="52">
        <f t="shared" si="12"/>
        <v>553.28000000000009</v>
      </c>
      <c r="AJ66" s="52">
        <f t="shared" si="2"/>
        <v>547.75000000000011</v>
      </c>
      <c r="AK66" s="52">
        <f t="shared" si="33"/>
        <v>5.53</v>
      </c>
      <c r="AL66" s="45"/>
      <c r="AM66" s="45"/>
      <c r="AP66" s="34">
        <v>63</v>
      </c>
      <c r="AQ66" s="35">
        <f>AR66+AU66+2/2+Tabelle3[[#This Row],[poweradd]]</f>
        <v>77.910000000000011</v>
      </c>
      <c r="AR66" s="52">
        <f t="shared" si="23"/>
        <v>70.640000000000015</v>
      </c>
      <c r="AS66" s="52">
        <f t="shared" si="24"/>
        <v>627.8599999999999</v>
      </c>
      <c r="AT66" s="52">
        <f t="shared" si="3"/>
        <v>621.58999999999992</v>
      </c>
      <c r="AU66" s="52">
        <f t="shared" si="34"/>
        <v>6.27</v>
      </c>
      <c r="AV66" s="45"/>
      <c r="AW66" s="45"/>
      <c r="AZ66" s="34">
        <v>63</v>
      </c>
      <c r="BA66" s="35">
        <f>BB66+BE66+2/2+Tabelle35[[#This Row],[poweradd]]</f>
        <v>83.850000000000051</v>
      </c>
      <c r="BB66" s="52">
        <f t="shared" si="25"/>
        <v>77.090000000000046</v>
      </c>
      <c r="BC66" s="52">
        <f t="shared" si="26"/>
        <v>576.4100000000002</v>
      </c>
      <c r="BD66" s="52">
        <f t="shared" si="4"/>
        <v>570.6500000000002</v>
      </c>
      <c r="BE66" s="52">
        <f t="shared" si="35"/>
        <v>5.76</v>
      </c>
      <c r="BF66" s="45"/>
      <c r="BG66" s="45">
        <v>45</v>
      </c>
      <c r="BH66" t="s">
        <v>35</v>
      </c>
      <c r="BJ66" s="34">
        <v>63</v>
      </c>
      <c r="BK66" s="35">
        <f>BL66+BO66+2/2+Tabelle216[[#This Row],[poweradd]]</f>
        <v>49.180000000000014</v>
      </c>
      <c r="BL66" s="52">
        <f t="shared" si="27"/>
        <v>42.750000000000014</v>
      </c>
      <c r="BM66" s="52">
        <f t="shared" si="16"/>
        <v>543.25</v>
      </c>
      <c r="BN66" s="52">
        <f t="shared" si="30"/>
        <v>537.82000000000005</v>
      </c>
      <c r="BO66" s="52">
        <f t="shared" si="36"/>
        <v>5.43</v>
      </c>
      <c r="BP66" s="45"/>
      <c r="BQ66" s="45"/>
    </row>
    <row r="67" spans="2:70" x14ac:dyDescent="0.25">
      <c r="B67">
        <v>64</v>
      </c>
      <c r="C67" s="35">
        <f>D67+G67+2/2+Tabelle1[[#This Row],[poweradd]]</f>
        <v>82.809999999999988</v>
      </c>
      <c r="D67" s="52">
        <f t="shared" si="18"/>
        <v>76.259999999999991</v>
      </c>
      <c r="E67" s="52">
        <f t="shared" si="6"/>
        <v>555.7399999999999</v>
      </c>
      <c r="F67" s="52">
        <f t="shared" si="28"/>
        <v>550.18999999999994</v>
      </c>
      <c r="G67" s="52">
        <f t="shared" si="8"/>
        <v>5.55</v>
      </c>
      <c r="H67" s="45"/>
      <c r="I67" s="45"/>
      <c r="L67">
        <v>64</v>
      </c>
      <c r="M67" s="35">
        <f>N67+Q67+2/2+Tabelle17[[#This Row],[poweradd]]</f>
        <v>82.440000000000012</v>
      </c>
      <c r="N67" s="52">
        <f t="shared" si="19"/>
        <v>75.88000000000001</v>
      </c>
      <c r="O67" s="52">
        <f t="shared" si="9"/>
        <v>556.11999999999989</v>
      </c>
      <c r="P67" s="52">
        <f t="shared" si="29"/>
        <v>550.55999999999995</v>
      </c>
      <c r="Q67" s="52">
        <f t="shared" si="10"/>
        <v>5.56</v>
      </c>
      <c r="R67" s="45"/>
      <c r="S67" s="45"/>
      <c r="V67" s="36">
        <v>64</v>
      </c>
      <c r="W67" s="35">
        <f>X67+AA67+2/2+Tabelle2[[#This Row],[poweradd]]</f>
        <v>68.22</v>
      </c>
      <c r="X67" s="52">
        <f t="shared" si="20"/>
        <v>61.75</v>
      </c>
      <c r="Y67" s="52">
        <f t="shared" si="37"/>
        <v>547.75000000000011</v>
      </c>
      <c r="Z67" s="52">
        <f t="shared" si="31"/>
        <v>542.28000000000009</v>
      </c>
      <c r="AA67" s="52">
        <f t="shared" si="32"/>
        <v>5.47</v>
      </c>
      <c r="AB67" s="45"/>
      <c r="AC67" s="45"/>
      <c r="AF67" s="36">
        <v>64</v>
      </c>
      <c r="AG67" s="35">
        <f>AH67+AK67+2/2+Tabelle29[[#This Row],[poweradd]]</f>
        <v>68.22</v>
      </c>
      <c r="AH67" s="52">
        <f t="shared" si="22"/>
        <v>61.75</v>
      </c>
      <c r="AI67" s="52">
        <f t="shared" si="12"/>
        <v>547.75000000000011</v>
      </c>
      <c r="AJ67" s="52">
        <f t="shared" si="2"/>
        <v>542.28000000000009</v>
      </c>
      <c r="AK67" s="52">
        <f t="shared" si="33"/>
        <v>5.47</v>
      </c>
      <c r="AL67" s="45"/>
      <c r="AM67" s="45"/>
      <c r="AP67" s="34">
        <v>64</v>
      </c>
      <c r="AQ67" s="35">
        <f>AR67+AU67+2/2+Tabelle3[[#This Row],[poweradd]]</f>
        <v>85.12</v>
      </c>
      <c r="AR67" s="52">
        <f t="shared" si="23"/>
        <v>77.910000000000011</v>
      </c>
      <c r="AS67" s="52">
        <f t="shared" si="24"/>
        <v>621.58999999999992</v>
      </c>
      <c r="AT67" s="52">
        <f t="shared" si="3"/>
        <v>615.37999999999988</v>
      </c>
      <c r="AU67" s="52">
        <f t="shared" si="34"/>
        <v>6.21</v>
      </c>
      <c r="AV67" s="45"/>
      <c r="AW67" s="45"/>
      <c r="AZ67" s="34">
        <v>64</v>
      </c>
      <c r="BA67" s="35">
        <f>BB67+BE67+2/2+Tabelle35[[#This Row],[poweradd]]</f>
        <v>91.000000000000057</v>
      </c>
      <c r="BB67" s="52">
        <f t="shared" si="25"/>
        <v>83.850000000000051</v>
      </c>
      <c r="BC67" s="52">
        <f t="shared" si="26"/>
        <v>615.6500000000002</v>
      </c>
      <c r="BD67" s="52">
        <f t="shared" si="4"/>
        <v>609.50000000000023</v>
      </c>
      <c r="BE67" s="52">
        <f t="shared" si="35"/>
        <v>6.15</v>
      </c>
      <c r="BF67" s="45"/>
      <c r="BG67" s="45"/>
      <c r="BJ67" s="36">
        <v>64</v>
      </c>
      <c r="BK67" s="35">
        <f>BL67+BO67+2/2+Tabelle216[[#This Row],[poweradd]]</f>
        <v>55.550000000000011</v>
      </c>
      <c r="BL67" s="52">
        <f t="shared" si="27"/>
        <v>49.180000000000014</v>
      </c>
      <c r="BM67" s="52">
        <f t="shared" si="16"/>
        <v>537.82000000000005</v>
      </c>
      <c r="BN67" s="52">
        <f t="shared" si="30"/>
        <v>532.45000000000005</v>
      </c>
      <c r="BO67" s="52">
        <f t="shared" si="36"/>
        <v>5.37</v>
      </c>
      <c r="BP67" s="45"/>
      <c r="BQ67" s="45"/>
    </row>
    <row r="68" spans="2:70" x14ac:dyDescent="0.25">
      <c r="B68">
        <v>65</v>
      </c>
      <c r="C68" s="37">
        <f>D68+G68+2/2+Tabelle1[[#This Row],[poweradd]]</f>
        <v>89.309999999999988</v>
      </c>
      <c r="D68" s="52">
        <f t="shared" si="18"/>
        <v>82.809999999999988</v>
      </c>
      <c r="E68" s="52">
        <f t="shared" si="6"/>
        <v>550.18999999999994</v>
      </c>
      <c r="F68" s="52">
        <f t="shared" si="28"/>
        <v>544.68999999999994</v>
      </c>
      <c r="G68" s="52">
        <f t="shared" si="8"/>
        <v>5.5</v>
      </c>
      <c r="H68" s="45"/>
      <c r="I68" s="45"/>
      <c r="L68">
        <v>65</v>
      </c>
      <c r="M68" s="37">
        <f>N68+Q68+2/2+Tabelle17[[#This Row],[poweradd]]</f>
        <v>88.940000000000012</v>
      </c>
      <c r="N68" s="52">
        <f t="shared" si="19"/>
        <v>82.440000000000012</v>
      </c>
      <c r="O68" s="52">
        <f t="shared" si="9"/>
        <v>550.55999999999995</v>
      </c>
      <c r="P68" s="52">
        <f t="shared" si="29"/>
        <v>545.05999999999995</v>
      </c>
      <c r="Q68" s="52">
        <f t="shared" si="10"/>
        <v>5.5</v>
      </c>
      <c r="R68" s="45"/>
      <c r="S68" s="45"/>
      <c r="V68" s="34">
        <v>65</v>
      </c>
      <c r="W68" s="37">
        <f>X68+AA68+2/2+Tabelle2[[#This Row],[poweradd]]</f>
        <v>74.64</v>
      </c>
      <c r="X68" s="52">
        <f t="shared" si="20"/>
        <v>68.22</v>
      </c>
      <c r="Y68" s="52">
        <f t="shared" si="37"/>
        <v>542.28000000000009</v>
      </c>
      <c r="Z68" s="52">
        <f t="shared" ref="Z68:Z99" si="38">Y68-AA68</f>
        <v>536.86000000000013</v>
      </c>
      <c r="AA68" s="52">
        <f t="shared" ref="AA68:AA99" si="39">IF(ROUNDDOWN(Y68/50/2,2)&lt;0.5,0.5,IF(ROUNDDOWN(Y68/50/2,2)&gt;10,10,ROUNDDOWN(Y68/50/2,2)))</f>
        <v>5.42</v>
      </c>
      <c r="AB68" s="45"/>
      <c r="AC68" s="45"/>
      <c r="AF68" s="34">
        <v>65</v>
      </c>
      <c r="AG68" s="37">
        <f>AH68+AK68+2/2+Tabelle29[[#This Row],[poweradd]]</f>
        <v>74.64</v>
      </c>
      <c r="AH68" s="52">
        <f t="shared" si="22"/>
        <v>68.22</v>
      </c>
      <c r="AI68" s="52">
        <f t="shared" si="12"/>
        <v>542.28000000000009</v>
      </c>
      <c r="AJ68" s="52">
        <f t="shared" ref="AJ68:AJ113" si="40">AI68-AK68</f>
        <v>536.86000000000013</v>
      </c>
      <c r="AK68" s="52">
        <f t="shared" ref="AK68:AK99" si="41">IF(ROUNDDOWN(AI68/50/2,2)&lt;0.5,0.5,IF(ROUNDDOWN(AI68/50/2,2)&gt;10,10,ROUNDDOWN(AI68/50/2,2)))</f>
        <v>5.42</v>
      </c>
      <c r="AL68" s="45"/>
      <c r="AM68" s="45"/>
      <c r="AP68" s="34">
        <v>65</v>
      </c>
      <c r="AQ68" s="35">
        <f>AR68+AU68+2/2+Tabelle3[[#This Row],[poweradd]]</f>
        <v>92.27000000000001</v>
      </c>
      <c r="AR68" s="52">
        <f t="shared" si="23"/>
        <v>85.12</v>
      </c>
      <c r="AS68" s="52">
        <f t="shared" si="24"/>
        <v>615.37999999999988</v>
      </c>
      <c r="AT68" s="52">
        <f t="shared" ref="AT68:AT113" si="42">AS68-AU68</f>
        <v>609.2299999999999</v>
      </c>
      <c r="AU68" s="52">
        <f t="shared" ref="AU68:AU99" si="43">IF(ROUNDDOWN(AS68/50/2,2)&lt;0.5,0.5,IF(ROUNDDOWN(AS68/50/2,2)&gt;10,10,ROUNDDOWN(AS68/50/2,2)))</f>
        <v>6.15</v>
      </c>
      <c r="AV68" s="45"/>
      <c r="AW68" s="45"/>
      <c r="AZ68" s="34">
        <v>65</v>
      </c>
      <c r="BA68" s="35">
        <f>BB68+BE68+2/2+Tabelle35[[#This Row],[poweradd]]</f>
        <v>98.09000000000006</v>
      </c>
      <c r="BB68" s="52">
        <f t="shared" si="25"/>
        <v>91.000000000000057</v>
      </c>
      <c r="BC68" s="52">
        <f t="shared" si="26"/>
        <v>609.50000000000023</v>
      </c>
      <c r="BD68" s="52">
        <f t="shared" ref="BD68:BD113" si="44">BC68-BE68</f>
        <v>603.4100000000002</v>
      </c>
      <c r="BE68" s="52">
        <f t="shared" ref="BE68:BE99" si="45">IF(ROUNDDOWN(BC68/50/2,2)&lt;0.5,0.5,IF(ROUNDDOWN(BC68/50/2,2)&gt;10,10,ROUNDDOWN(BC68/50/2,2)))</f>
        <v>6.09</v>
      </c>
      <c r="BF68" s="45"/>
      <c r="BG68" s="45"/>
      <c r="BJ68" s="34">
        <v>65</v>
      </c>
      <c r="BK68" s="37">
        <f>BL68+BO68+2/2+Tabelle216[[#This Row],[poweradd]]</f>
        <v>61.870000000000012</v>
      </c>
      <c r="BL68" s="52">
        <f t="shared" si="27"/>
        <v>55.550000000000011</v>
      </c>
      <c r="BM68" s="52">
        <f t="shared" si="16"/>
        <v>532.45000000000005</v>
      </c>
      <c r="BN68" s="52">
        <f t="shared" si="30"/>
        <v>527.13</v>
      </c>
      <c r="BO68" s="52">
        <f t="shared" ref="BO68:BO99" si="46">IF(ROUNDDOWN(BM68/50/2,2)&lt;0.5,0.5,IF(ROUNDDOWN(BM68/50/2,2)&gt;10,10,ROUNDDOWN(BM68/50/2,2)))</f>
        <v>5.32</v>
      </c>
      <c r="BP68" s="45"/>
      <c r="BQ68" s="45"/>
    </row>
    <row r="69" spans="2:70" x14ac:dyDescent="0.25">
      <c r="B69">
        <v>66</v>
      </c>
      <c r="C69" s="35">
        <f>D69+G69+2/2+Tabelle1[[#This Row],[poweradd]]</f>
        <v>95.749999999999986</v>
      </c>
      <c r="D69" s="52">
        <f t="shared" si="18"/>
        <v>89.309999999999988</v>
      </c>
      <c r="E69" s="52">
        <f t="shared" ref="E69:E85" si="47">F68+I68</f>
        <v>544.68999999999994</v>
      </c>
      <c r="F69" s="52">
        <f t="shared" si="28"/>
        <v>539.24999999999989</v>
      </c>
      <c r="G69" s="52">
        <f t="shared" ref="G69:G113" si="48">IF(ROUNDDOWN(E69/50/2,2)&lt;0.5,0.5,IF(ROUNDDOWN(E69/50/2,2)&gt;10,10,ROUNDDOWN(E69/50/2,2)))</f>
        <v>5.44</v>
      </c>
      <c r="H69" s="45"/>
      <c r="I69" s="45"/>
      <c r="L69">
        <v>66</v>
      </c>
      <c r="M69" s="35">
        <f>N69+Q69+2/2+Tabelle17[[#This Row],[poweradd]]</f>
        <v>95.390000000000015</v>
      </c>
      <c r="N69" s="52">
        <f t="shared" si="19"/>
        <v>88.940000000000012</v>
      </c>
      <c r="O69" s="52">
        <f t="shared" ref="O69:O85" si="49">P68+S68</f>
        <v>545.05999999999995</v>
      </c>
      <c r="P69" s="52">
        <f t="shared" si="29"/>
        <v>539.6099999999999</v>
      </c>
      <c r="Q69" s="52">
        <f t="shared" ref="Q69:Q113" si="50">IF(ROUNDDOWN(O69/50/2,2)&lt;0.5,0.5,IF(ROUNDDOWN(O69/50/2,2)&gt;10,10,ROUNDDOWN(O69/50/2,2)))</f>
        <v>5.45</v>
      </c>
      <c r="R69" s="45"/>
      <c r="S69" s="45"/>
      <c r="V69" s="34">
        <v>66</v>
      </c>
      <c r="W69" s="35">
        <f>X69+AA69+2/2+Tabelle2[[#This Row],[poweradd]]</f>
        <v>81</v>
      </c>
      <c r="X69" s="52">
        <f t="shared" si="20"/>
        <v>74.64</v>
      </c>
      <c r="Y69" s="52">
        <f t="shared" si="37"/>
        <v>536.86000000000013</v>
      </c>
      <c r="Z69" s="52">
        <f t="shared" si="38"/>
        <v>531.50000000000011</v>
      </c>
      <c r="AA69" s="52">
        <f t="shared" si="39"/>
        <v>5.36</v>
      </c>
      <c r="AB69" s="45"/>
      <c r="AC69" s="45"/>
      <c r="AF69" s="34">
        <v>66</v>
      </c>
      <c r="AG69" s="35">
        <f>AH69+AK69+2/2+Tabelle29[[#This Row],[poweradd]]</f>
        <v>81</v>
      </c>
      <c r="AH69" s="52">
        <f t="shared" si="22"/>
        <v>74.64</v>
      </c>
      <c r="AI69" s="52">
        <f t="shared" ref="AI69:AI85" si="51">AJ68+AM68</f>
        <v>536.86000000000013</v>
      </c>
      <c r="AJ69" s="52">
        <f t="shared" si="40"/>
        <v>531.50000000000011</v>
      </c>
      <c r="AK69" s="52">
        <f t="shared" si="41"/>
        <v>5.36</v>
      </c>
      <c r="AL69" s="45"/>
      <c r="AM69" s="45"/>
      <c r="AP69" s="34">
        <v>66</v>
      </c>
      <c r="AQ69" s="35">
        <f>AR69+AU69+2/2+Tabelle3[[#This Row],[poweradd]]</f>
        <v>99.360000000000014</v>
      </c>
      <c r="AR69" s="52">
        <f t="shared" si="23"/>
        <v>92.27000000000001</v>
      </c>
      <c r="AS69" s="52">
        <f t="shared" si="24"/>
        <v>609.2299999999999</v>
      </c>
      <c r="AT69" s="52">
        <f t="shared" si="42"/>
        <v>603.13999999999987</v>
      </c>
      <c r="AU69" s="52">
        <f t="shared" si="43"/>
        <v>6.09</v>
      </c>
      <c r="AV69" s="45"/>
      <c r="AW69" s="45"/>
      <c r="AZ69" s="34">
        <v>66</v>
      </c>
      <c r="BA69" s="35">
        <f>BB69+BE69+2/2+Tabelle35[[#This Row],[poweradd]]</f>
        <v>105.12000000000006</v>
      </c>
      <c r="BB69" s="52">
        <f t="shared" si="25"/>
        <v>98.09000000000006</v>
      </c>
      <c r="BC69" s="52">
        <f t="shared" si="26"/>
        <v>603.4100000000002</v>
      </c>
      <c r="BD69" s="52">
        <f t="shared" si="44"/>
        <v>597.38000000000022</v>
      </c>
      <c r="BE69" s="52">
        <f t="shared" si="45"/>
        <v>6.03</v>
      </c>
      <c r="BF69" s="45"/>
      <c r="BG69" s="45"/>
      <c r="BJ69" s="34">
        <v>66</v>
      </c>
      <c r="BK69" s="35">
        <f>BL69+BO69+2/2+Tabelle216[[#This Row],[poweradd]]</f>
        <v>68.140000000000015</v>
      </c>
      <c r="BL69" s="52">
        <f t="shared" si="27"/>
        <v>61.870000000000012</v>
      </c>
      <c r="BM69" s="52">
        <f t="shared" ref="BM69:BM85" si="52">BN68+BQ68</f>
        <v>527.13</v>
      </c>
      <c r="BN69" s="52">
        <f t="shared" si="30"/>
        <v>521.86</v>
      </c>
      <c r="BO69" s="52">
        <f t="shared" si="46"/>
        <v>5.27</v>
      </c>
      <c r="BP69" s="45"/>
      <c r="BQ69" s="45"/>
    </row>
    <row r="70" spans="2:70" x14ac:dyDescent="0.25">
      <c r="B70">
        <v>67</v>
      </c>
      <c r="C70" s="35">
        <f>D70+G70+2/2+Tabelle1[[#This Row],[poweradd]]</f>
        <v>102.13999999999999</v>
      </c>
      <c r="D70" s="52">
        <f t="shared" ref="D70:D113" si="53">C69</f>
        <v>95.749999999999986</v>
      </c>
      <c r="E70" s="52">
        <f t="shared" si="47"/>
        <v>539.24999999999989</v>
      </c>
      <c r="F70" s="52">
        <f t="shared" si="28"/>
        <v>533.8599999999999</v>
      </c>
      <c r="G70" s="52">
        <f t="shared" si="48"/>
        <v>5.39</v>
      </c>
      <c r="H70" s="45"/>
      <c r="I70" s="45"/>
      <c r="L70">
        <v>67</v>
      </c>
      <c r="M70" s="35">
        <f>N70+Q70+2/2+Tabelle17[[#This Row],[poweradd]]</f>
        <v>101.78000000000002</v>
      </c>
      <c r="N70" s="52">
        <f t="shared" ref="N70:N113" si="54">M69</f>
        <v>95.390000000000015</v>
      </c>
      <c r="O70" s="52">
        <f t="shared" si="49"/>
        <v>539.6099999999999</v>
      </c>
      <c r="P70" s="52">
        <f t="shared" si="29"/>
        <v>534.21999999999991</v>
      </c>
      <c r="Q70" s="52">
        <f t="shared" si="50"/>
        <v>5.39</v>
      </c>
      <c r="R70" s="45"/>
      <c r="S70" s="45"/>
      <c r="V70" s="34">
        <v>67</v>
      </c>
      <c r="W70" s="35">
        <f>X70+AA70+2/2+Tabelle2[[#This Row],[poweradd]]</f>
        <v>87.31</v>
      </c>
      <c r="X70" s="52">
        <f t="shared" ref="X70:X113" si="55">W69</f>
        <v>81</v>
      </c>
      <c r="Y70" s="52">
        <f t="shared" ref="Y70:Y113" si="56">Z69+AC69</f>
        <v>531.50000000000011</v>
      </c>
      <c r="Z70" s="52">
        <f t="shared" si="38"/>
        <v>526.19000000000017</v>
      </c>
      <c r="AA70" s="52">
        <f t="shared" si="39"/>
        <v>5.31</v>
      </c>
      <c r="AB70" s="45"/>
      <c r="AC70" s="45"/>
      <c r="AF70" s="34">
        <v>67</v>
      </c>
      <c r="AG70" s="35">
        <f>AH70+AK70+2/2+Tabelle29[[#This Row],[poweradd]]</f>
        <v>87.31</v>
      </c>
      <c r="AH70" s="52">
        <f t="shared" ref="AH70:AH113" si="57">AG69</f>
        <v>81</v>
      </c>
      <c r="AI70" s="52">
        <f t="shared" si="51"/>
        <v>531.50000000000011</v>
      </c>
      <c r="AJ70" s="52">
        <f t="shared" si="40"/>
        <v>526.19000000000017</v>
      </c>
      <c r="AK70" s="52">
        <f t="shared" si="41"/>
        <v>5.31</v>
      </c>
      <c r="AL70" s="45"/>
      <c r="AM70" s="45"/>
      <c r="AP70" s="34">
        <v>67</v>
      </c>
      <c r="AQ70" s="35">
        <f>AR70+AU70+2/2+Tabelle3[[#This Row],[poweradd]]</f>
        <v>106.39000000000001</v>
      </c>
      <c r="AR70" s="52">
        <f t="shared" ref="AR70:AR113" si="58">AQ69</f>
        <v>99.360000000000014</v>
      </c>
      <c r="AS70" s="52">
        <f t="shared" ref="AS70:AS113" si="59">AT69+AW69</f>
        <v>603.13999999999987</v>
      </c>
      <c r="AT70" s="52">
        <f t="shared" si="42"/>
        <v>597.1099999999999</v>
      </c>
      <c r="AU70" s="52">
        <f t="shared" si="43"/>
        <v>6.03</v>
      </c>
      <c r="AV70" s="45"/>
      <c r="AW70" s="45"/>
      <c r="AZ70" s="34">
        <v>67</v>
      </c>
      <c r="BA70" s="35">
        <f>BB70+BE70+2/2+Tabelle35[[#This Row],[poweradd]]</f>
        <v>112.09000000000006</v>
      </c>
      <c r="BB70" s="52">
        <f t="shared" ref="BB70:BB113" si="60">BA69</f>
        <v>105.12000000000006</v>
      </c>
      <c r="BC70" s="52">
        <f t="shared" ref="BC70:BC113" si="61">BD69+BG69</f>
        <v>597.38000000000022</v>
      </c>
      <c r="BD70" s="52">
        <f t="shared" si="44"/>
        <v>591.4100000000002</v>
      </c>
      <c r="BE70" s="52">
        <f t="shared" si="45"/>
        <v>5.97</v>
      </c>
      <c r="BF70" s="45"/>
      <c r="BG70" s="45"/>
      <c r="BJ70" s="34">
        <v>67</v>
      </c>
      <c r="BK70" s="35">
        <f>BL70+BO70+2/2+Tabelle216[[#This Row],[poweradd]]</f>
        <v>74.350000000000009</v>
      </c>
      <c r="BL70" s="52">
        <f t="shared" ref="BL70:BL113" si="62">BK69</f>
        <v>68.140000000000015</v>
      </c>
      <c r="BM70" s="52">
        <f t="shared" si="52"/>
        <v>521.86</v>
      </c>
      <c r="BN70" s="52">
        <f t="shared" si="30"/>
        <v>516.65</v>
      </c>
      <c r="BO70" s="52">
        <f t="shared" si="46"/>
        <v>5.21</v>
      </c>
      <c r="BP70" s="45"/>
      <c r="BQ70" s="45"/>
    </row>
    <row r="71" spans="2:70" x14ac:dyDescent="0.25">
      <c r="B71">
        <v>68</v>
      </c>
      <c r="C71" s="35">
        <f>D71+G71+2/2+Tabelle1[[#This Row],[poweradd]]</f>
        <v>108.46999999999998</v>
      </c>
      <c r="D71" s="52">
        <f t="shared" si="53"/>
        <v>102.13999999999999</v>
      </c>
      <c r="E71" s="52">
        <f t="shared" si="47"/>
        <v>533.8599999999999</v>
      </c>
      <c r="F71" s="52">
        <f t="shared" ref="F71:F113" si="63">E71-G71</f>
        <v>528.52999999999986</v>
      </c>
      <c r="G71" s="52">
        <f t="shared" si="48"/>
        <v>5.33</v>
      </c>
      <c r="H71" s="45"/>
      <c r="I71" s="45"/>
      <c r="L71">
        <v>68</v>
      </c>
      <c r="M71" s="35">
        <f>N71+Q71+2/2+Tabelle17[[#This Row],[poweradd]]</f>
        <v>108.12000000000002</v>
      </c>
      <c r="N71" s="52">
        <f t="shared" si="54"/>
        <v>101.78000000000002</v>
      </c>
      <c r="O71" s="52">
        <f t="shared" si="49"/>
        <v>534.21999999999991</v>
      </c>
      <c r="P71" s="52">
        <f t="shared" ref="P71:P113" si="64">O71-Q71</f>
        <v>528.87999999999988</v>
      </c>
      <c r="Q71" s="52">
        <f t="shared" si="50"/>
        <v>5.34</v>
      </c>
      <c r="R71" s="45"/>
      <c r="S71" s="45"/>
      <c r="V71" s="34">
        <v>68</v>
      </c>
      <c r="W71" s="35">
        <f>X71+AA71+2/2+Tabelle2[[#This Row],[poweradd]]</f>
        <v>93.570000000000007</v>
      </c>
      <c r="X71" s="52">
        <f t="shared" si="55"/>
        <v>87.31</v>
      </c>
      <c r="Y71" s="52">
        <f t="shared" si="56"/>
        <v>526.19000000000017</v>
      </c>
      <c r="Z71" s="52">
        <f t="shared" si="38"/>
        <v>520.93000000000018</v>
      </c>
      <c r="AA71" s="52">
        <f t="shared" si="39"/>
        <v>5.26</v>
      </c>
      <c r="AB71" s="45"/>
      <c r="AC71" s="45"/>
      <c r="AF71" s="34">
        <v>68</v>
      </c>
      <c r="AG71" s="35">
        <f>AH71+AK71+2/2+Tabelle29[[#This Row],[poweradd]]</f>
        <v>93.570000000000007</v>
      </c>
      <c r="AH71" s="52">
        <f t="shared" si="57"/>
        <v>87.31</v>
      </c>
      <c r="AI71" s="52">
        <f t="shared" si="51"/>
        <v>526.19000000000017</v>
      </c>
      <c r="AJ71" s="52">
        <f t="shared" si="40"/>
        <v>520.93000000000018</v>
      </c>
      <c r="AK71" s="52">
        <f t="shared" si="41"/>
        <v>5.26</v>
      </c>
      <c r="AL71" s="45"/>
      <c r="AM71" s="45"/>
      <c r="AP71" s="34">
        <v>68</v>
      </c>
      <c r="AQ71" s="35">
        <f>AR71+AU71+2/2+Tabelle3[[#This Row],[poweradd]]</f>
        <v>113.36000000000001</v>
      </c>
      <c r="AR71" s="52">
        <f t="shared" si="58"/>
        <v>106.39000000000001</v>
      </c>
      <c r="AS71" s="52">
        <f t="shared" si="59"/>
        <v>597.1099999999999</v>
      </c>
      <c r="AT71" s="52">
        <f t="shared" si="42"/>
        <v>591.13999999999987</v>
      </c>
      <c r="AU71" s="52">
        <f t="shared" si="43"/>
        <v>5.97</v>
      </c>
      <c r="AV71" s="45"/>
      <c r="AW71" s="45"/>
      <c r="AZ71" s="34">
        <v>68</v>
      </c>
      <c r="BA71" s="35">
        <f>BB71+BE71+2/2+Tabelle35[[#This Row],[poweradd]]</f>
        <v>119.00000000000006</v>
      </c>
      <c r="BB71" s="52">
        <f t="shared" si="60"/>
        <v>112.09000000000006</v>
      </c>
      <c r="BC71" s="52">
        <f t="shared" si="61"/>
        <v>591.4100000000002</v>
      </c>
      <c r="BD71" s="52">
        <f t="shared" si="44"/>
        <v>585.50000000000023</v>
      </c>
      <c r="BE71" s="52">
        <f t="shared" si="45"/>
        <v>5.91</v>
      </c>
      <c r="BF71" s="45"/>
      <c r="BG71" s="45"/>
      <c r="BJ71" s="34">
        <v>68</v>
      </c>
      <c r="BK71" s="35">
        <f>BL71+BO71+2/2+Tabelle216[[#This Row],[poweradd]]</f>
        <v>80.510000000000005</v>
      </c>
      <c r="BL71" s="52">
        <f t="shared" si="62"/>
        <v>74.350000000000009</v>
      </c>
      <c r="BM71" s="52">
        <f t="shared" si="52"/>
        <v>516.65</v>
      </c>
      <c r="BN71" s="52">
        <f t="shared" ref="BN71:BN113" si="65">BM71-BO71</f>
        <v>511.48999999999995</v>
      </c>
      <c r="BO71" s="52">
        <f t="shared" si="46"/>
        <v>5.16</v>
      </c>
      <c r="BP71" s="45"/>
      <c r="BQ71" s="45"/>
    </row>
    <row r="72" spans="2:70" x14ac:dyDescent="0.25">
      <c r="B72">
        <v>69</v>
      </c>
      <c r="C72" s="37">
        <f>D72+G72+2/2+Tabelle1[[#This Row],[poweradd]]</f>
        <v>137.25</v>
      </c>
      <c r="D72" s="52">
        <f t="shared" si="53"/>
        <v>108.46999999999998</v>
      </c>
      <c r="E72" s="52">
        <f t="shared" si="47"/>
        <v>528.52999999999986</v>
      </c>
      <c r="F72" s="52">
        <f t="shared" si="63"/>
        <v>523.24999999999989</v>
      </c>
      <c r="G72" s="52">
        <f t="shared" si="48"/>
        <v>5.28</v>
      </c>
      <c r="H72" s="45">
        <v>22.5</v>
      </c>
      <c r="I72" s="45">
        <v>22.5</v>
      </c>
      <c r="J72" t="s">
        <v>50</v>
      </c>
      <c r="L72">
        <v>69</v>
      </c>
      <c r="M72" s="37">
        <f>N72+Q72+2/2+Tabelle17[[#This Row],[poweradd]]</f>
        <v>136.90000000000003</v>
      </c>
      <c r="N72" s="52">
        <f t="shared" si="54"/>
        <v>108.12000000000002</v>
      </c>
      <c r="O72" s="52">
        <f t="shared" si="49"/>
        <v>528.87999999999988</v>
      </c>
      <c r="P72" s="52">
        <f t="shared" si="64"/>
        <v>523.59999999999991</v>
      </c>
      <c r="Q72" s="52">
        <f t="shared" si="50"/>
        <v>5.28</v>
      </c>
      <c r="R72" s="45">
        <v>22.5</v>
      </c>
      <c r="S72" s="45">
        <v>22.5</v>
      </c>
      <c r="T72" t="s">
        <v>50</v>
      </c>
      <c r="V72" s="36">
        <v>69</v>
      </c>
      <c r="W72" s="37">
        <f>X72+AA72+2/2+Tabelle2[[#This Row],[poweradd]]</f>
        <v>122.27000000000001</v>
      </c>
      <c r="X72" s="52">
        <f t="shared" si="55"/>
        <v>93.570000000000007</v>
      </c>
      <c r="Y72" s="52">
        <f t="shared" si="56"/>
        <v>520.93000000000018</v>
      </c>
      <c r="Z72" s="52">
        <f t="shared" si="38"/>
        <v>515.73000000000013</v>
      </c>
      <c r="AA72" s="52">
        <f t="shared" si="39"/>
        <v>5.2</v>
      </c>
      <c r="AB72" s="45">
        <v>22.5</v>
      </c>
      <c r="AC72" s="45">
        <v>22.5</v>
      </c>
      <c r="AD72" t="s">
        <v>50</v>
      </c>
      <c r="AF72" s="36">
        <v>69</v>
      </c>
      <c r="AG72" s="37">
        <f>AH72+AK72+2/2+Tabelle29[[#This Row],[poweradd]]</f>
        <v>122.27000000000001</v>
      </c>
      <c r="AH72" s="52">
        <f t="shared" si="57"/>
        <v>93.570000000000007</v>
      </c>
      <c r="AI72" s="52">
        <f t="shared" si="51"/>
        <v>520.93000000000018</v>
      </c>
      <c r="AJ72" s="52">
        <f t="shared" si="40"/>
        <v>515.73000000000013</v>
      </c>
      <c r="AK72" s="52">
        <f t="shared" si="41"/>
        <v>5.2</v>
      </c>
      <c r="AL72" s="45">
        <v>22.5</v>
      </c>
      <c r="AM72" s="45">
        <v>22.5</v>
      </c>
      <c r="AN72" t="s">
        <v>50</v>
      </c>
      <c r="AP72" s="34">
        <v>69</v>
      </c>
      <c r="AQ72" s="35">
        <f>AR72+AU72+2/2+Tabelle3[[#This Row],[poweradd]]</f>
        <v>120.27000000000001</v>
      </c>
      <c r="AR72" s="52">
        <f t="shared" si="58"/>
        <v>113.36000000000001</v>
      </c>
      <c r="AS72" s="52">
        <f t="shared" si="59"/>
        <v>591.13999999999987</v>
      </c>
      <c r="AT72" s="52">
        <f t="shared" si="42"/>
        <v>585.2299999999999</v>
      </c>
      <c r="AU72" s="52">
        <f t="shared" si="43"/>
        <v>5.91</v>
      </c>
      <c r="AV72" s="45"/>
      <c r="AW72" s="45"/>
      <c r="AZ72" s="34">
        <v>69</v>
      </c>
      <c r="BA72" s="35">
        <f>BB72+BE72+2/2+Tabelle35[[#This Row],[poweradd]]</f>
        <v>125.85000000000005</v>
      </c>
      <c r="BB72" s="52">
        <f t="shared" si="60"/>
        <v>119.00000000000006</v>
      </c>
      <c r="BC72" s="52">
        <f t="shared" si="61"/>
        <v>585.50000000000023</v>
      </c>
      <c r="BD72" s="52">
        <f t="shared" si="44"/>
        <v>579.6500000000002</v>
      </c>
      <c r="BE72" s="52">
        <f t="shared" si="45"/>
        <v>5.85</v>
      </c>
      <c r="BF72" s="45"/>
      <c r="BG72" s="45"/>
      <c r="BJ72" s="36">
        <v>69</v>
      </c>
      <c r="BK72" s="37">
        <f>BL72+BO72+2/2+Tabelle216[[#This Row],[poweradd]]</f>
        <v>109.12</v>
      </c>
      <c r="BL72" s="52">
        <f t="shared" si="62"/>
        <v>80.510000000000005</v>
      </c>
      <c r="BM72" s="52">
        <f t="shared" si="52"/>
        <v>511.48999999999995</v>
      </c>
      <c r="BN72" s="52">
        <f t="shared" si="65"/>
        <v>506.37999999999994</v>
      </c>
      <c r="BO72" s="52">
        <f t="shared" si="46"/>
        <v>5.1100000000000003</v>
      </c>
      <c r="BP72" s="45">
        <v>22.5</v>
      </c>
      <c r="BQ72" s="45">
        <v>22.5</v>
      </c>
      <c r="BR72" t="s">
        <v>50</v>
      </c>
    </row>
    <row r="73" spans="2:70" x14ac:dyDescent="0.25">
      <c r="B73">
        <v>70</v>
      </c>
      <c r="C73" s="35">
        <f>D73+G73+2/2+Tabelle1[[#This Row],[poweradd]]</f>
        <v>143.69999999999999</v>
      </c>
      <c r="D73" s="52">
        <f t="shared" si="53"/>
        <v>137.25</v>
      </c>
      <c r="E73" s="52">
        <f t="shared" si="47"/>
        <v>545.74999999999989</v>
      </c>
      <c r="F73" s="52">
        <f t="shared" si="63"/>
        <v>540.29999999999984</v>
      </c>
      <c r="G73" s="52">
        <f t="shared" si="48"/>
        <v>5.45</v>
      </c>
      <c r="H73" s="45"/>
      <c r="I73" s="45">
        <v>45</v>
      </c>
      <c r="J73" t="s">
        <v>35</v>
      </c>
      <c r="L73">
        <v>70</v>
      </c>
      <c r="M73" s="35">
        <f>N73+Q73+2/2+Tabelle17[[#This Row],[poweradd]]</f>
        <v>143.36000000000004</v>
      </c>
      <c r="N73" s="52">
        <f t="shared" si="54"/>
        <v>136.90000000000003</v>
      </c>
      <c r="O73" s="52">
        <f t="shared" si="49"/>
        <v>546.09999999999991</v>
      </c>
      <c r="P73" s="52">
        <f t="shared" si="64"/>
        <v>540.63999999999987</v>
      </c>
      <c r="Q73" s="52">
        <f t="shared" si="50"/>
        <v>5.46</v>
      </c>
      <c r="R73" s="45"/>
      <c r="S73" s="45">
        <v>45</v>
      </c>
      <c r="T73" t="s">
        <v>35</v>
      </c>
      <c r="V73" s="34">
        <v>70</v>
      </c>
      <c r="W73" s="35">
        <f>X73+AA73+2/2+Tabelle2[[#This Row],[poweradd]]</f>
        <v>128.65</v>
      </c>
      <c r="X73" s="52">
        <f t="shared" si="55"/>
        <v>122.27000000000001</v>
      </c>
      <c r="Y73" s="52">
        <f t="shared" si="56"/>
        <v>538.23000000000013</v>
      </c>
      <c r="Z73" s="52">
        <f t="shared" si="38"/>
        <v>532.85000000000014</v>
      </c>
      <c r="AA73" s="52">
        <f t="shared" si="39"/>
        <v>5.38</v>
      </c>
      <c r="AB73" s="45"/>
      <c r="AC73" s="45">
        <v>45</v>
      </c>
      <c r="AD73" t="s">
        <v>35</v>
      </c>
      <c r="AF73" s="34">
        <v>70</v>
      </c>
      <c r="AG73" s="35">
        <f>AH73+AK73+2/2+Tabelle29[[#This Row],[poweradd]]</f>
        <v>128.65</v>
      </c>
      <c r="AH73" s="52">
        <f t="shared" si="57"/>
        <v>122.27000000000001</v>
      </c>
      <c r="AI73" s="52">
        <f t="shared" si="51"/>
        <v>538.23000000000013</v>
      </c>
      <c r="AJ73" s="52">
        <f t="shared" si="40"/>
        <v>532.85000000000014</v>
      </c>
      <c r="AK73" s="52">
        <f t="shared" si="41"/>
        <v>5.38</v>
      </c>
      <c r="AL73" s="45"/>
      <c r="AM73" s="45">
        <v>45</v>
      </c>
      <c r="AN73" t="s">
        <v>35</v>
      </c>
      <c r="AP73" s="34">
        <v>70</v>
      </c>
      <c r="AQ73" s="35">
        <f>AR73+AU73+2/2+Tabelle3[[#This Row],[poweradd]]</f>
        <v>127.12</v>
      </c>
      <c r="AR73" s="52">
        <f t="shared" si="58"/>
        <v>120.27000000000001</v>
      </c>
      <c r="AS73" s="52">
        <f t="shared" si="59"/>
        <v>585.2299999999999</v>
      </c>
      <c r="AT73" s="52">
        <f t="shared" si="42"/>
        <v>579.37999999999988</v>
      </c>
      <c r="AU73" s="52">
        <f t="shared" si="43"/>
        <v>5.85</v>
      </c>
      <c r="AV73" s="45"/>
      <c r="AW73" s="45"/>
      <c r="AZ73" s="34">
        <v>70</v>
      </c>
      <c r="BA73" s="35">
        <f>BB73+BE73+2/2+Tabelle35[[#This Row],[poweradd]]</f>
        <v>132.64000000000004</v>
      </c>
      <c r="BB73" s="52">
        <f t="shared" si="60"/>
        <v>125.85000000000005</v>
      </c>
      <c r="BC73" s="52">
        <f t="shared" si="61"/>
        <v>579.6500000000002</v>
      </c>
      <c r="BD73" s="52">
        <f t="shared" si="44"/>
        <v>573.86000000000024</v>
      </c>
      <c r="BE73" s="52">
        <f t="shared" si="45"/>
        <v>5.79</v>
      </c>
      <c r="BF73" s="45"/>
      <c r="BG73" s="45"/>
      <c r="BJ73" s="34">
        <v>70</v>
      </c>
      <c r="BK73" s="35">
        <f>BL73+BO73+2/2+Tabelle216[[#This Row],[poweradd]]</f>
        <v>115.4</v>
      </c>
      <c r="BL73" s="52">
        <f t="shared" si="62"/>
        <v>109.12</v>
      </c>
      <c r="BM73" s="52">
        <f t="shared" si="52"/>
        <v>528.87999999999988</v>
      </c>
      <c r="BN73" s="52">
        <f t="shared" si="65"/>
        <v>523.59999999999991</v>
      </c>
      <c r="BO73" s="52">
        <f t="shared" si="46"/>
        <v>5.28</v>
      </c>
      <c r="BP73" s="45"/>
      <c r="BQ73" s="45">
        <v>45</v>
      </c>
      <c r="BR73" t="s">
        <v>35</v>
      </c>
    </row>
    <row r="74" spans="2:70" x14ac:dyDescent="0.25">
      <c r="B74">
        <v>71</v>
      </c>
      <c r="C74" s="35">
        <f>D74+G74+2/2+Tabelle1[[#This Row],[poweradd]]</f>
        <v>150.54999999999998</v>
      </c>
      <c r="D74" s="52">
        <f t="shared" si="53"/>
        <v>143.69999999999999</v>
      </c>
      <c r="E74" s="52">
        <f t="shared" si="47"/>
        <v>585.29999999999984</v>
      </c>
      <c r="F74" s="52">
        <f t="shared" si="63"/>
        <v>579.44999999999982</v>
      </c>
      <c r="G74" s="52">
        <f t="shared" si="48"/>
        <v>5.85</v>
      </c>
      <c r="H74" s="45"/>
      <c r="I74" s="45"/>
      <c r="L74">
        <v>71</v>
      </c>
      <c r="M74" s="35">
        <f>N74+Q74+2/2+Tabelle17[[#This Row],[poweradd]]</f>
        <v>150.21000000000004</v>
      </c>
      <c r="N74" s="52">
        <f t="shared" si="54"/>
        <v>143.36000000000004</v>
      </c>
      <c r="O74" s="52">
        <f t="shared" si="49"/>
        <v>585.63999999999987</v>
      </c>
      <c r="P74" s="52">
        <f t="shared" si="64"/>
        <v>579.78999999999985</v>
      </c>
      <c r="Q74" s="52">
        <f t="shared" si="50"/>
        <v>5.85</v>
      </c>
      <c r="R74" s="45"/>
      <c r="S74" s="45"/>
      <c r="V74" s="34">
        <v>71</v>
      </c>
      <c r="W74" s="35">
        <f>X74+AA74+2/2+Tabelle2[[#This Row],[poweradd]]</f>
        <v>135.42000000000002</v>
      </c>
      <c r="X74" s="52">
        <f t="shared" si="55"/>
        <v>128.65</v>
      </c>
      <c r="Y74" s="52">
        <f t="shared" si="56"/>
        <v>577.85000000000014</v>
      </c>
      <c r="Z74" s="52">
        <f t="shared" si="38"/>
        <v>572.08000000000015</v>
      </c>
      <c r="AA74" s="52">
        <f t="shared" si="39"/>
        <v>5.77</v>
      </c>
      <c r="AB74" s="45"/>
      <c r="AC74" s="45"/>
      <c r="AF74" s="34">
        <v>71</v>
      </c>
      <c r="AG74" s="35">
        <f>AH74+AK74+2/2+Tabelle29[[#This Row],[poweradd]]</f>
        <v>135.42000000000002</v>
      </c>
      <c r="AH74" s="52">
        <f t="shared" si="57"/>
        <v>128.65</v>
      </c>
      <c r="AI74" s="52">
        <f t="shared" si="51"/>
        <v>577.85000000000014</v>
      </c>
      <c r="AJ74" s="52">
        <f t="shared" si="40"/>
        <v>572.08000000000015</v>
      </c>
      <c r="AK74" s="52">
        <f t="shared" si="41"/>
        <v>5.77</v>
      </c>
      <c r="AL74" s="45"/>
      <c r="AM74" s="45"/>
      <c r="AP74" s="34">
        <v>71</v>
      </c>
      <c r="AQ74" s="35">
        <f>AR74+AU74+2/2+Tabelle3[[#This Row],[poweradd]]</f>
        <v>133.91</v>
      </c>
      <c r="AR74" s="52">
        <f t="shared" si="58"/>
        <v>127.12</v>
      </c>
      <c r="AS74" s="52">
        <f t="shared" si="59"/>
        <v>579.37999999999988</v>
      </c>
      <c r="AT74" s="52">
        <f t="shared" si="42"/>
        <v>573.58999999999992</v>
      </c>
      <c r="AU74" s="52">
        <f t="shared" si="43"/>
        <v>5.79</v>
      </c>
      <c r="AV74" s="45"/>
      <c r="AW74" s="45"/>
      <c r="AZ74" s="34">
        <v>71</v>
      </c>
      <c r="BA74" s="35">
        <f>BB74+BE74+2/2+Tabelle35[[#This Row],[poweradd]]</f>
        <v>139.37000000000003</v>
      </c>
      <c r="BB74" s="52">
        <f t="shared" si="60"/>
        <v>132.64000000000004</v>
      </c>
      <c r="BC74" s="52">
        <f t="shared" si="61"/>
        <v>573.86000000000024</v>
      </c>
      <c r="BD74" s="52">
        <f t="shared" si="44"/>
        <v>568.13000000000022</v>
      </c>
      <c r="BE74" s="52">
        <f t="shared" si="45"/>
        <v>5.73</v>
      </c>
      <c r="BF74" s="45"/>
      <c r="BG74" s="45"/>
      <c r="BJ74" s="34">
        <v>71</v>
      </c>
      <c r="BK74" s="35">
        <f>BL74+BO74+2/2+Tabelle216[[#This Row],[poweradd]]</f>
        <v>122.08000000000001</v>
      </c>
      <c r="BL74" s="52">
        <f t="shared" si="62"/>
        <v>115.4</v>
      </c>
      <c r="BM74" s="52">
        <f t="shared" si="52"/>
        <v>568.59999999999991</v>
      </c>
      <c r="BN74" s="52">
        <f t="shared" si="65"/>
        <v>562.91999999999996</v>
      </c>
      <c r="BO74" s="52">
        <f t="shared" si="46"/>
        <v>5.68</v>
      </c>
      <c r="BP74" s="45"/>
      <c r="BQ74" s="45"/>
    </row>
    <row r="75" spans="2:70" x14ac:dyDescent="0.25">
      <c r="B75">
        <v>72</v>
      </c>
      <c r="C75" s="35">
        <f>D75+G75+2/2+Tabelle1[[#This Row],[poweradd]]</f>
        <v>157.33999999999997</v>
      </c>
      <c r="D75" s="52">
        <f t="shared" si="53"/>
        <v>150.54999999999998</v>
      </c>
      <c r="E75" s="52">
        <f t="shared" si="47"/>
        <v>579.44999999999982</v>
      </c>
      <c r="F75" s="52">
        <f t="shared" si="63"/>
        <v>573.65999999999985</v>
      </c>
      <c r="G75" s="52">
        <f t="shared" si="48"/>
        <v>5.79</v>
      </c>
      <c r="H75" s="45"/>
      <c r="I75" s="45"/>
      <c r="L75">
        <v>72</v>
      </c>
      <c r="M75" s="35">
        <f>N75+Q75+2/2+Tabelle17[[#This Row],[poweradd]]</f>
        <v>157.00000000000003</v>
      </c>
      <c r="N75" s="52">
        <f t="shared" si="54"/>
        <v>150.21000000000004</v>
      </c>
      <c r="O75" s="52">
        <f t="shared" si="49"/>
        <v>579.78999999999985</v>
      </c>
      <c r="P75" s="52">
        <f t="shared" si="64"/>
        <v>573.99999999999989</v>
      </c>
      <c r="Q75" s="52">
        <f t="shared" si="50"/>
        <v>5.79</v>
      </c>
      <c r="R75" s="45"/>
      <c r="S75" s="45"/>
      <c r="V75" s="34">
        <v>72</v>
      </c>
      <c r="W75" s="35">
        <f>X75+AA75+2/2+Tabelle2[[#This Row],[poweradd]]</f>
        <v>142.14000000000001</v>
      </c>
      <c r="X75" s="52">
        <f t="shared" si="55"/>
        <v>135.42000000000002</v>
      </c>
      <c r="Y75" s="52">
        <f t="shared" si="56"/>
        <v>572.08000000000015</v>
      </c>
      <c r="Z75" s="52">
        <f t="shared" si="38"/>
        <v>566.36000000000013</v>
      </c>
      <c r="AA75" s="52">
        <f t="shared" si="39"/>
        <v>5.72</v>
      </c>
      <c r="AB75" s="45"/>
      <c r="AC75" s="45"/>
      <c r="AF75" s="34">
        <v>72</v>
      </c>
      <c r="AG75" s="35">
        <f>AH75+AK75+2/2+Tabelle29[[#This Row],[poweradd]]</f>
        <v>142.14000000000001</v>
      </c>
      <c r="AH75" s="52">
        <f t="shared" si="57"/>
        <v>135.42000000000002</v>
      </c>
      <c r="AI75" s="52">
        <f t="shared" si="51"/>
        <v>572.08000000000015</v>
      </c>
      <c r="AJ75" s="52">
        <f t="shared" si="40"/>
        <v>566.36000000000013</v>
      </c>
      <c r="AK75" s="52">
        <f t="shared" si="41"/>
        <v>5.72</v>
      </c>
      <c r="AL75" s="45"/>
      <c r="AM75" s="45"/>
      <c r="AP75" s="34">
        <v>72</v>
      </c>
      <c r="AQ75" s="35">
        <f>AR75+AU75+2/2+Tabelle3[[#This Row],[poweradd]]</f>
        <v>140.63999999999999</v>
      </c>
      <c r="AR75" s="52">
        <f t="shared" si="58"/>
        <v>133.91</v>
      </c>
      <c r="AS75" s="52">
        <f t="shared" si="59"/>
        <v>573.58999999999992</v>
      </c>
      <c r="AT75" s="52">
        <f t="shared" si="42"/>
        <v>567.8599999999999</v>
      </c>
      <c r="AU75" s="52">
        <f t="shared" si="43"/>
        <v>5.73</v>
      </c>
      <c r="AV75" s="45"/>
      <c r="AW75" s="45"/>
      <c r="AZ75" s="34">
        <v>72</v>
      </c>
      <c r="BA75" s="35">
        <f>BB75+BE75+2/2+Tabelle35[[#This Row],[poweradd]]</f>
        <v>146.05000000000004</v>
      </c>
      <c r="BB75" s="52">
        <f t="shared" si="60"/>
        <v>139.37000000000003</v>
      </c>
      <c r="BC75" s="52">
        <f t="shared" si="61"/>
        <v>568.13000000000022</v>
      </c>
      <c r="BD75" s="52">
        <f t="shared" si="44"/>
        <v>562.45000000000027</v>
      </c>
      <c r="BE75" s="52">
        <f t="shared" si="45"/>
        <v>5.68</v>
      </c>
      <c r="BF75" s="45"/>
      <c r="BG75" s="45"/>
      <c r="BJ75" s="34">
        <v>72</v>
      </c>
      <c r="BK75" s="35">
        <f>BL75+BO75+2/2+Tabelle216[[#This Row],[poweradd]]</f>
        <v>128.70000000000002</v>
      </c>
      <c r="BL75" s="52">
        <f t="shared" si="62"/>
        <v>122.08000000000001</v>
      </c>
      <c r="BM75" s="52">
        <f t="shared" si="52"/>
        <v>562.91999999999996</v>
      </c>
      <c r="BN75" s="52">
        <f t="shared" si="65"/>
        <v>557.29999999999995</v>
      </c>
      <c r="BO75" s="52">
        <f t="shared" si="46"/>
        <v>5.62</v>
      </c>
      <c r="BP75" s="45"/>
      <c r="BQ75" s="45"/>
    </row>
    <row r="76" spans="2:70" x14ac:dyDescent="0.25">
      <c r="B76">
        <v>73</v>
      </c>
      <c r="C76" s="35">
        <f>D76+G76+2/2+Tabelle1[[#This Row],[poweradd]]</f>
        <v>164.06999999999996</v>
      </c>
      <c r="D76" s="52">
        <f t="shared" si="53"/>
        <v>157.33999999999997</v>
      </c>
      <c r="E76" s="52">
        <f t="shared" si="47"/>
        <v>573.65999999999985</v>
      </c>
      <c r="F76" s="52">
        <f t="shared" si="63"/>
        <v>567.92999999999984</v>
      </c>
      <c r="G76" s="52">
        <f t="shared" si="48"/>
        <v>5.73</v>
      </c>
      <c r="H76" s="45"/>
      <c r="I76" s="45"/>
      <c r="L76">
        <v>73</v>
      </c>
      <c r="M76" s="35">
        <f>N76+Q76+2/2+Tabelle17[[#This Row],[poweradd]]</f>
        <v>163.74000000000004</v>
      </c>
      <c r="N76" s="52">
        <f t="shared" si="54"/>
        <v>157.00000000000003</v>
      </c>
      <c r="O76" s="52">
        <f t="shared" si="49"/>
        <v>573.99999999999989</v>
      </c>
      <c r="P76" s="52">
        <f t="shared" si="64"/>
        <v>568.25999999999988</v>
      </c>
      <c r="Q76" s="52">
        <f t="shared" si="50"/>
        <v>5.74</v>
      </c>
      <c r="R76" s="45"/>
      <c r="S76" s="45"/>
      <c r="V76" s="36">
        <v>73</v>
      </c>
      <c r="W76" s="35">
        <f>X76+AA76+2/2+Tabelle2[[#This Row],[poweradd]]</f>
        <v>148.80000000000001</v>
      </c>
      <c r="X76" s="52">
        <f t="shared" si="55"/>
        <v>142.14000000000001</v>
      </c>
      <c r="Y76" s="52">
        <f t="shared" si="56"/>
        <v>566.36000000000013</v>
      </c>
      <c r="Z76" s="52">
        <f t="shared" si="38"/>
        <v>560.70000000000016</v>
      </c>
      <c r="AA76" s="52">
        <f t="shared" si="39"/>
        <v>5.66</v>
      </c>
      <c r="AB76" s="45"/>
      <c r="AC76" s="45"/>
      <c r="AF76" s="36">
        <v>73</v>
      </c>
      <c r="AG76" s="35">
        <f>AH76+AK76+2/2+Tabelle29[[#This Row],[poweradd]]</f>
        <v>148.80000000000001</v>
      </c>
      <c r="AH76" s="52">
        <f t="shared" si="57"/>
        <v>142.14000000000001</v>
      </c>
      <c r="AI76" s="52">
        <f t="shared" si="51"/>
        <v>566.36000000000013</v>
      </c>
      <c r="AJ76" s="52">
        <f t="shared" si="40"/>
        <v>560.70000000000016</v>
      </c>
      <c r="AK76" s="52">
        <f t="shared" si="41"/>
        <v>5.66</v>
      </c>
      <c r="AL76" s="45"/>
      <c r="AM76" s="45"/>
      <c r="AP76" s="34">
        <v>73</v>
      </c>
      <c r="AQ76" s="35">
        <f>AR76+AU76+2/2+Tabelle3[[#This Row],[poweradd]]</f>
        <v>147.30999999999997</v>
      </c>
      <c r="AR76" s="52">
        <f t="shared" si="58"/>
        <v>140.63999999999999</v>
      </c>
      <c r="AS76" s="52">
        <f t="shared" si="59"/>
        <v>567.8599999999999</v>
      </c>
      <c r="AT76" s="52">
        <f t="shared" si="42"/>
        <v>562.18999999999994</v>
      </c>
      <c r="AU76" s="52">
        <f t="shared" si="43"/>
        <v>5.67</v>
      </c>
      <c r="AV76" s="45"/>
      <c r="AW76" s="45"/>
      <c r="AZ76" s="34">
        <v>73</v>
      </c>
      <c r="BA76" s="35">
        <f>BB76+BE76+2/2+Tabelle35[[#This Row],[poweradd]]</f>
        <v>152.67000000000004</v>
      </c>
      <c r="BB76" s="52">
        <f t="shared" si="60"/>
        <v>146.05000000000004</v>
      </c>
      <c r="BC76" s="52">
        <f t="shared" si="61"/>
        <v>562.45000000000027</v>
      </c>
      <c r="BD76" s="52">
        <f t="shared" si="44"/>
        <v>556.83000000000027</v>
      </c>
      <c r="BE76" s="52">
        <f t="shared" si="45"/>
        <v>5.62</v>
      </c>
      <c r="BF76" s="45"/>
      <c r="BG76" s="45"/>
      <c r="BJ76" s="36">
        <v>73</v>
      </c>
      <c r="BK76" s="35">
        <f>BL76+BO76+2/2+Tabelle216[[#This Row],[poweradd]]</f>
        <v>135.27000000000001</v>
      </c>
      <c r="BL76" s="52">
        <f t="shared" si="62"/>
        <v>128.70000000000002</v>
      </c>
      <c r="BM76" s="52">
        <f t="shared" si="52"/>
        <v>557.29999999999995</v>
      </c>
      <c r="BN76" s="52">
        <f t="shared" si="65"/>
        <v>551.7299999999999</v>
      </c>
      <c r="BO76" s="52">
        <f t="shared" si="46"/>
        <v>5.57</v>
      </c>
      <c r="BP76" s="45"/>
      <c r="BQ76" s="45"/>
    </row>
    <row r="77" spans="2:70" x14ac:dyDescent="0.25">
      <c r="B77">
        <v>74</v>
      </c>
      <c r="C77" s="35">
        <f>D77+G77+2/2+Tabelle1[[#This Row],[poweradd]]</f>
        <v>170.73999999999995</v>
      </c>
      <c r="D77" s="52">
        <f t="shared" si="53"/>
        <v>164.06999999999996</v>
      </c>
      <c r="E77" s="52">
        <f t="shared" si="47"/>
        <v>567.92999999999984</v>
      </c>
      <c r="F77" s="52">
        <f t="shared" si="63"/>
        <v>562.25999999999988</v>
      </c>
      <c r="G77" s="52">
        <f t="shared" si="48"/>
        <v>5.67</v>
      </c>
      <c r="H77" s="45"/>
      <c r="I77" s="45"/>
      <c r="L77">
        <v>74</v>
      </c>
      <c r="M77" s="35">
        <f>N77+Q77+2/2+Tabelle17[[#This Row],[poweradd]]</f>
        <v>170.42000000000004</v>
      </c>
      <c r="N77" s="52">
        <f t="shared" si="54"/>
        <v>163.74000000000004</v>
      </c>
      <c r="O77" s="52">
        <f t="shared" si="49"/>
        <v>568.25999999999988</v>
      </c>
      <c r="P77" s="52">
        <f t="shared" si="64"/>
        <v>562.57999999999993</v>
      </c>
      <c r="Q77" s="52">
        <f t="shared" si="50"/>
        <v>5.68</v>
      </c>
      <c r="R77" s="45"/>
      <c r="S77" s="45"/>
      <c r="V77" s="34">
        <v>74</v>
      </c>
      <c r="W77" s="35">
        <f>X77+AA77+2/2+Tabelle2[[#This Row],[poweradd]]</f>
        <v>155.4</v>
      </c>
      <c r="X77" s="52">
        <f t="shared" si="55"/>
        <v>148.80000000000001</v>
      </c>
      <c r="Y77" s="52">
        <f t="shared" si="56"/>
        <v>560.70000000000016</v>
      </c>
      <c r="Z77" s="52">
        <f t="shared" si="38"/>
        <v>555.10000000000014</v>
      </c>
      <c r="AA77" s="52">
        <f t="shared" si="39"/>
        <v>5.6</v>
      </c>
      <c r="AB77" s="45"/>
      <c r="AC77" s="45"/>
      <c r="AF77" s="34">
        <v>74</v>
      </c>
      <c r="AG77" s="35">
        <f>AH77+AK77+2/2+Tabelle29[[#This Row],[poweradd]]</f>
        <v>155.4</v>
      </c>
      <c r="AH77" s="52">
        <f t="shared" si="57"/>
        <v>148.80000000000001</v>
      </c>
      <c r="AI77" s="52">
        <f t="shared" si="51"/>
        <v>560.70000000000016</v>
      </c>
      <c r="AJ77" s="52">
        <f t="shared" si="40"/>
        <v>555.10000000000014</v>
      </c>
      <c r="AK77" s="52">
        <f t="shared" si="41"/>
        <v>5.6</v>
      </c>
      <c r="AL77" s="45"/>
      <c r="AM77" s="45"/>
      <c r="AP77" s="34">
        <v>74</v>
      </c>
      <c r="AQ77" s="35">
        <f>AR77+AU77+2/2+Tabelle3[[#This Row],[poweradd]]</f>
        <v>153.92999999999998</v>
      </c>
      <c r="AR77" s="52">
        <f t="shared" si="58"/>
        <v>147.30999999999997</v>
      </c>
      <c r="AS77" s="52">
        <f t="shared" si="59"/>
        <v>562.18999999999994</v>
      </c>
      <c r="AT77" s="52">
        <f t="shared" si="42"/>
        <v>556.56999999999994</v>
      </c>
      <c r="AU77" s="52">
        <f t="shared" si="43"/>
        <v>5.62</v>
      </c>
      <c r="AV77" s="45"/>
      <c r="AW77" s="45"/>
      <c r="AZ77" s="34">
        <v>74</v>
      </c>
      <c r="BA77" s="35">
        <f>BB77+BE77+2/2+Tabelle35[[#This Row],[poweradd]]</f>
        <v>159.23000000000005</v>
      </c>
      <c r="BB77" s="52">
        <f t="shared" si="60"/>
        <v>152.67000000000004</v>
      </c>
      <c r="BC77" s="52">
        <f t="shared" si="61"/>
        <v>556.83000000000027</v>
      </c>
      <c r="BD77" s="52">
        <f t="shared" si="44"/>
        <v>551.27000000000032</v>
      </c>
      <c r="BE77" s="52">
        <f t="shared" si="45"/>
        <v>5.56</v>
      </c>
      <c r="BF77" s="45"/>
      <c r="BG77" s="45"/>
      <c r="BJ77" s="34">
        <v>74</v>
      </c>
      <c r="BK77" s="35">
        <f>BL77+BO77+2/2+Tabelle216[[#This Row],[poweradd]]</f>
        <v>141.78</v>
      </c>
      <c r="BL77" s="52">
        <f t="shared" si="62"/>
        <v>135.27000000000001</v>
      </c>
      <c r="BM77" s="52">
        <f t="shared" si="52"/>
        <v>551.7299999999999</v>
      </c>
      <c r="BN77" s="52">
        <f t="shared" si="65"/>
        <v>546.21999999999991</v>
      </c>
      <c r="BO77" s="52">
        <f t="shared" si="46"/>
        <v>5.51</v>
      </c>
      <c r="BP77" s="45"/>
      <c r="BQ77" s="45"/>
    </row>
    <row r="78" spans="2:70" x14ac:dyDescent="0.25">
      <c r="B78">
        <v>75</v>
      </c>
      <c r="C78" s="35">
        <f>D78+G78+2/2+Tabelle1[[#This Row],[poweradd]]</f>
        <v>177.35999999999996</v>
      </c>
      <c r="D78" s="52">
        <f t="shared" si="53"/>
        <v>170.73999999999995</v>
      </c>
      <c r="E78" s="52">
        <f t="shared" si="47"/>
        <v>562.25999999999988</v>
      </c>
      <c r="F78" s="52">
        <f t="shared" si="63"/>
        <v>556.63999999999987</v>
      </c>
      <c r="G78" s="52">
        <f t="shared" si="48"/>
        <v>5.62</v>
      </c>
      <c r="H78" s="45"/>
      <c r="I78" s="45"/>
      <c r="L78">
        <v>75</v>
      </c>
      <c r="M78" s="35">
        <f>N78+Q78+2/2+Tabelle17[[#This Row],[poweradd]]</f>
        <v>177.04000000000005</v>
      </c>
      <c r="N78" s="52">
        <f t="shared" si="54"/>
        <v>170.42000000000004</v>
      </c>
      <c r="O78" s="52">
        <f t="shared" si="49"/>
        <v>562.57999999999993</v>
      </c>
      <c r="P78" s="52">
        <f t="shared" si="64"/>
        <v>556.95999999999992</v>
      </c>
      <c r="Q78" s="52">
        <f t="shared" si="50"/>
        <v>5.62</v>
      </c>
      <c r="R78" s="45"/>
      <c r="S78" s="45"/>
      <c r="V78" s="34">
        <v>75</v>
      </c>
      <c r="W78" s="35">
        <f>X78+AA78+2/2+Tabelle2[[#This Row],[poweradd]]</f>
        <v>161.95000000000002</v>
      </c>
      <c r="X78" s="52">
        <f t="shared" si="55"/>
        <v>155.4</v>
      </c>
      <c r="Y78" s="52">
        <f t="shared" si="56"/>
        <v>555.10000000000014</v>
      </c>
      <c r="Z78" s="52">
        <f t="shared" si="38"/>
        <v>549.55000000000018</v>
      </c>
      <c r="AA78" s="52">
        <f t="shared" si="39"/>
        <v>5.55</v>
      </c>
      <c r="AB78" s="45"/>
      <c r="AC78" s="45"/>
      <c r="AF78" s="34">
        <v>75</v>
      </c>
      <c r="AG78" s="35">
        <f>AH78+AK78+2/2+Tabelle29[[#This Row],[poweradd]]</f>
        <v>161.95000000000002</v>
      </c>
      <c r="AH78" s="52">
        <f t="shared" si="57"/>
        <v>155.4</v>
      </c>
      <c r="AI78" s="52">
        <f t="shared" si="51"/>
        <v>555.10000000000014</v>
      </c>
      <c r="AJ78" s="52">
        <f t="shared" si="40"/>
        <v>549.55000000000018</v>
      </c>
      <c r="AK78" s="52">
        <f t="shared" si="41"/>
        <v>5.55</v>
      </c>
      <c r="AL78" s="45"/>
      <c r="AM78" s="45"/>
      <c r="AP78" s="34">
        <v>75</v>
      </c>
      <c r="AQ78" s="35">
        <f>AR78+AU78+2/2+Tabelle3[[#This Row],[poweradd]]</f>
        <v>160.48999999999998</v>
      </c>
      <c r="AR78" s="52">
        <f t="shared" si="58"/>
        <v>153.92999999999998</v>
      </c>
      <c r="AS78" s="52">
        <f t="shared" si="59"/>
        <v>556.56999999999994</v>
      </c>
      <c r="AT78" s="52">
        <f t="shared" si="42"/>
        <v>551.01</v>
      </c>
      <c r="AU78" s="52">
        <f t="shared" si="43"/>
        <v>5.56</v>
      </c>
      <c r="AV78" s="45"/>
      <c r="AW78" s="45"/>
      <c r="AZ78" s="34">
        <v>75</v>
      </c>
      <c r="BA78" s="35">
        <f>BB78+BE78+2/2+Tabelle35[[#This Row],[poweradd]]</f>
        <v>165.74000000000004</v>
      </c>
      <c r="BB78" s="52">
        <f t="shared" si="60"/>
        <v>159.23000000000005</v>
      </c>
      <c r="BC78" s="52">
        <f t="shared" si="61"/>
        <v>551.27000000000032</v>
      </c>
      <c r="BD78" s="52">
        <f t="shared" si="44"/>
        <v>545.76000000000033</v>
      </c>
      <c r="BE78" s="52">
        <f t="shared" si="45"/>
        <v>5.51</v>
      </c>
      <c r="BF78" s="45"/>
      <c r="BG78" s="45"/>
      <c r="BJ78" s="34">
        <v>75</v>
      </c>
      <c r="BK78" s="35">
        <f>BL78+BO78+2/2+Tabelle216[[#This Row],[poweradd]]</f>
        <v>148.24</v>
      </c>
      <c r="BL78" s="52">
        <f t="shared" si="62"/>
        <v>141.78</v>
      </c>
      <c r="BM78" s="52">
        <f t="shared" si="52"/>
        <v>546.21999999999991</v>
      </c>
      <c r="BN78" s="52">
        <f t="shared" si="65"/>
        <v>540.75999999999988</v>
      </c>
      <c r="BO78" s="52">
        <f t="shared" si="46"/>
        <v>5.46</v>
      </c>
      <c r="BP78" s="45"/>
      <c r="BQ78" s="45"/>
    </row>
    <row r="79" spans="2:70" x14ac:dyDescent="0.25">
      <c r="B79">
        <v>76</v>
      </c>
      <c r="C79" s="35">
        <f>D79+G79+2/2+Tabelle1[[#This Row],[poweradd]]</f>
        <v>183.91999999999996</v>
      </c>
      <c r="D79" s="52">
        <f t="shared" si="53"/>
        <v>177.35999999999996</v>
      </c>
      <c r="E79" s="52">
        <f t="shared" si="47"/>
        <v>556.63999999999987</v>
      </c>
      <c r="F79" s="52">
        <f t="shared" si="63"/>
        <v>551.07999999999993</v>
      </c>
      <c r="G79" s="52">
        <f t="shared" si="48"/>
        <v>5.56</v>
      </c>
      <c r="H79" s="45"/>
      <c r="I79" s="45"/>
      <c r="L79">
        <v>76</v>
      </c>
      <c r="M79" s="35">
        <f>N79+Q79+2/2+Tabelle17[[#This Row],[poweradd]]</f>
        <v>183.60000000000005</v>
      </c>
      <c r="N79" s="52">
        <f t="shared" si="54"/>
        <v>177.04000000000005</v>
      </c>
      <c r="O79" s="52">
        <f t="shared" si="49"/>
        <v>556.95999999999992</v>
      </c>
      <c r="P79" s="52">
        <f t="shared" si="64"/>
        <v>551.4</v>
      </c>
      <c r="Q79" s="52">
        <f t="shared" si="50"/>
        <v>5.56</v>
      </c>
      <c r="R79" s="45"/>
      <c r="S79" s="45"/>
      <c r="V79" s="34">
        <v>76</v>
      </c>
      <c r="W79" s="35">
        <f>X79+AA79+2/2+Tabelle2[[#This Row],[poweradd]]</f>
        <v>168.44000000000003</v>
      </c>
      <c r="X79" s="52">
        <f t="shared" si="55"/>
        <v>161.95000000000002</v>
      </c>
      <c r="Y79" s="52">
        <f t="shared" si="56"/>
        <v>549.55000000000018</v>
      </c>
      <c r="Z79" s="52">
        <f t="shared" si="38"/>
        <v>544.06000000000017</v>
      </c>
      <c r="AA79" s="52">
        <f t="shared" si="39"/>
        <v>5.49</v>
      </c>
      <c r="AB79" s="45"/>
      <c r="AC79" s="45"/>
      <c r="AF79" s="34">
        <v>76</v>
      </c>
      <c r="AG79" s="35">
        <f>AH79+AK79+2/2+Tabelle29[[#This Row],[poweradd]]</f>
        <v>168.44000000000003</v>
      </c>
      <c r="AH79" s="52">
        <f t="shared" si="57"/>
        <v>161.95000000000002</v>
      </c>
      <c r="AI79" s="52">
        <f t="shared" si="51"/>
        <v>549.55000000000018</v>
      </c>
      <c r="AJ79" s="52">
        <f t="shared" si="40"/>
        <v>544.06000000000017</v>
      </c>
      <c r="AK79" s="52">
        <f t="shared" si="41"/>
        <v>5.49</v>
      </c>
      <c r="AL79" s="45"/>
      <c r="AM79" s="45"/>
      <c r="AP79" s="34">
        <v>76</v>
      </c>
      <c r="AQ79" s="35">
        <f>AR79+AU79+2/2+Tabelle3[[#This Row],[poweradd]]</f>
        <v>166.99999999999997</v>
      </c>
      <c r="AR79" s="52">
        <f t="shared" si="58"/>
        <v>160.48999999999998</v>
      </c>
      <c r="AS79" s="52">
        <f t="shared" si="59"/>
        <v>551.01</v>
      </c>
      <c r="AT79" s="52">
        <f t="shared" si="42"/>
        <v>545.5</v>
      </c>
      <c r="AU79" s="52">
        <f t="shared" si="43"/>
        <v>5.51</v>
      </c>
      <c r="AV79" s="45"/>
      <c r="AW79" s="45"/>
      <c r="AZ79" s="34">
        <v>76</v>
      </c>
      <c r="BA79" s="35">
        <f>BB79+BE79+2/2+Tabelle35[[#This Row],[poweradd]]</f>
        <v>172.19000000000003</v>
      </c>
      <c r="BB79" s="52">
        <f t="shared" si="60"/>
        <v>165.74000000000004</v>
      </c>
      <c r="BC79" s="52">
        <f t="shared" si="61"/>
        <v>545.76000000000033</v>
      </c>
      <c r="BD79" s="52">
        <f t="shared" si="44"/>
        <v>540.31000000000029</v>
      </c>
      <c r="BE79" s="52">
        <f t="shared" si="45"/>
        <v>5.45</v>
      </c>
      <c r="BF79" s="45"/>
      <c r="BG79" s="45"/>
      <c r="BJ79" s="34">
        <v>76</v>
      </c>
      <c r="BK79" s="35">
        <f>BL79+BO79+2/2+Tabelle216[[#This Row],[poweradd]]</f>
        <v>154.64000000000001</v>
      </c>
      <c r="BL79" s="52">
        <f t="shared" si="62"/>
        <v>148.24</v>
      </c>
      <c r="BM79" s="52">
        <f t="shared" si="52"/>
        <v>540.75999999999988</v>
      </c>
      <c r="BN79" s="52">
        <f t="shared" si="65"/>
        <v>535.3599999999999</v>
      </c>
      <c r="BO79" s="52">
        <f t="shared" si="46"/>
        <v>5.4</v>
      </c>
      <c r="BP79" s="45"/>
      <c r="BQ79" s="45"/>
    </row>
    <row r="80" spans="2:70" x14ac:dyDescent="0.25">
      <c r="B80">
        <v>77</v>
      </c>
      <c r="C80" s="35">
        <f>D80+G80+2/2+Tabelle1[[#This Row],[poweradd]]</f>
        <v>190.42999999999995</v>
      </c>
      <c r="D80" s="52">
        <f t="shared" si="53"/>
        <v>183.91999999999996</v>
      </c>
      <c r="E80" s="52">
        <f t="shared" si="47"/>
        <v>551.07999999999993</v>
      </c>
      <c r="F80" s="52">
        <f t="shared" si="63"/>
        <v>545.56999999999994</v>
      </c>
      <c r="G80" s="52">
        <f t="shared" si="48"/>
        <v>5.51</v>
      </c>
      <c r="H80" s="45"/>
      <c r="I80" s="45"/>
      <c r="L80">
        <v>77</v>
      </c>
      <c r="M80" s="35">
        <f>N80+Q80+2/2+Tabelle17[[#This Row],[poweradd]]</f>
        <v>190.11000000000004</v>
      </c>
      <c r="N80" s="52">
        <f t="shared" si="54"/>
        <v>183.60000000000005</v>
      </c>
      <c r="O80" s="52">
        <f t="shared" si="49"/>
        <v>551.4</v>
      </c>
      <c r="P80" s="52">
        <f t="shared" si="64"/>
        <v>545.89</v>
      </c>
      <c r="Q80" s="52">
        <f t="shared" si="50"/>
        <v>5.51</v>
      </c>
      <c r="R80" s="45"/>
      <c r="S80" s="45"/>
      <c r="V80" s="36">
        <v>77</v>
      </c>
      <c r="W80" s="35">
        <f>X80+AA80+2/2+Tabelle2[[#This Row],[poweradd]]</f>
        <v>174.88000000000002</v>
      </c>
      <c r="X80" s="52">
        <f t="shared" si="55"/>
        <v>168.44000000000003</v>
      </c>
      <c r="Y80" s="52">
        <f t="shared" si="56"/>
        <v>544.06000000000017</v>
      </c>
      <c r="Z80" s="52">
        <f t="shared" si="38"/>
        <v>538.62000000000012</v>
      </c>
      <c r="AA80" s="52">
        <f t="shared" si="39"/>
        <v>5.44</v>
      </c>
      <c r="AB80" s="45"/>
      <c r="AC80" s="45"/>
      <c r="AF80" s="36">
        <v>77</v>
      </c>
      <c r="AG80" s="35">
        <f>AH80+AK80+2/2+Tabelle29[[#This Row],[poweradd]]</f>
        <v>174.88000000000002</v>
      </c>
      <c r="AH80" s="52">
        <f t="shared" si="57"/>
        <v>168.44000000000003</v>
      </c>
      <c r="AI80" s="52">
        <f t="shared" si="51"/>
        <v>544.06000000000017</v>
      </c>
      <c r="AJ80" s="52">
        <f t="shared" si="40"/>
        <v>538.62000000000012</v>
      </c>
      <c r="AK80" s="52">
        <f t="shared" si="41"/>
        <v>5.44</v>
      </c>
      <c r="AL80" s="45"/>
      <c r="AM80" s="45"/>
      <c r="AP80" s="34">
        <v>77</v>
      </c>
      <c r="AQ80" s="35">
        <f>AR80+AU80+2/2+Tabelle3[[#This Row],[poweradd]]</f>
        <v>173.44999999999996</v>
      </c>
      <c r="AR80" s="52">
        <f t="shared" si="58"/>
        <v>166.99999999999997</v>
      </c>
      <c r="AS80" s="52">
        <f t="shared" si="59"/>
        <v>545.5</v>
      </c>
      <c r="AT80" s="52">
        <f t="shared" si="42"/>
        <v>540.04999999999995</v>
      </c>
      <c r="AU80" s="52">
        <f t="shared" si="43"/>
        <v>5.45</v>
      </c>
      <c r="AV80" s="45"/>
      <c r="AW80" s="45"/>
      <c r="AZ80" s="34">
        <v>77</v>
      </c>
      <c r="BA80" s="35">
        <f>BB80+BE80+2/2+Tabelle35[[#This Row],[poweradd]]</f>
        <v>178.59000000000003</v>
      </c>
      <c r="BB80" s="52">
        <f t="shared" si="60"/>
        <v>172.19000000000003</v>
      </c>
      <c r="BC80" s="52">
        <f t="shared" si="61"/>
        <v>540.31000000000029</v>
      </c>
      <c r="BD80" s="52">
        <f t="shared" si="44"/>
        <v>534.91000000000031</v>
      </c>
      <c r="BE80" s="52">
        <f t="shared" si="45"/>
        <v>5.4</v>
      </c>
      <c r="BF80" s="45"/>
      <c r="BG80" s="45"/>
      <c r="BJ80" s="36">
        <v>77</v>
      </c>
      <c r="BK80" s="35">
        <f>BL80+BO80+2/2+Tabelle216[[#This Row],[poweradd]]</f>
        <v>160.99</v>
      </c>
      <c r="BL80" s="52">
        <f t="shared" si="62"/>
        <v>154.64000000000001</v>
      </c>
      <c r="BM80" s="52">
        <f t="shared" si="52"/>
        <v>535.3599999999999</v>
      </c>
      <c r="BN80" s="52">
        <f t="shared" si="65"/>
        <v>530.00999999999988</v>
      </c>
      <c r="BO80" s="52">
        <f t="shared" si="46"/>
        <v>5.35</v>
      </c>
      <c r="BP80" s="45"/>
      <c r="BQ80" s="45"/>
    </row>
    <row r="81" spans="2:70" x14ac:dyDescent="0.25">
      <c r="B81">
        <v>78</v>
      </c>
      <c r="C81" s="37">
        <f>D81+G81+2/2+Tabelle1[[#This Row],[poweradd]]</f>
        <v>196.87999999999994</v>
      </c>
      <c r="D81" s="52">
        <f t="shared" si="53"/>
        <v>190.42999999999995</v>
      </c>
      <c r="E81" s="52">
        <f t="shared" si="47"/>
        <v>545.56999999999994</v>
      </c>
      <c r="F81" s="52">
        <f t="shared" si="63"/>
        <v>540.11999999999989</v>
      </c>
      <c r="G81" s="52">
        <f t="shared" si="48"/>
        <v>5.45</v>
      </c>
      <c r="H81" s="45"/>
      <c r="I81" s="45"/>
      <c r="L81">
        <v>78</v>
      </c>
      <c r="M81" s="37">
        <f>N81+Q81+2/2+Tabelle17[[#This Row],[poweradd]]</f>
        <v>196.56000000000003</v>
      </c>
      <c r="N81" s="52">
        <f t="shared" si="54"/>
        <v>190.11000000000004</v>
      </c>
      <c r="O81" s="52">
        <f t="shared" si="49"/>
        <v>545.89</v>
      </c>
      <c r="P81" s="52">
        <f t="shared" si="64"/>
        <v>540.43999999999994</v>
      </c>
      <c r="Q81" s="52">
        <f t="shared" si="50"/>
        <v>5.45</v>
      </c>
      <c r="R81" s="45"/>
      <c r="S81" s="45"/>
      <c r="V81" s="34">
        <v>78</v>
      </c>
      <c r="W81" s="37">
        <f>X81+AA81+2/2+Tabelle2[[#This Row],[poweradd]]</f>
        <v>181.26000000000002</v>
      </c>
      <c r="X81" s="52">
        <f t="shared" si="55"/>
        <v>174.88000000000002</v>
      </c>
      <c r="Y81" s="52">
        <f t="shared" si="56"/>
        <v>538.62000000000012</v>
      </c>
      <c r="Z81" s="52">
        <f t="shared" si="38"/>
        <v>533.24000000000012</v>
      </c>
      <c r="AA81" s="52">
        <f t="shared" si="39"/>
        <v>5.38</v>
      </c>
      <c r="AB81" s="45"/>
      <c r="AC81" s="45"/>
      <c r="AF81" s="34">
        <v>78</v>
      </c>
      <c r="AG81" s="37">
        <f>AH81+AK81+2/2+Tabelle29[[#This Row],[poweradd]]</f>
        <v>181.26000000000002</v>
      </c>
      <c r="AH81" s="52">
        <f t="shared" si="57"/>
        <v>174.88000000000002</v>
      </c>
      <c r="AI81" s="52">
        <f t="shared" si="51"/>
        <v>538.62000000000012</v>
      </c>
      <c r="AJ81" s="52">
        <f t="shared" si="40"/>
        <v>533.24000000000012</v>
      </c>
      <c r="AK81" s="52">
        <f t="shared" si="41"/>
        <v>5.38</v>
      </c>
      <c r="AL81" s="45"/>
      <c r="AM81" s="45"/>
      <c r="AP81" s="34">
        <v>78</v>
      </c>
      <c r="AQ81" s="35">
        <f>AR81+AU81+2/2+Tabelle3[[#This Row],[poweradd]]</f>
        <v>179.84999999999997</v>
      </c>
      <c r="AR81" s="52">
        <f t="shared" si="58"/>
        <v>173.44999999999996</v>
      </c>
      <c r="AS81" s="52">
        <f t="shared" si="59"/>
        <v>540.04999999999995</v>
      </c>
      <c r="AT81" s="52">
        <f t="shared" si="42"/>
        <v>534.65</v>
      </c>
      <c r="AU81" s="52">
        <f t="shared" si="43"/>
        <v>5.4</v>
      </c>
      <c r="AV81" s="45"/>
      <c r="AW81" s="45"/>
      <c r="AZ81" s="34">
        <v>78</v>
      </c>
      <c r="BA81" s="35">
        <f>BB81+BE81+2/2+Tabelle35[[#This Row],[poweradd]]</f>
        <v>184.93000000000004</v>
      </c>
      <c r="BB81" s="52">
        <f t="shared" si="60"/>
        <v>178.59000000000003</v>
      </c>
      <c r="BC81" s="52">
        <f t="shared" si="61"/>
        <v>534.91000000000031</v>
      </c>
      <c r="BD81" s="52">
        <f t="shared" si="44"/>
        <v>529.57000000000028</v>
      </c>
      <c r="BE81" s="52">
        <f t="shared" si="45"/>
        <v>5.34</v>
      </c>
      <c r="BF81" s="45"/>
      <c r="BG81" s="45"/>
      <c r="BJ81" s="34">
        <v>78</v>
      </c>
      <c r="BK81" s="37">
        <f>BL81+BO81+2/2+Tabelle216[[#This Row],[poweradd]]</f>
        <v>167.29000000000002</v>
      </c>
      <c r="BL81" s="52">
        <f t="shared" si="62"/>
        <v>160.99</v>
      </c>
      <c r="BM81" s="52">
        <f t="shared" si="52"/>
        <v>530.00999999999988</v>
      </c>
      <c r="BN81" s="52">
        <f t="shared" si="65"/>
        <v>524.70999999999992</v>
      </c>
      <c r="BO81" s="52">
        <f t="shared" si="46"/>
        <v>5.3</v>
      </c>
      <c r="BP81" s="45"/>
      <c r="BQ81" s="45"/>
    </row>
    <row r="82" spans="2:70" x14ac:dyDescent="0.25">
      <c r="B82">
        <v>79</v>
      </c>
      <c r="C82" s="35">
        <f>D82+G82+2/2+Tabelle1[[#This Row],[poweradd]]</f>
        <v>203.27999999999994</v>
      </c>
      <c r="D82" s="52">
        <f t="shared" si="53"/>
        <v>196.87999999999994</v>
      </c>
      <c r="E82" s="52">
        <f t="shared" si="47"/>
        <v>540.11999999999989</v>
      </c>
      <c r="F82" s="52">
        <f t="shared" si="63"/>
        <v>534.71999999999991</v>
      </c>
      <c r="G82" s="52">
        <f t="shared" si="48"/>
        <v>5.4</v>
      </c>
      <c r="H82" s="45"/>
      <c r="I82" s="45"/>
      <c r="L82">
        <v>79</v>
      </c>
      <c r="M82" s="35">
        <f>N82+Q82+2/2+Tabelle17[[#This Row],[poweradd]]</f>
        <v>202.96000000000004</v>
      </c>
      <c r="N82" s="52">
        <f t="shared" si="54"/>
        <v>196.56000000000003</v>
      </c>
      <c r="O82" s="52">
        <f t="shared" si="49"/>
        <v>540.43999999999994</v>
      </c>
      <c r="P82" s="52">
        <f t="shared" si="64"/>
        <v>535.04</v>
      </c>
      <c r="Q82" s="52">
        <f t="shared" si="50"/>
        <v>5.4</v>
      </c>
      <c r="R82" s="45"/>
      <c r="S82" s="45"/>
      <c r="V82" s="34">
        <v>79</v>
      </c>
      <c r="W82" s="35">
        <f>X82+AA82+2/2+Tabelle2[[#This Row],[poweradd]]</f>
        <v>187.59000000000003</v>
      </c>
      <c r="X82" s="52">
        <f t="shared" si="55"/>
        <v>181.26000000000002</v>
      </c>
      <c r="Y82" s="52">
        <f t="shared" si="56"/>
        <v>533.24000000000012</v>
      </c>
      <c r="Z82" s="52">
        <f t="shared" si="38"/>
        <v>527.91000000000008</v>
      </c>
      <c r="AA82" s="52">
        <f t="shared" si="39"/>
        <v>5.33</v>
      </c>
      <c r="AB82" s="45"/>
      <c r="AC82" s="45"/>
      <c r="AF82" s="34">
        <v>79</v>
      </c>
      <c r="AG82" s="35">
        <f>AH82+AK82+2/2+Tabelle29[[#This Row],[poweradd]]</f>
        <v>187.59000000000003</v>
      </c>
      <c r="AH82" s="52">
        <f t="shared" si="57"/>
        <v>181.26000000000002</v>
      </c>
      <c r="AI82" s="52">
        <f t="shared" si="51"/>
        <v>533.24000000000012</v>
      </c>
      <c r="AJ82" s="52">
        <f t="shared" si="40"/>
        <v>527.91000000000008</v>
      </c>
      <c r="AK82" s="52">
        <f t="shared" si="41"/>
        <v>5.33</v>
      </c>
      <c r="AL82" s="45"/>
      <c r="AM82" s="45"/>
      <c r="AP82" s="34">
        <v>79</v>
      </c>
      <c r="AQ82" s="35">
        <f>AR82+AU82+2/2+Tabelle3[[#This Row],[poweradd]]</f>
        <v>186.18999999999997</v>
      </c>
      <c r="AR82" s="52">
        <f t="shared" si="58"/>
        <v>179.84999999999997</v>
      </c>
      <c r="AS82" s="52">
        <f t="shared" si="59"/>
        <v>534.65</v>
      </c>
      <c r="AT82" s="52">
        <f t="shared" si="42"/>
        <v>529.30999999999995</v>
      </c>
      <c r="AU82" s="52">
        <f t="shared" si="43"/>
        <v>5.34</v>
      </c>
      <c r="AV82" s="45"/>
      <c r="AW82" s="45"/>
      <c r="AZ82" s="34">
        <v>79</v>
      </c>
      <c r="BA82" s="35">
        <f>BB82+BE82+2/2+Tabelle35[[#This Row],[poweradd]]</f>
        <v>191.22000000000003</v>
      </c>
      <c r="BB82" s="52">
        <f t="shared" si="60"/>
        <v>184.93000000000004</v>
      </c>
      <c r="BC82" s="52">
        <f t="shared" si="61"/>
        <v>529.57000000000028</v>
      </c>
      <c r="BD82" s="52">
        <f t="shared" si="44"/>
        <v>524.28000000000031</v>
      </c>
      <c r="BE82" s="52">
        <f t="shared" si="45"/>
        <v>5.29</v>
      </c>
      <c r="BF82" s="45"/>
      <c r="BG82" s="45"/>
      <c r="BJ82" s="34">
        <v>79</v>
      </c>
      <c r="BK82" s="35">
        <f>BL82+BO82+2/2+Tabelle216[[#This Row],[poweradd]]</f>
        <v>173.53000000000003</v>
      </c>
      <c r="BL82" s="52">
        <f t="shared" si="62"/>
        <v>167.29000000000002</v>
      </c>
      <c r="BM82" s="52">
        <f t="shared" si="52"/>
        <v>524.70999999999992</v>
      </c>
      <c r="BN82" s="52">
        <f t="shared" si="65"/>
        <v>519.46999999999991</v>
      </c>
      <c r="BO82" s="52">
        <f t="shared" si="46"/>
        <v>5.24</v>
      </c>
      <c r="BP82" s="45"/>
      <c r="BQ82" s="45"/>
    </row>
    <row r="83" spans="2:70" x14ac:dyDescent="0.25">
      <c r="B83">
        <v>80</v>
      </c>
      <c r="C83" s="35">
        <f>D83+G83+2/2+Tabelle1[[#This Row],[poweradd]]</f>
        <v>209.61999999999995</v>
      </c>
      <c r="D83" s="52">
        <f t="shared" si="53"/>
        <v>203.27999999999994</v>
      </c>
      <c r="E83" s="52">
        <f t="shared" si="47"/>
        <v>534.71999999999991</v>
      </c>
      <c r="F83" s="52">
        <f t="shared" si="63"/>
        <v>529.37999999999988</v>
      </c>
      <c r="G83" s="52">
        <f t="shared" si="48"/>
        <v>5.34</v>
      </c>
      <c r="H83" s="45"/>
      <c r="I83" s="45"/>
      <c r="L83">
        <v>80</v>
      </c>
      <c r="M83" s="35">
        <f>N83+Q83+2/2+Tabelle17[[#This Row],[poweradd]]</f>
        <v>209.31000000000003</v>
      </c>
      <c r="N83" s="52">
        <f t="shared" si="54"/>
        <v>202.96000000000004</v>
      </c>
      <c r="O83" s="52">
        <f t="shared" si="49"/>
        <v>535.04</v>
      </c>
      <c r="P83" s="52">
        <f t="shared" si="64"/>
        <v>529.68999999999994</v>
      </c>
      <c r="Q83" s="52">
        <f t="shared" si="50"/>
        <v>5.35</v>
      </c>
      <c r="R83" s="45"/>
      <c r="S83" s="45"/>
      <c r="V83" s="34">
        <v>80</v>
      </c>
      <c r="W83" s="35">
        <f>X83+AA83+2/2+Tabelle2[[#This Row],[poweradd]]</f>
        <v>193.86000000000004</v>
      </c>
      <c r="X83" s="52">
        <f t="shared" si="55"/>
        <v>187.59000000000003</v>
      </c>
      <c r="Y83" s="52">
        <f t="shared" si="56"/>
        <v>527.91000000000008</v>
      </c>
      <c r="Z83" s="52">
        <f t="shared" si="38"/>
        <v>522.6400000000001</v>
      </c>
      <c r="AA83" s="52">
        <f t="shared" si="39"/>
        <v>5.27</v>
      </c>
      <c r="AB83" s="45"/>
      <c r="AC83" s="45"/>
      <c r="AF83" s="34">
        <v>80</v>
      </c>
      <c r="AG83" s="35">
        <f>AH83+AK83+2/2+Tabelle29[[#This Row],[poweradd]]</f>
        <v>193.86000000000004</v>
      </c>
      <c r="AH83" s="52">
        <f t="shared" si="57"/>
        <v>187.59000000000003</v>
      </c>
      <c r="AI83" s="52">
        <f t="shared" si="51"/>
        <v>527.91000000000008</v>
      </c>
      <c r="AJ83" s="52">
        <f t="shared" si="40"/>
        <v>522.6400000000001</v>
      </c>
      <c r="AK83" s="52">
        <f t="shared" si="41"/>
        <v>5.27</v>
      </c>
      <c r="AL83" s="45"/>
      <c r="AM83" s="45"/>
      <c r="AP83" s="34">
        <v>80</v>
      </c>
      <c r="AQ83" s="35">
        <f>AR83+AU83+2/2+Tabelle3[[#This Row],[poweradd]]</f>
        <v>192.47999999999996</v>
      </c>
      <c r="AR83" s="52">
        <f t="shared" si="58"/>
        <v>186.18999999999997</v>
      </c>
      <c r="AS83" s="52">
        <f t="shared" si="59"/>
        <v>529.30999999999995</v>
      </c>
      <c r="AT83" s="52">
        <f t="shared" si="42"/>
        <v>524.02</v>
      </c>
      <c r="AU83" s="52">
        <f t="shared" si="43"/>
        <v>5.29</v>
      </c>
      <c r="AV83" s="45"/>
      <c r="AW83" s="45"/>
      <c r="AZ83" s="34">
        <v>80</v>
      </c>
      <c r="BA83" s="35">
        <f>BB83+BE83+2/2+Tabelle35[[#This Row],[poweradd]]</f>
        <v>197.46000000000004</v>
      </c>
      <c r="BB83" s="52">
        <f t="shared" si="60"/>
        <v>191.22000000000003</v>
      </c>
      <c r="BC83" s="52">
        <f t="shared" si="61"/>
        <v>524.28000000000031</v>
      </c>
      <c r="BD83" s="52">
        <f t="shared" si="44"/>
        <v>519.0400000000003</v>
      </c>
      <c r="BE83" s="52">
        <f t="shared" si="45"/>
        <v>5.24</v>
      </c>
      <c r="BF83" s="45"/>
      <c r="BG83" s="45"/>
      <c r="BJ83" s="34">
        <v>80</v>
      </c>
      <c r="BK83" s="35">
        <f>BL83+BO83+2/2+Tabelle216[[#This Row],[poweradd]]</f>
        <v>179.72000000000003</v>
      </c>
      <c r="BL83" s="52">
        <f t="shared" si="62"/>
        <v>173.53000000000003</v>
      </c>
      <c r="BM83" s="52">
        <f t="shared" si="52"/>
        <v>519.46999999999991</v>
      </c>
      <c r="BN83" s="52">
        <f t="shared" si="65"/>
        <v>514.27999999999986</v>
      </c>
      <c r="BO83" s="52">
        <f t="shared" si="46"/>
        <v>5.19</v>
      </c>
      <c r="BP83" s="45"/>
      <c r="BQ83" s="45"/>
    </row>
    <row r="84" spans="2:70" x14ac:dyDescent="0.25">
      <c r="B84">
        <v>81</v>
      </c>
      <c r="C84" s="35">
        <f>D84+G84+2/2+Tabelle1[[#This Row],[poweradd]]</f>
        <v>215.90999999999994</v>
      </c>
      <c r="D84" s="52">
        <f t="shared" si="53"/>
        <v>209.61999999999995</v>
      </c>
      <c r="E84" s="52">
        <f t="shared" si="47"/>
        <v>529.37999999999988</v>
      </c>
      <c r="F84" s="52">
        <f t="shared" si="63"/>
        <v>524.08999999999992</v>
      </c>
      <c r="G84" s="52">
        <f t="shared" si="48"/>
        <v>5.29</v>
      </c>
      <c r="H84" s="45"/>
      <c r="I84" s="45"/>
      <c r="L84">
        <v>81</v>
      </c>
      <c r="M84" s="35">
        <f>N84+Q84+2/2+Tabelle17[[#This Row],[poweradd]]</f>
        <v>215.60000000000002</v>
      </c>
      <c r="N84" s="52">
        <f t="shared" si="54"/>
        <v>209.31000000000003</v>
      </c>
      <c r="O84" s="52">
        <f t="shared" si="49"/>
        <v>529.68999999999994</v>
      </c>
      <c r="P84" s="52">
        <f t="shared" si="64"/>
        <v>524.4</v>
      </c>
      <c r="Q84" s="52">
        <f t="shared" si="50"/>
        <v>5.29</v>
      </c>
      <c r="R84" s="45"/>
      <c r="S84" s="45"/>
      <c r="V84" s="34">
        <v>81</v>
      </c>
      <c r="W84" s="35">
        <f>X84+AA84+2/2+Tabelle2[[#This Row],[poweradd]]</f>
        <v>200.08000000000004</v>
      </c>
      <c r="X84" s="52">
        <f t="shared" si="55"/>
        <v>193.86000000000004</v>
      </c>
      <c r="Y84" s="52">
        <f t="shared" si="56"/>
        <v>522.6400000000001</v>
      </c>
      <c r="Z84" s="52">
        <f t="shared" si="38"/>
        <v>517.42000000000007</v>
      </c>
      <c r="AA84" s="52">
        <f t="shared" si="39"/>
        <v>5.22</v>
      </c>
      <c r="AB84" s="45"/>
      <c r="AC84" s="45"/>
      <c r="AF84" s="34">
        <v>81</v>
      </c>
      <c r="AG84" s="35">
        <f>AH84+AK84+2/2+Tabelle29[[#This Row],[poweradd]]</f>
        <v>200.08000000000004</v>
      </c>
      <c r="AH84" s="52">
        <f t="shared" si="57"/>
        <v>193.86000000000004</v>
      </c>
      <c r="AI84" s="52">
        <f t="shared" si="51"/>
        <v>522.6400000000001</v>
      </c>
      <c r="AJ84" s="52">
        <f t="shared" si="40"/>
        <v>517.42000000000007</v>
      </c>
      <c r="AK84" s="52">
        <f t="shared" si="41"/>
        <v>5.22</v>
      </c>
      <c r="AL84" s="45"/>
      <c r="AM84" s="45"/>
      <c r="AP84" s="34">
        <v>81</v>
      </c>
      <c r="AQ84" s="35">
        <f>AR84+AU84+2/2+Tabelle3[[#This Row],[poweradd]]</f>
        <v>198.71999999999997</v>
      </c>
      <c r="AR84" s="52">
        <f t="shared" si="58"/>
        <v>192.47999999999996</v>
      </c>
      <c r="AS84" s="52">
        <f t="shared" si="59"/>
        <v>524.02</v>
      </c>
      <c r="AT84" s="52">
        <f t="shared" si="42"/>
        <v>518.78</v>
      </c>
      <c r="AU84" s="52">
        <f t="shared" si="43"/>
        <v>5.24</v>
      </c>
      <c r="AV84" s="45"/>
      <c r="AW84" s="45"/>
      <c r="AZ84" s="34">
        <v>81</v>
      </c>
      <c r="BA84" s="35">
        <f>BB84+BE84+2/2+Tabelle35[[#This Row],[poweradd]]</f>
        <v>203.65000000000003</v>
      </c>
      <c r="BB84" s="52">
        <f t="shared" si="60"/>
        <v>197.46000000000004</v>
      </c>
      <c r="BC84" s="52">
        <f t="shared" si="61"/>
        <v>519.0400000000003</v>
      </c>
      <c r="BD84" s="52">
        <f t="shared" si="44"/>
        <v>513.85000000000025</v>
      </c>
      <c r="BE84" s="52">
        <f t="shared" si="45"/>
        <v>5.19</v>
      </c>
      <c r="BF84" s="45"/>
      <c r="BG84" s="45"/>
      <c r="BJ84" s="34">
        <v>81</v>
      </c>
      <c r="BK84" s="35">
        <f>BL84+BO84+2/2+Tabelle216[[#This Row],[poweradd]]</f>
        <v>185.86</v>
      </c>
      <c r="BL84" s="52">
        <f t="shared" si="62"/>
        <v>179.72000000000003</v>
      </c>
      <c r="BM84" s="52">
        <f t="shared" si="52"/>
        <v>514.27999999999986</v>
      </c>
      <c r="BN84" s="52">
        <f t="shared" si="65"/>
        <v>509.13999999999987</v>
      </c>
      <c r="BO84" s="52">
        <f t="shared" si="46"/>
        <v>5.14</v>
      </c>
      <c r="BP84" s="45"/>
      <c r="BQ84" s="45"/>
    </row>
    <row r="85" spans="2:70" x14ac:dyDescent="0.25">
      <c r="B85">
        <v>82</v>
      </c>
      <c r="C85" s="37">
        <f>D85+G85+2/2+Tabelle1[[#This Row],[poweradd]]</f>
        <v>222.14999999999995</v>
      </c>
      <c r="D85" s="52">
        <f t="shared" si="53"/>
        <v>215.90999999999994</v>
      </c>
      <c r="E85" s="52">
        <f t="shared" si="47"/>
        <v>524.08999999999992</v>
      </c>
      <c r="F85" s="52">
        <f t="shared" si="63"/>
        <v>518.84999999999991</v>
      </c>
      <c r="G85" s="52">
        <f t="shared" si="48"/>
        <v>5.24</v>
      </c>
      <c r="H85" s="45"/>
      <c r="I85" s="45"/>
      <c r="L85">
        <v>82</v>
      </c>
      <c r="M85" s="37">
        <f>N85+Q85+2/2+Tabelle17[[#This Row],[poweradd]]</f>
        <v>221.84000000000003</v>
      </c>
      <c r="N85" s="52">
        <f t="shared" si="54"/>
        <v>215.60000000000002</v>
      </c>
      <c r="O85" s="52">
        <f t="shared" si="49"/>
        <v>524.4</v>
      </c>
      <c r="P85" s="52">
        <f t="shared" si="64"/>
        <v>519.16</v>
      </c>
      <c r="Q85" s="52">
        <f t="shared" si="50"/>
        <v>5.24</v>
      </c>
      <c r="R85" s="45"/>
      <c r="S85" s="45"/>
      <c r="V85" s="36">
        <v>82</v>
      </c>
      <c r="W85" s="37">
        <f>X85+AA85+2/2+Tabelle2[[#This Row],[poweradd]]</f>
        <v>206.25000000000003</v>
      </c>
      <c r="X85" s="52">
        <f t="shared" si="55"/>
        <v>200.08000000000004</v>
      </c>
      <c r="Y85" s="52">
        <f t="shared" si="56"/>
        <v>517.42000000000007</v>
      </c>
      <c r="Z85" s="52">
        <f t="shared" si="38"/>
        <v>512.25000000000011</v>
      </c>
      <c r="AA85" s="52">
        <f t="shared" si="39"/>
        <v>5.17</v>
      </c>
      <c r="AB85" s="45"/>
      <c r="AC85" s="45"/>
      <c r="AF85" s="36">
        <v>82</v>
      </c>
      <c r="AG85" s="37">
        <f>AH85+AK85+2/2+Tabelle29[[#This Row],[poweradd]]</f>
        <v>206.25000000000003</v>
      </c>
      <c r="AH85" s="52">
        <f t="shared" si="57"/>
        <v>200.08000000000004</v>
      </c>
      <c r="AI85" s="52">
        <f t="shared" si="51"/>
        <v>517.42000000000007</v>
      </c>
      <c r="AJ85" s="52">
        <f t="shared" si="40"/>
        <v>512.25000000000011</v>
      </c>
      <c r="AK85" s="52">
        <f t="shared" si="41"/>
        <v>5.17</v>
      </c>
      <c r="AL85" s="45"/>
      <c r="AM85" s="45"/>
      <c r="AP85" s="34">
        <v>82</v>
      </c>
      <c r="AQ85" s="35">
        <f>AR85+AU85+2/2+Tabelle3[[#This Row],[poweradd]]</f>
        <v>204.89999999999998</v>
      </c>
      <c r="AR85" s="52">
        <f t="shared" si="58"/>
        <v>198.71999999999997</v>
      </c>
      <c r="AS85" s="52">
        <f t="shared" si="59"/>
        <v>518.78</v>
      </c>
      <c r="AT85" s="52">
        <f t="shared" si="42"/>
        <v>513.6</v>
      </c>
      <c r="AU85" s="52">
        <f t="shared" si="43"/>
        <v>5.18</v>
      </c>
      <c r="AV85" s="45"/>
      <c r="AW85" s="45"/>
      <c r="AZ85" s="34">
        <v>82</v>
      </c>
      <c r="BA85" s="35">
        <f>BB85+BE85+2/2+Tabelle35[[#This Row],[poweradd]]</f>
        <v>209.78000000000003</v>
      </c>
      <c r="BB85" s="52">
        <f t="shared" si="60"/>
        <v>203.65000000000003</v>
      </c>
      <c r="BC85" s="52">
        <f t="shared" si="61"/>
        <v>513.85000000000025</v>
      </c>
      <c r="BD85" s="52">
        <f t="shared" si="44"/>
        <v>508.72000000000025</v>
      </c>
      <c r="BE85" s="52">
        <f t="shared" si="45"/>
        <v>5.13</v>
      </c>
      <c r="BF85" s="45"/>
      <c r="BG85" s="45"/>
      <c r="BJ85" s="36">
        <v>82</v>
      </c>
      <c r="BK85" s="37">
        <f>BL85+BO85+2/2+Tabelle216[[#This Row],[poweradd]]</f>
        <v>191.95000000000002</v>
      </c>
      <c r="BL85" s="52">
        <f t="shared" si="62"/>
        <v>185.86</v>
      </c>
      <c r="BM85" s="52">
        <f t="shared" si="52"/>
        <v>509.13999999999987</v>
      </c>
      <c r="BN85" s="52">
        <f t="shared" si="65"/>
        <v>504.0499999999999</v>
      </c>
      <c r="BO85" s="52">
        <f t="shared" si="46"/>
        <v>5.09</v>
      </c>
      <c r="BP85" s="45"/>
      <c r="BQ85" s="45"/>
    </row>
    <row r="86" spans="2:70" x14ac:dyDescent="0.25">
      <c r="B86">
        <v>83</v>
      </c>
      <c r="C86" s="35">
        <f>D86+G86+2/2+Tabelle1[[#This Row],[poweradd]]</f>
        <v>228.32999999999996</v>
      </c>
      <c r="D86" s="52">
        <f t="shared" si="53"/>
        <v>222.14999999999995</v>
      </c>
      <c r="E86" s="52">
        <f>F85+I85</f>
        <v>518.84999999999991</v>
      </c>
      <c r="F86" s="52">
        <f t="shared" si="63"/>
        <v>513.66999999999996</v>
      </c>
      <c r="G86" s="52">
        <f t="shared" si="48"/>
        <v>5.18</v>
      </c>
      <c r="H86" s="45"/>
      <c r="I86" s="45"/>
      <c r="L86">
        <v>83</v>
      </c>
      <c r="M86" s="35">
        <f>N86+Q86+2/2+Tabelle17[[#This Row],[poweradd]]</f>
        <v>228.03000000000003</v>
      </c>
      <c r="N86" s="52">
        <f t="shared" si="54"/>
        <v>221.84000000000003</v>
      </c>
      <c r="O86" s="52">
        <f>P85+S85</f>
        <v>519.16</v>
      </c>
      <c r="P86" s="52">
        <f t="shared" si="64"/>
        <v>513.96999999999991</v>
      </c>
      <c r="Q86" s="52">
        <f t="shared" si="50"/>
        <v>5.19</v>
      </c>
      <c r="R86" s="45"/>
      <c r="S86" s="45"/>
      <c r="V86" s="34">
        <v>83</v>
      </c>
      <c r="W86" s="35">
        <f>X86+AA86+2/2+Tabelle2[[#This Row],[poweradd]]</f>
        <v>212.37000000000003</v>
      </c>
      <c r="X86" s="52">
        <f t="shared" si="55"/>
        <v>206.25000000000003</v>
      </c>
      <c r="Y86" s="52">
        <f>Z85+AC85</f>
        <v>512.25000000000011</v>
      </c>
      <c r="Z86" s="52">
        <f t="shared" si="38"/>
        <v>507.13000000000011</v>
      </c>
      <c r="AA86" s="52">
        <f t="shared" si="39"/>
        <v>5.12</v>
      </c>
      <c r="AB86" s="45"/>
      <c r="AC86" s="45"/>
      <c r="AF86" s="34">
        <v>83</v>
      </c>
      <c r="AG86" s="35">
        <f>AH86+AK86+2/2+Tabelle29[[#This Row],[poweradd]]</f>
        <v>212.37000000000003</v>
      </c>
      <c r="AH86" s="52">
        <f t="shared" si="57"/>
        <v>206.25000000000003</v>
      </c>
      <c r="AI86" s="52">
        <f>AJ85+AM85</f>
        <v>512.25000000000011</v>
      </c>
      <c r="AJ86" s="52">
        <f t="shared" si="40"/>
        <v>507.13000000000011</v>
      </c>
      <c r="AK86" s="52">
        <f t="shared" si="41"/>
        <v>5.12</v>
      </c>
      <c r="AL86" s="45"/>
      <c r="AM86" s="45"/>
      <c r="AP86" s="34">
        <v>83</v>
      </c>
      <c r="AQ86" s="35">
        <f>AR86+AU86+2/2+Tabelle3[[#This Row],[poweradd]]</f>
        <v>211.02999999999997</v>
      </c>
      <c r="AR86" s="52">
        <f t="shared" si="58"/>
        <v>204.89999999999998</v>
      </c>
      <c r="AS86" s="52">
        <f t="shared" si="59"/>
        <v>513.6</v>
      </c>
      <c r="AT86" s="52">
        <f t="shared" si="42"/>
        <v>508.47</v>
      </c>
      <c r="AU86" s="52">
        <f t="shared" si="43"/>
        <v>5.13</v>
      </c>
      <c r="AV86" s="45"/>
      <c r="AW86" s="45"/>
      <c r="AZ86" s="34">
        <v>83</v>
      </c>
      <c r="BA86" s="35">
        <f>BB86+BE86+2/2+Tabelle35[[#This Row],[poweradd]]</f>
        <v>215.86000000000004</v>
      </c>
      <c r="BB86" s="52">
        <f t="shared" si="60"/>
        <v>209.78000000000003</v>
      </c>
      <c r="BC86" s="52">
        <f t="shared" si="61"/>
        <v>508.72000000000025</v>
      </c>
      <c r="BD86" s="52">
        <f t="shared" si="44"/>
        <v>503.64000000000027</v>
      </c>
      <c r="BE86" s="52">
        <f t="shared" si="45"/>
        <v>5.08</v>
      </c>
      <c r="BF86" s="45"/>
      <c r="BG86" s="45"/>
      <c r="BJ86" s="34">
        <v>83</v>
      </c>
      <c r="BK86" s="35">
        <f>BL86+BO86+2/2+Tabelle216[[#This Row],[poweradd]]</f>
        <v>197.99</v>
      </c>
      <c r="BL86" s="52">
        <f t="shared" si="62"/>
        <v>191.95000000000002</v>
      </c>
      <c r="BM86" s="52">
        <f>BN85+BQ85</f>
        <v>504.0499999999999</v>
      </c>
      <c r="BN86" s="52">
        <f t="shared" si="65"/>
        <v>499.00999999999988</v>
      </c>
      <c r="BO86" s="52">
        <f t="shared" si="46"/>
        <v>5.04</v>
      </c>
      <c r="BP86" s="45"/>
      <c r="BQ86" s="45"/>
    </row>
    <row r="87" spans="2:70" x14ac:dyDescent="0.25">
      <c r="B87">
        <v>84</v>
      </c>
      <c r="C87" s="35">
        <f>D87+G87+2/2+Tabelle1[[#This Row],[poweradd]]</f>
        <v>234.45999999999995</v>
      </c>
      <c r="D87" s="52">
        <f t="shared" si="53"/>
        <v>228.32999999999996</v>
      </c>
      <c r="E87" s="52">
        <f>F86+I86</f>
        <v>513.66999999999996</v>
      </c>
      <c r="F87" s="52">
        <f t="shared" si="63"/>
        <v>508.53999999999996</v>
      </c>
      <c r="G87" s="52">
        <f t="shared" si="48"/>
        <v>5.13</v>
      </c>
      <c r="H87" s="45"/>
      <c r="I87" s="45"/>
      <c r="L87">
        <v>84</v>
      </c>
      <c r="M87" s="35">
        <f>N87+Q87+2/2+Tabelle17[[#This Row],[poweradd]]</f>
        <v>234.16000000000003</v>
      </c>
      <c r="N87" s="52">
        <f t="shared" si="54"/>
        <v>228.03000000000003</v>
      </c>
      <c r="O87" s="52">
        <f>P86+S86</f>
        <v>513.96999999999991</v>
      </c>
      <c r="P87" s="52">
        <f t="shared" si="64"/>
        <v>508.83999999999992</v>
      </c>
      <c r="Q87" s="52">
        <f t="shared" si="50"/>
        <v>5.13</v>
      </c>
      <c r="R87" s="45"/>
      <c r="S87" s="45"/>
      <c r="V87" s="34">
        <v>84</v>
      </c>
      <c r="W87" s="35">
        <f>X87+AA87+2/2+Tabelle2[[#This Row],[poweradd]]</f>
        <v>218.44000000000003</v>
      </c>
      <c r="X87" s="52">
        <f t="shared" si="55"/>
        <v>212.37000000000003</v>
      </c>
      <c r="Y87" s="52">
        <f>Z86+AC86</f>
        <v>507.13000000000011</v>
      </c>
      <c r="Z87" s="52">
        <f t="shared" si="38"/>
        <v>502.06000000000012</v>
      </c>
      <c r="AA87" s="52">
        <f t="shared" si="39"/>
        <v>5.07</v>
      </c>
      <c r="AB87" s="45"/>
      <c r="AC87" s="45"/>
      <c r="AF87" s="34">
        <v>84</v>
      </c>
      <c r="AG87" s="35">
        <f>AH87+AK87+2/2+Tabelle29[[#This Row],[poweradd]]</f>
        <v>218.44000000000003</v>
      </c>
      <c r="AH87" s="52">
        <f t="shared" si="57"/>
        <v>212.37000000000003</v>
      </c>
      <c r="AI87" s="52">
        <f>AJ86+AM86</f>
        <v>507.13000000000011</v>
      </c>
      <c r="AJ87" s="52">
        <f t="shared" si="40"/>
        <v>502.06000000000012</v>
      </c>
      <c r="AK87" s="52">
        <f t="shared" si="41"/>
        <v>5.07</v>
      </c>
      <c r="AL87" s="45"/>
      <c r="AM87" s="45"/>
      <c r="AP87" s="34">
        <v>84</v>
      </c>
      <c r="AQ87" s="35">
        <f>AR87+AU87+2/2+Tabelle3[[#This Row],[poweradd]]</f>
        <v>217.10999999999999</v>
      </c>
      <c r="AR87" s="52">
        <f t="shared" si="58"/>
        <v>211.02999999999997</v>
      </c>
      <c r="AS87" s="52">
        <f t="shared" si="59"/>
        <v>508.47</v>
      </c>
      <c r="AT87" s="52">
        <f t="shared" si="42"/>
        <v>503.39000000000004</v>
      </c>
      <c r="AU87" s="52">
        <f t="shared" si="43"/>
        <v>5.08</v>
      </c>
      <c r="AV87" s="45"/>
      <c r="AW87" s="45"/>
      <c r="AZ87" s="34">
        <v>84</v>
      </c>
      <c r="BA87" s="35">
        <f>BB87+BE87+2/2+Tabelle35[[#This Row],[poweradd]]</f>
        <v>221.89000000000004</v>
      </c>
      <c r="BB87" s="52">
        <f t="shared" si="60"/>
        <v>215.86000000000004</v>
      </c>
      <c r="BC87" s="52">
        <f t="shared" si="61"/>
        <v>503.64000000000027</v>
      </c>
      <c r="BD87" s="52">
        <f t="shared" si="44"/>
        <v>498.6100000000003</v>
      </c>
      <c r="BE87" s="52">
        <f t="shared" si="45"/>
        <v>5.03</v>
      </c>
      <c r="BF87" s="45"/>
      <c r="BG87" s="45"/>
      <c r="BJ87" s="34">
        <v>84</v>
      </c>
      <c r="BK87" s="35">
        <f>BL87+BO87+2/2+Tabelle216[[#This Row],[poweradd]]</f>
        <v>153.98000000000002</v>
      </c>
      <c r="BL87" s="52">
        <f t="shared" si="62"/>
        <v>197.99</v>
      </c>
      <c r="BM87" s="52">
        <f>BN86+BQ86</f>
        <v>499.00999999999988</v>
      </c>
      <c r="BN87" s="52">
        <f t="shared" si="65"/>
        <v>494.01999999999987</v>
      </c>
      <c r="BO87" s="52">
        <f t="shared" si="46"/>
        <v>4.99</v>
      </c>
      <c r="BP87" s="45">
        <v>-50</v>
      </c>
      <c r="BQ87" s="45"/>
      <c r="BR87" t="s">
        <v>61</v>
      </c>
    </row>
    <row r="88" spans="2:70" x14ac:dyDescent="0.25">
      <c r="B88">
        <v>85</v>
      </c>
      <c r="C88" s="35">
        <f>D88+G88+2/2+Tabelle1[[#This Row],[poweradd]]</f>
        <v>240.53999999999996</v>
      </c>
      <c r="D88" s="52">
        <f t="shared" si="53"/>
        <v>234.45999999999995</v>
      </c>
      <c r="E88" s="52">
        <f>F87+I87</f>
        <v>508.53999999999996</v>
      </c>
      <c r="F88" s="52">
        <f t="shared" si="63"/>
        <v>503.46</v>
      </c>
      <c r="G88" s="52">
        <f t="shared" si="48"/>
        <v>5.08</v>
      </c>
      <c r="H88" s="45"/>
      <c r="I88" s="45"/>
      <c r="L88">
        <v>85</v>
      </c>
      <c r="M88" s="35">
        <f>N88+Q88+2/2+Tabelle17[[#This Row],[poweradd]]</f>
        <v>240.24000000000004</v>
      </c>
      <c r="N88" s="52">
        <f t="shared" si="54"/>
        <v>234.16000000000003</v>
      </c>
      <c r="O88" s="52">
        <f>P87+S87</f>
        <v>508.83999999999992</v>
      </c>
      <c r="P88" s="52">
        <f t="shared" si="64"/>
        <v>503.75999999999993</v>
      </c>
      <c r="Q88" s="52">
        <f t="shared" si="50"/>
        <v>5.08</v>
      </c>
      <c r="R88" s="45"/>
      <c r="S88" s="45"/>
      <c r="V88" s="34">
        <v>85</v>
      </c>
      <c r="W88" s="35">
        <f>X88+AA88+2/2+Tabelle2[[#This Row],[poweradd]]</f>
        <v>174.46000000000004</v>
      </c>
      <c r="X88" s="52">
        <f t="shared" si="55"/>
        <v>218.44000000000003</v>
      </c>
      <c r="Y88" s="52">
        <f>Z87+AC87</f>
        <v>502.06000000000012</v>
      </c>
      <c r="Z88" s="52">
        <f t="shared" si="38"/>
        <v>497.04000000000013</v>
      </c>
      <c r="AA88" s="52">
        <f t="shared" si="39"/>
        <v>5.0199999999999996</v>
      </c>
      <c r="AB88" s="45">
        <v>-50</v>
      </c>
      <c r="AC88" s="45"/>
      <c r="AD88" t="s">
        <v>61</v>
      </c>
      <c r="AF88" s="34">
        <v>85</v>
      </c>
      <c r="AG88" s="35">
        <f>AH88+AK88+2/2+Tabelle29[[#This Row],[poweradd]]</f>
        <v>174.46000000000004</v>
      </c>
      <c r="AH88" s="52">
        <f t="shared" si="57"/>
        <v>218.44000000000003</v>
      </c>
      <c r="AI88" s="52">
        <f>AJ87+AM87</f>
        <v>502.06000000000012</v>
      </c>
      <c r="AJ88" s="52">
        <f t="shared" si="40"/>
        <v>497.04000000000013</v>
      </c>
      <c r="AK88" s="52">
        <f t="shared" si="41"/>
        <v>5.0199999999999996</v>
      </c>
      <c r="AL88" s="45">
        <v>-50</v>
      </c>
      <c r="AM88" s="45"/>
      <c r="AN88" t="s">
        <v>61</v>
      </c>
      <c r="AP88" s="34">
        <v>85</v>
      </c>
      <c r="AQ88" s="35">
        <f>AR88+AU88+2/2+Tabelle3[[#This Row],[poweradd]]</f>
        <v>223.14</v>
      </c>
      <c r="AR88" s="52">
        <f t="shared" si="58"/>
        <v>217.10999999999999</v>
      </c>
      <c r="AS88" s="52">
        <f t="shared" si="59"/>
        <v>503.39000000000004</v>
      </c>
      <c r="AT88" s="52">
        <f t="shared" si="42"/>
        <v>498.36000000000007</v>
      </c>
      <c r="AU88" s="52">
        <f t="shared" si="43"/>
        <v>5.03</v>
      </c>
      <c r="AV88" s="45"/>
      <c r="AW88" s="45"/>
      <c r="AZ88" s="34">
        <v>85</v>
      </c>
      <c r="BA88" s="35">
        <f>BB88+BE88+2/2+Tabelle35[[#This Row],[poweradd]]</f>
        <v>227.87000000000003</v>
      </c>
      <c r="BB88" s="52">
        <f t="shared" si="60"/>
        <v>221.89000000000004</v>
      </c>
      <c r="BC88" s="52">
        <f t="shared" si="61"/>
        <v>498.6100000000003</v>
      </c>
      <c r="BD88" s="52">
        <f t="shared" si="44"/>
        <v>493.63000000000028</v>
      </c>
      <c r="BE88" s="52">
        <f t="shared" si="45"/>
        <v>4.9800000000000004</v>
      </c>
      <c r="BF88" s="45"/>
      <c r="BG88" s="45"/>
      <c r="BJ88" s="34">
        <v>85</v>
      </c>
      <c r="BK88" s="35">
        <f>BL88+BO88+2/2+Tabelle216[[#This Row],[poweradd]]</f>
        <v>109.92000000000002</v>
      </c>
      <c r="BL88" s="52">
        <f t="shared" si="62"/>
        <v>153.98000000000002</v>
      </c>
      <c r="BM88" s="52">
        <f>BN87+BQ87</f>
        <v>494.01999999999987</v>
      </c>
      <c r="BN88" s="52">
        <f t="shared" si="65"/>
        <v>489.07999999999987</v>
      </c>
      <c r="BO88" s="52">
        <f t="shared" si="46"/>
        <v>4.9400000000000004</v>
      </c>
      <c r="BP88" s="45">
        <v>-50</v>
      </c>
      <c r="BQ88" s="45"/>
      <c r="BR88" t="s">
        <v>44</v>
      </c>
    </row>
    <row r="89" spans="2:70" x14ac:dyDescent="0.25">
      <c r="B89">
        <v>86</v>
      </c>
      <c r="C89" s="35">
        <f>D89+G89+2/2+Tabelle1[[#This Row],[poweradd]]</f>
        <v>246.56999999999996</v>
      </c>
      <c r="D89" s="52">
        <f t="shared" si="53"/>
        <v>240.53999999999996</v>
      </c>
      <c r="E89" s="52">
        <f>F88+I88</f>
        <v>503.46</v>
      </c>
      <c r="F89" s="52">
        <f t="shared" si="63"/>
        <v>498.43</v>
      </c>
      <c r="G89" s="52">
        <f t="shared" si="48"/>
        <v>5.03</v>
      </c>
      <c r="H89" s="45"/>
      <c r="I89" s="45"/>
      <c r="L89">
        <v>86</v>
      </c>
      <c r="M89" s="35">
        <f>N89+Q89+2/2+Tabelle17[[#This Row],[poweradd]]</f>
        <v>246.27000000000004</v>
      </c>
      <c r="N89" s="52">
        <f t="shared" si="54"/>
        <v>240.24000000000004</v>
      </c>
      <c r="O89" s="52">
        <f>P88+S88</f>
        <v>503.75999999999993</v>
      </c>
      <c r="P89" s="52">
        <f t="shared" si="64"/>
        <v>498.72999999999996</v>
      </c>
      <c r="Q89" s="52">
        <f t="shared" si="50"/>
        <v>5.03</v>
      </c>
      <c r="R89" s="45"/>
      <c r="S89" s="45"/>
      <c r="V89" s="36">
        <v>86</v>
      </c>
      <c r="W89" s="35">
        <f>X89+AA89+2/2+Tabelle2[[#This Row],[poweradd]]</f>
        <v>130.43000000000004</v>
      </c>
      <c r="X89" s="52">
        <f t="shared" si="55"/>
        <v>174.46000000000004</v>
      </c>
      <c r="Y89" s="52">
        <f>Z88+AC88</f>
        <v>497.04000000000013</v>
      </c>
      <c r="Z89" s="52">
        <f t="shared" si="38"/>
        <v>492.07000000000011</v>
      </c>
      <c r="AA89" s="52">
        <f t="shared" si="39"/>
        <v>4.97</v>
      </c>
      <c r="AB89" s="45">
        <v>-50</v>
      </c>
      <c r="AC89" s="45"/>
      <c r="AD89" t="s">
        <v>44</v>
      </c>
      <c r="AF89" s="36">
        <v>86</v>
      </c>
      <c r="AG89" s="35">
        <f>AH89+AK89+2/2+Tabelle29[[#This Row],[poweradd]]</f>
        <v>130.43000000000004</v>
      </c>
      <c r="AH89" s="52">
        <f t="shared" si="57"/>
        <v>174.46000000000004</v>
      </c>
      <c r="AI89" s="52">
        <f>AJ88+AM88</f>
        <v>497.04000000000013</v>
      </c>
      <c r="AJ89" s="52">
        <f t="shared" si="40"/>
        <v>492.07000000000011</v>
      </c>
      <c r="AK89" s="52">
        <f t="shared" si="41"/>
        <v>4.97</v>
      </c>
      <c r="AL89" s="45">
        <v>-50</v>
      </c>
      <c r="AM89" s="45"/>
      <c r="AN89" t="s">
        <v>44</v>
      </c>
      <c r="AP89" s="34">
        <v>86</v>
      </c>
      <c r="AQ89" s="35">
        <f>AR89+AU89+2/2+Tabelle3[[#This Row],[poweradd]]</f>
        <v>229.11999999999998</v>
      </c>
      <c r="AR89" s="52">
        <f t="shared" si="58"/>
        <v>223.14</v>
      </c>
      <c r="AS89" s="52">
        <f t="shared" si="59"/>
        <v>498.36000000000007</v>
      </c>
      <c r="AT89" s="52">
        <f t="shared" si="42"/>
        <v>493.38000000000005</v>
      </c>
      <c r="AU89" s="52">
        <f t="shared" si="43"/>
        <v>4.9800000000000004</v>
      </c>
      <c r="AV89" s="45"/>
      <c r="AW89" s="45"/>
      <c r="AZ89" s="34">
        <v>86</v>
      </c>
      <c r="BA89" s="35">
        <f>BB89+BE89+2/2+Tabelle35[[#This Row],[poweradd]]</f>
        <v>233.80000000000004</v>
      </c>
      <c r="BB89" s="52">
        <f t="shared" si="60"/>
        <v>227.87000000000003</v>
      </c>
      <c r="BC89" s="52">
        <f t="shared" si="61"/>
        <v>493.63000000000028</v>
      </c>
      <c r="BD89" s="52">
        <f t="shared" si="44"/>
        <v>488.70000000000027</v>
      </c>
      <c r="BE89" s="52">
        <f t="shared" si="45"/>
        <v>4.93</v>
      </c>
      <c r="BF89" s="45"/>
      <c r="BG89" s="45"/>
      <c r="BJ89" s="36">
        <v>86</v>
      </c>
      <c r="BK89" s="35">
        <f>BL89+BO89+2/2+Tabelle216[[#This Row],[poweradd]]</f>
        <v>140.81</v>
      </c>
      <c r="BL89" s="52">
        <f t="shared" si="62"/>
        <v>109.92000000000002</v>
      </c>
      <c r="BM89" s="52">
        <f>BN88+BQ88</f>
        <v>489.07999999999987</v>
      </c>
      <c r="BN89" s="52">
        <f t="shared" si="65"/>
        <v>484.18999999999988</v>
      </c>
      <c r="BO89" s="52">
        <f t="shared" si="46"/>
        <v>4.8899999999999997</v>
      </c>
      <c r="BP89" s="45">
        <v>25</v>
      </c>
      <c r="BQ89" s="45"/>
      <c r="BR89" t="s">
        <v>43</v>
      </c>
    </row>
    <row r="90" spans="2:70" x14ac:dyDescent="0.25">
      <c r="B90">
        <v>87</v>
      </c>
      <c r="C90" s="35">
        <f>D90+G90+2/2+Tabelle1[[#This Row],[poweradd]]</f>
        <v>252.54999999999995</v>
      </c>
      <c r="D90" s="52">
        <f t="shared" si="53"/>
        <v>246.56999999999996</v>
      </c>
      <c r="E90" s="52">
        <f t="shared" ref="E90:E93" si="66">F89+I89</f>
        <v>498.43</v>
      </c>
      <c r="F90" s="52">
        <f t="shared" si="63"/>
        <v>493.45</v>
      </c>
      <c r="G90" s="52">
        <f t="shared" si="48"/>
        <v>4.9800000000000004</v>
      </c>
      <c r="H90" s="45"/>
      <c r="I90" s="45"/>
      <c r="L90">
        <v>87</v>
      </c>
      <c r="M90" s="35">
        <f>N90+Q90+2/2+Tabelle17[[#This Row],[poweradd]]</f>
        <v>252.25000000000003</v>
      </c>
      <c r="N90" s="52">
        <f t="shared" si="54"/>
        <v>246.27000000000004</v>
      </c>
      <c r="O90" s="52">
        <f t="shared" ref="O90:O93" si="67">P89+S89</f>
        <v>498.72999999999996</v>
      </c>
      <c r="P90" s="52">
        <f t="shared" si="64"/>
        <v>493.74999999999994</v>
      </c>
      <c r="Q90" s="52">
        <f t="shared" si="50"/>
        <v>4.9800000000000004</v>
      </c>
      <c r="R90" s="45"/>
      <c r="S90" s="45"/>
      <c r="V90" s="34">
        <v>87</v>
      </c>
      <c r="W90" s="35">
        <f>X90+AA90+2/2+Tabelle2[[#This Row],[poweradd]]</f>
        <v>161.35000000000002</v>
      </c>
      <c r="X90" s="52">
        <f t="shared" si="55"/>
        <v>130.43000000000004</v>
      </c>
      <c r="Y90" s="52">
        <f t="shared" si="56"/>
        <v>492.07000000000011</v>
      </c>
      <c r="Z90" s="52">
        <f t="shared" si="38"/>
        <v>487.15000000000009</v>
      </c>
      <c r="AA90" s="52">
        <f t="shared" si="39"/>
        <v>4.92</v>
      </c>
      <c r="AB90" s="45">
        <v>25</v>
      </c>
      <c r="AC90" s="45"/>
      <c r="AD90" t="s">
        <v>43</v>
      </c>
      <c r="AF90" s="34">
        <v>87</v>
      </c>
      <c r="AG90" s="35">
        <f>AH90+AK90+2/2+Tabelle29[[#This Row],[poweradd]]</f>
        <v>161.35000000000002</v>
      </c>
      <c r="AH90" s="52">
        <f t="shared" si="57"/>
        <v>130.43000000000004</v>
      </c>
      <c r="AI90" s="52">
        <f t="shared" ref="AI90:AI93" si="68">AJ89+AM89</f>
        <v>492.07000000000011</v>
      </c>
      <c r="AJ90" s="52">
        <f t="shared" si="40"/>
        <v>487.15000000000009</v>
      </c>
      <c r="AK90" s="52">
        <f t="shared" si="41"/>
        <v>4.92</v>
      </c>
      <c r="AL90" s="45">
        <v>25</v>
      </c>
      <c r="AM90" s="45"/>
      <c r="AN90" t="s">
        <v>43</v>
      </c>
      <c r="AP90" s="34">
        <v>87</v>
      </c>
      <c r="AQ90" s="35">
        <f>AR90+AU90+2/2+Tabelle3[[#This Row],[poweradd]]</f>
        <v>185.04999999999998</v>
      </c>
      <c r="AR90" s="52">
        <f t="shared" si="58"/>
        <v>229.11999999999998</v>
      </c>
      <c r="AS90" s="52">
        <f t="shared" si="59"/>
        <v>493.38000000000005</v>
      </c>
      <c r="AT90" s="52">
        <f t="shared" si="42"/>
        <v>488.45000000000005</v>
      </c>
      <c r="AU90" s="52">
        <f t="shared" si="43"/>
        <v>4.93</v>
      </c>
      <c r="AV90" s="45">
        <v>-50</v>
      </c>
      <c r="AW90" s="45"/>
      <c r="AX90" t="s">
        <v>61</v>
      </c>
      <c r="AZ90" s="34">
        <v>87</v>
      </c>
      <c r="BA90" s="35">
        <f>BB90+BE90+2/2+Tabelle35[[#This Row],[poweradd]]</f>
        <v>239.68000000000004</v>
      </c>
      <c r="BB90" s="52">
        <f t="shared" si="60"/>
        <v>233.80000000000004</v>
      </c>
      <c r="BC90" s="52">
        <f t="shared" si="61"/>
        <v>488.70000000000027</v>
      </c>
      <c r="BD90" s="52">
        <f t="shared" si="44"/>
        <v>483.82000000000028</v>
      </c>
      <c r="BE90" s="52">
        <f t="shared" si="45"/>
        <v>4.88</v>
      </c>
      <c r="BF90" s="45"/>
      <c r="BG90" s="45"/>
      <c r="BJ90" s="34">
        <v>87</v>
      </c>
      <c r="BK90" s="35">
        <f>BL90+BO90+2/2+Tabelle216[[#This Row],[poweradd]]</f>
        <v>146.65</v>
      </c>
      <c r="BL90" s="52">
        <f t="shared" si="62"/>
        <v>140.81</v>
      </c>
      <c r="BM90" s="52">
        <f t="shared" ref="BM90:BM93" si="69">BN89+BQ89</f>
        <v>484.18999999999988</v>
      </c>
      <c r="BN90" s="52">
        <f t="shared" si="65"/>
        <v>479.34999999999991</v>
      </c>
      <c r="BO90" s="52">
        <f t="shared" si="46"/>
        <v>4.84</v>
      </c>
      <c r="BP90" s="45"/>
      <c r="BQ90" s="45"/>
    </row>
    <row r="91" spans="2:70" x14ac:dyDescent="0.25">
      <c r="B91">
        <v>88</v>
      </c>
      <c r="C91" s="35">
        <f>D91+G91+2/2+Tabelle1[[#This Row],[poweradd]]</f>
        <v>258.47999999999996</v>
      </c>
      <c r="D91" s="52">
        <f t="shared" si="53"/>
        <v>252.54999999999995</v>
      </c>
      <c r="E91" s="52">
        <f t="shared" si="66"/>
        <v>493.45</v>
      </c>
      <c r="F91" s="52">
        <f t="shared" si="63"/>
        <v>488.52</v>
      </c>
      <c r="G91" s="52">
        <f t="shared" si="48"/>
        <v>4.93</v>
      </c>
      <c r="H91" s="45"/>
      <c r="I91" s="45"/>
      <c r="L91">
        <v>88</v>
      </c>
      <c r="M91" s="35">
        <f>N91+Q91+2/2+Tabelle17[[#This Row],[poweradd]]</f>
        <v>258.18</v>
      </c>
      <c r="N91" s="52">
        <f t="shared" si="54"/>
        <v>252.25000000000003</v>
      </c>
      <c r="O91" s="52">
        <f t="shared" si="67"/>
        <v>493.74999999999994</v>
      </c>
      <c r="P91" s="52">
        <f t="shared" si="64"/>
        <v>488.81999999999994</v>
      </c>
      <c r="Q91" s="52">
        <f t="shared" si="50"/>
        <v>4.93</v>
      </c>
      <c r="R91" s="45"/>
      <c r="S91" s="45"/>
      <c r="V91" s="34">
        <v>88</v>
      </c>
      <c r="W91" s="35">
        <f>X91+AA91+2/2+Tabelle2[[#This Row],[poweradd]]</f>
        <v>167.22000000000003</v>
      </c>
      <c r="X91" s="52">
        <f t="shared" si="55"/>
        <v>161.35000000000002</v>
      </c>
      <c r="Y91" s="52">
        <f t="shared" si="56"/>
        <v>487.15000000000009</v>
      </c>
      <c r="Z91" s="52">
        <f t="shared" si="38"/>
        <v>482.28000000000009</v>
      </c>
      <c r="AA91" s="52">
        <f t="shared" si="39"/>
        <v>4.87</v>
      </c>
      <c r="AB91" s="45"/>
      <c r="AC91" s="45"/>
      <c r="AF91" s="34">
        <v>88</v>
      </c>
      <c r="AG91" s="35">
        <f>AH91+AK91+2/2+Tabelle29[[#This Row],[poweradd]]</f>
        <v>167.22000000000003</v>
      </c>
      <c r="AH91" s="52">
        <f t="shared" si="57"/>
        <v>161.35000000000002</v>
      </c>
      <c r="AI91" s="52">
        <f t="shared" si="68"/>
        <v>487.15000000000009</v>
      </c>
      <c r="AJ91" s="52">
        <f t="shared" si="40"/>
        <v>482.28000000000009</v>
      </c>
      <c r="AK91" s="52">
        <f t="shared" si="41"/>
        <v>4.87</v>
      </c>
      <c r="AL91" s="45"/>
      <c r="AM91" s="45"/>
      <c r="AP91" s="34">
        <v>88</v>
      </c>
      <c r="AQ91" s="35">
        <f>AR91+AU91+2/2+Tabelle3[[#This Row],[poweradd]]</f>
        <v>140.92999999999998</v>
      </c>
      <c r="AR91" s="52">
        <f t="shared" si="58"/>
        <v>185.04999999999998</v>
      </c>
      <c r="AS91" s="52">
        <f t="shared" si="59"/>
        <v>488.45000000000005</v>
      </c>
      <c r="AT91" s="52">
        <f t="shared" si="42"/>
        <v>483.57000000000005</v>
      </c>
      <c r="AU91" s="52">
        <f t="shared" si="43"/>
        <v>4.88</v>
      </c>
      <c r="AV91" s="45">
        <v>-50</v>
      </c>
      <c r="AW91" s="45"/>
      <c r="AX91" t="s">
        <v>44</v>
      </c>
      <c r="AZ91" s="34">
        <v>88</v>
      </c>
      <c r="BA91" s="35">
        <f>BB91+BE91+2/2+Tabelle35[[#This Row],[poweradd]]</f>
        <v>195.51000000000005</v>
      </c>
      <c r="BB91" s="52">
        <f t="shared" si="60"/>
        <v>239.68000000000004</v>
      </c>
      <c r="BC91" s="52">
        <f t="shared" si="61"/>
        <v>483.82000000000028</v>
      </c>
      <c r="BD91" s="52">
        <f t="shared" si="44"/>
        <v>478.99000000000029</v>
      </c>
      <c r="BE91" s="52">
        <f t="shared" si="45"/>
        <v>4.83</v>
      </c>
      <c r="BF91" s="45">
        <v>-50</v>
      </c>
      <c r="BG91" s="45"/>
      <c r="BH91" t="s">
        <v>61</v>
      </c>
      <c r="BJ91" s="34">
        <v>88</v>
      </c>
      <c r="BK91" s="35">
        <f>BL91+BO91+2/2+Tabelle216[[#This Row],[poweradd]]</f>
        <v>152.44</v>
      </c>
      <c r="BL91" s="52">
        <f t="shared" si="62"/>
        <v>146.65</v>
      </c>
      <c r="BM91" s="52">
        <f t="shared" si="69"/>
        <v>479.34999999999991</v>
      </c>
      <c r="BN91" s="52">
        <f t="shared" si="65"/>
        <v>474.55999999999989</v>
      </c>
      <c r="BO91" s="52">
        <f t="shared" si="46"/>
        <v>4.79</v>
      </c>
      <c r="BP91" s="45"/>
      <c r="BQ91" s="45"/>
    </row>
    <row r="92" spans="2:70" x14ac:dyDescent="0.25">
      <c r="B92">
        <v>89</v>
      </c>
      <c r="C92" s="35">
        <f>D92+G92+2/2+Tabelle1[[#This Row],[poweradd]]</f>
        <v>264.35999999999996</v>
      </c>
      <c r="D92" s="52">
        <f t="shared" si="53"/>
        <v>258.47999999999996</v>
      </c>
      <c r="E92" s="52">
        <f t="shared" si="66"/>
        <v>488.52</v>
      </c>
      <c r="F92" s="52">
        <f t="shared" si="63"/>
        <v>483.64</v>
      </c>
      <c r="G92" s="52">
        <f t="shared" si="48"/>
        <v>4.88</v>
      </c>
      <c r="H92" s="45"/>
      <c r="I92" s="45"/>
      <c r="L92">
        <v>89</v>
      </c>
      <c r="M92" s="35">
        <f>N92+Q92+2/2+Tabelle17[[#This Row],[poweradd]]</f>
        <v>264.06</v>
      </c>
      <c r="N92" s="52">
        <f t="shared" si="54"/>
        <v>258.18</v>
      </c>
      <c r="O92" s="52">
        <f t="shared" si="67"/>
        <v>488.81999999999994</v>
      </c>
      <c r="P92" s="52">
        <f t="shared" si="64"/>
        <v>483.93999999999994</v>
      </c>
      <c r="Q92" s="52">
        <f t="shared" si="50"/>
        <v>4.88</v>
      </c>
      <c r="R92" s="45"/>
      <c r="S92" s="45"/>
      <c r="V92" s="34">
        <v>89</v>
      </c>
      <c r="W92" s="35">
        <f>X92+AA92+2/2+Tabelle2[[#This Row],[poweradd]]</f>
        <v>173.04000000000002</v>
      </c>
      <c r="X92" s="52">
        <f t="shared" si="55"/>
        <v>167.22000000000003</v>
      </c>
      <c r="Y92" s="52">
        <f t="shared" si="56"/>
        <v>482.28000000000009</v>
      </c>
      <c r="Z92" s="52">
        <f t="shared" si="38"/>
        <v>477.46000000000009</v>
      </c>
      <c r="AA92" s="52">
        <f t="shared" si="39"/>
        <v>4.82</v>
      </c>
      <c r="AB92" s="45"/>
      <c r="AC92" s="45"/>
      <c r="AF92" s="34">
        <v>89</v>
      </c>
      <c r="AG92" s="35">
        <f>AH92+AK92+2/2+Tabelle29[[#This Row],[poweradd]]</f>
        <v>173.04000000000002</v>
      </c>
      <c r="AH92" s="52">
        <f t="shared" si="57"/>
        <v>167.22000000000003</v>
      </c>
      <c r="AI92" s="52">
        <f t="shared" si="68"/>
        <v>482.28000000000009</v>
      </c>
      <c r="AJ92" s="52">
        <f t="shared" si="40"/>
        <v>477.46000000000009</v>
      </c>
      <c r="AK92" s="52">
        <f t="shared" si="41"/>
        <v>4.82</v>
      </c>
      <c r="AL92" s="45"/>
      <c r="AM92" s="45"/>
      <c r="AP92" s="34">
        <v>89</v>
      </c>
      <c r="AQ92" s="35">
        <f>AR92+AU92+2/2+Tabelle3[[#This Row],[poweradd]]</f>
        <v>171.76</v>
      </c>
      <c r="AR92" s="52">
        <f t="shared" si="58"/>
        <v>140.92999999999998</v>
      </c>
      <c r="AS92" s="52">
        <f t="shared" si="59"/>
        <v>483.57000000000005</v>
      </c>
      <c r="AT92" s="52">
        <f t="shared" si="42"/>
        <v>478.74000000000007</v>
      </c>
      <c r="AU92" s="52">
        <f t="shared" si="43"/>
        <v>4.83</v>
      </c>
      <c r="AV92" s="45">
        <v>25</v>
      </c>
      <c r="AW92" s="45"/>
      <c r="AX92" t="s">
        <v>43</v>
      </c>
      <c r="AZ92" s="34">
        <v>89</v>
      </c>
      <c r="BA92" s="35">
        <f>BB92+BE92+2/2+Tabelle35[[#This Row],[poweradd]]</f>
        <v>151.29000000000005</v>
      </c>
      <c r="BB92" s="52">
        <f t="shared" si="60"/>
        <v>195.51000000000005</v>
      </c>
      <c r="BC92" s="52">
        <f t="shared" si="61"/>
        <v>478.99000000000029</v>
      </c>
      <c r="BD92" s="52">
        <f t="shared" si="44"/>
        <v>474.21000000000032</v>
      </c>
      <c r="BE92" s="52">
        <f t="shared" si="45"/>
        <v>4.78</v>
      </c>
      <c r="BF92" s="45">
        <v>-50</v>
      </c>
      <c r="BG92" s="45"/>
      <c r="BH92" t="s">
        <v>44</v>
      </c>
      <c r="BJ92" s="34">
        <v>89</v>
      </c>
      <c r="BK92" s="35">
        <f>BL92+BO92+2/2+Tabelle216[[#This Row],[poweradd]]</f>
        <v>158.18</v>
      </c>
      <c r="BL92" s="52">
        <f t="shared" si="62"/>
        <v>152.44</v>
      </c>
      <c r="BM92" s="52">
        <f t="shared" si="69"/>
        <v>474.55999999999989</v>
      </c>
      <c r="BN92" s="52">
        <f t="shared" si="65"/>
        <v>469.81999999999988</v>
      </c>
      <c r="BO92" s="52">
        <f t="shared" si="46"/>
        <v>4.74</v>
      </c>
      <c r="BP92" s="45"/>
      <c r="BQ92" s="45"/>
    </row>
    <row r="93" spans="2:70" x14ac:dyDescent="0.25">
      <c r="B93">
        <v>90</v>
      </c>
      <c r="C93" s="35">
        <f>D93+G93+2/2+Tabelle1[[#This Row],[poweradd]]</f>
        <v>270.18999999999994</v>
      </c>
      <c r="D93" s="52">
        <f t="shared" si="53"/>
        <v>264.35999999999996</v>
      </c>
      <c r="E93" s="52">
        <f t="shared" si="66"/>
        <v>483.64</v>
      </c>
      <c r="F93" s="52">
        <f t="shared" si="63"/>
        <v>478.81</v>
      </c>
      <c r="G93" s="52">
        <f t="shared" si="48"/>
        <v>4.83</v>
      </c>
      <c r="H93" s="45"/>
      <c r="I93" s="45"/>
      <c r="L93">
        <v>90</v>
      </c>
      <c r="M93" s="35">
        <f>N93+Q93+2/2+Tabelle17[[#This Row],[poweradd]]</f>
        <v>269.89</v>
      </c>
      <c r="N93" s="52">
        <f t="shared" si="54"/>
        <v>264.06</v>
      </c>
      <c r="O93" s="52">
        <f t="shared" si="67"/>
        <v>483.93999999999994</v>
      </c>
      <c r="P93" s="52">
        <f t="shared" si="64"/>
        <v>479.10999999999996</v>
      </c>
      <c r="Q93" s="52">
        <f t="shared" si="50"/>
        <v>4.83</v>
      </c>
      <c r="R93" s="45"/>
      <c r="S93" s="45"/>
      <c r="V93" s="36">
        <v>90</v>
      </c>
      <c r="W93" s="35">
        <f>X93+AA93+2/2+Tabelle2[[#This Row],[poweradd]]</f>
        <v>178.81000000000003</v>
      </c>
      <c r="X93" s="52">
        <f t="shared" si="55"/>
        <v>173.04000000000002</v>
      </c>
      <c r="Y93" s="52">
        <f t="shared" si="56"/>
        <v>477.46000000000009</v>
      </c>
      <c r="Z93" s="52">
        <f t="shared" si="38"/>
        <v>472.69000000000011</v>
      </c>
      <c r="AA93" s="52">
        <f t="shared" si="39"/>
        <v>4.7699999999999996</v>
      </c>
      <c r="AB93" s="45"/>
      <c r="AC93" s="45"/>
      <c r="AF93" s="36">
        <v>90</v>
      </c>
      <c r="AG93" s="35">
        <f>AH93+AK93+2/2+Tabelle29[[#This Row],[poweradd]]</f>
        <v>178.81000000000003</v>
      </c>
      <c r="AH93" s="52">
        <f t="shared" si="57"/>
        <v>173.04000000000002</v>
      </c>
      <c r="AI93" s="52">
        <f t="shared" si="68"/>
        <v>477.46000000000009</v>
      </c>
      <c r="AJ93" s="52">
        <f t="shared" si="40"/>
        <v>472.69000000000011</v>
      </c>
      <c r="AK93" s="52">
        <f t="shared" si="41"/>
        <v>4.7699999999999996</v>
      </c>
      <c r="AL93" s="45"/>
      <c r="AM93" s="45"/>
      <c r="AP93" s="34">
        <v>90</v>
      </c>
      <c r="AQ93" s="35">
        <f>AR93+AU93+2/2+Tabelle3[[#This Row],[poweradd]]</f>
        <v>177.54</v>
      </c>
      <c r="AR93" s="52">
        <f t="shared" si="58"/>
        <v>171.76</v>
      </c>
      <c r="AS93" s="52">
        <f t="shared" si="59"/>
        <v>478.74000000000007</v>
      </c>
      <c r="AT93" s="52">
        <f t="shared" si="42"/>
        <v>473.96000000000009</v>
      </c>
      <c r="AU93" s="52">
        <f t="shared" si="43"/>
        <v>4.78</v>
      </c>
      <c r="AV93" s="45"/>
      <c r="AW93" s="45"/>
      <c r="AZ93" s="34">
        <v>90</v>
      </c>
      <c r="BA93" s="35">
        <f>BB93+BE93+2/2+Tabelle35[[#This Row],[poweradd]]</f>
        <v>182.03000000000006</v>
      </c>
      <c r="BB93" s="52">
        <f t="shared" si="60"/>
        <v>151.29000000000005</v>
      </c>
      <c r="BC93" s="52">
        <f t="shared" si="61"/>
        <v>474.21000000000032</v>
      </c>
      <c r="BD93" s="52">
        <f t="shared" si="44"/>
        <v>469.47000000000031</v>
      </c>
      <c r="BE93" s="52">
        <f t="shared" si="45"/>
        <v>4.74</v>
      </c>
      <c r="BF93" s="45">
        <v>25</v>
      </c>
      <c r="BG93" s="45"/>
      <c r="BH93" t="s">
        <v>43</v>
      </c>
      <c r="BJ93" s="36">
        <v>90</v>
      </c>
      <c r="BK93" s="35">
        <f>BL93+BO93+2/2+Tabelle216[[#This Row],[poweradd]]</f>
        <v>163.87</v>
      </c>
      <c r="BL93" s="52">
        <f t="shared" si="62"/>
        <v>158.18</v>
      </c>
      <c r="BM93" s="52">
        <f t="shared" si="69"/>
        <v>469.81999999999988</v>
      </c>
      <c r="BN93" s="52">
        <f t="shared" si="65"/>
        <v>465.12999999999988</v>
      </c>
      <c r="BO93" s="52">
        <f t="shared" si="46"/>
        <v>4.6900000000000004</v>
      </c>
      <c r="BP93" s="45"/>
      <c r="BQ93" s="45"/>
    </row>
    <row r="94" spans="2:70" x14ac:dyDescent="0.25">
      <c r="B94">
        <v>91</v>
      </c>
      <c r="C94" s="37">
        <f>D94+G94+2/2+Tabelle1[[#This Row],[poweradd]]</f>
        <v>275.96999999999991</v>
      </c>
      <c r="D94" s="52">
        <f t="shared" si="53"/>
        <v>270.18999999999994</v>
      </c>
      <c r="E94" s="52">
        <f t="shared" ref="E94:E99" si="70">F93+I93</f>
        <v>478.81</v>
      </c>
      <c r="F94" s="52">
        <f t="shared" si="63"/>
        <v>474.03000000000003</v>
      </c>
      <c r="G94" s="52">
        <f t="shared" si="48"/>
        <v>4.78</v>
      </c>
      <c r="H94" s="45"/>
      <c r="I94" s="45"/>
      <c r="L94">
        <v>91</v>
      </c>
      <c r="M94" s="37">
        <f>N94+Q94+2/2+Tabelle17[[#This Row],[poweradd]]</f>
        <v>275.68</v>
      </c>
      <c r="N94" s="52">
        <f t="shared" si="54"/>
        <v>269.89</v>
      </c>
      <c r="O94" s="52">
        <f>P93+S93</f>
        <v>479.10999999999996</v>
      </c>
      <c r="P94" s="52">
        <f t="shared" si="64"/>
        <v>474.31999999999994</v>
      </c>
      <c r="Q94" s="52">
        <f t="shared" si="50"/>
        <v>4.79</v>
      </c>
      <c r="R94" s="45"/>
      <c r="S94" s="45"/>
      <c r="V94" s="34">
        <v>91</v>
      </c>
      <c r="W94" s="37">
        <f>X94+AA94+2/2+Tabelle2[[#This Row],[poweradd]]</f>
        <v>184.53000000000003</v>
      </c>
      <c r="X94" s="52">
        <f t="shared" si="55"/>
        <v>178.81000000000003</v>
      </c>
      <c r="Y94" s="52">
        <f>Z93+AC93</f>
        <v>472.69000000000011</v>
      </c>
      <c r="Z94" s="52">
        <f t="shared" si="38"/>
        <v>467.97000000000008</v>
      </c>
      <c r="AA94" s="52">
        <f t="shared" si="39"/>
        <v>4.72</v>
      </c>
      <c r="AB94" s="45"/>
      <c r="AC94" s="45"/>
      <c r="AF94" s="34">
        <v>91</v>
      </c>
      <c r="AG94" s="37">
        <f>AH94+AK94+2/2+Tabelle29[[#This Row],[poweradd]]</f>
        <v>184.53000000000003</v>
      </c>
      <c r="AH94" s="52">
        <f t="shared" si="57"/>
        <v>178.81000000000003</v>
      </c>
      <c r="AI94" s="52">
        <f>AJ93+AM93</f>
        <v>472.69000000000011</v>
      </c>
      <c r="AJ94" s="52">
        <f t="shared" si="40"/>
        <v>467.97000000000008</v>
      </c>
      <c r="AK94" s="52">
        <f t="shared" si="41"/>
        <v>4.72</v>
      </c>
      <c r="AL94" s="45"/>
      <c r="AM94" s="45"/>
      <c r="AP94" s="34">
        <v>91</v>
      </c>
      <c r="AQ94" s="35">
        <f>AR94+AU94+2/2+Tabelle3[[#This Row],[poweradd]]</f>
        <v>183.26999999999998</v>
      </c>
      <c r="AR94" s="52">
        <f t="shared" si="58"/>
        <v>177.54</v>
      </c>
      <c r="AS94" s="52">
        <f t="shared" si="59"/>
        <v>473.96000000000009</v>
      </c>
      <c r="AT94" s="52">
        <f t="shared" si="42"/>
        <v>469.23000000000008</v>
      </c>
      <c r="AU94" s="52">
        <f t="shared" si="43"/>
        <v>4.7300000000000004</v>
      </c>
      <c r="AV94" s="45"/>
      <c r="AW94" s="45"/>
      <c r="AZ94" s="34">
        <v>91</v>
      </c>
      <c r="BA94" s="35">
        <f>BB94+BE94+2/2+Tabelle35[[#This Row],[poweradd]]</f>
        <v>187.72000000000006</v>
      </c>
      <c r="BB94" s="52">
        <f t="shared" si="60"/>
        <v>182.03000000000006</v>
      </c>
      <c r="BC94" s="52">
        <f t="shared" si="61"/>
        <v>469.47000000000031</v>
      </c>
      <c r="BD94" s="52">
        <f t="shared" si="44"/>
        <v>464.78000000000031</v>
      </c>
      <c r="BE94" s="52">
        <f t="shared" si="45"/>
        <v>4.6900000000000004</v>
      </c>
      <c r="BF94" s="45"/>
      <c r="BG94" s="45"/>
      <c r="BJ94" s="34">
        <v>91</v>
      </c>
      <c r="BK94" s="37">
        <f>BL94+BO94+2/2+Tabelle216[[#This Row],[poweradd]]</f>
        <v>169.52</v>
      </c>
      <c r="BL94" s="52">
        <f t="shared" si="62"/>
        <v>163.87</v>
      </c>
      <c r="BM94" s="52">
        <f>BN93+BQ93</f>
        <v>465.12999999999988</v>
      </c>
      <c r="BN94" s="52">
        <f t="shared" si="65"/>
        <v>460.4799999999999</v>
      </c>
      <c r="BO94" s="52">
        <f t="shared" si="46"/>
        <v>4.6500000000000004</v>
      </c>
      <c r="BP94" s="45"/>
      <c r="BQ94" s="45"/>
    </row>
    <row r="95" spans="2:70" x14ac:dyDescent="0.25">
      <c r="B95">
        <v>92</v>
      </c>
      <c r="C95" s="35">
        <f>D95+G95+2/2+Tabelle1[[#This Row],[poweradd]]</f>
        <v>281.70999999999992</v>
      </c>
      <c r="D95" s="52">
        <f t="shared" si="53"/>
        <v>275.96999999999991</v>
      </c>
      <c r="E95" s="52">
        <f t="shared" si="70"/>
        <v>474.03000000000003</v>
      </c>
      <c r="F95" s="52">
        <f t="shared" si="63"/>
        <v>469.29</v>
      </c>
      <c r="G95" s="52">
        <f t="shared" si="48"/>
        <v>4.74</v>
      </c>
      <c r="H95" s="45"/>
      <c r="I95" s="45"/>
      <c r="L95">
        <v>92</v>
      </c>
      <c r="M95" s="35">
        <f>N95+Q95+2/2+Tabelle17[[#This Row],[poweradd]]</f>
        <v>281.42</v>
      </c>
      <c r="N95" s="52">
        <f t="shared" si="54"/>
        <v>275.68</v>
      </c>
      <c r="O95" s="52">
        <f>P94+S94</f>
        <v>474.31999999999994</v>
      </c>
      <c r="P95" s="52">
        <f t="shared" si="64"/>
        <v>469.57999999999993</v>
      </c>
      <c r="Q95" s="52">
        <f t="shared" si="50"/>
        <v>4.74</v>
      </c>
      <c r="R95" s="45"/>
      <c r="S95" s="45"/>
      <c r="V95" s="34">
        <v>92</v>
      </c>
      <c r="W95" s="35">
        <f>X95+AA95+2/2+Tabelle2[[#This Row],[poweradd]]</f>
        <v>190.20000000000002</v>
      </c>
      <c r="X95" s="52">
        <f t="shared" si="55"/>
        <v>184.53000000000003</v>
      </c>
      <c r="Y95" s="52">
        <f>Z94+AC94</f>
        <v>467.97000000000008</v>
      </c>
      <c r="Z95" s="52">
        <f t="shared" si="38"/>
        <v>463.30000000000007</v>
      </c>
      <c r="AA95" s="52">
        <f t="shared" si="39"/>
        <v>4.67</v>
      </c>
      <c r="AB95" s="45"/>
      <c r="AC95" s="45"/>
      <c r="AF95" s="34">
        <v>92</v>
      </c>
      <c r="AG95" s="35">
        <f>AH95+AK95+2/2+Tabelle29[[#This Row],[poweradd]]</f>
        <v>190.20000000000002</v>
      </c>
      <c r="AH95" s="52">
        <f t="shared" si="57"/>
        <v>184.53000000000003</v>
      </c>
      <c r="AI95" s="52">
        <f>AJ94+AM94</f>
        <v>467.97000000000008</v>
      </c>
      <c r="AJ95" s="52">
        <f t="shared" si="40"/>
        <v>463.30000000000007</v>
      </c>
      <c r="AK95" s="52">
        <f t="shared" si="41"/>
        <v>4.67</v>
      </c>
      <c r="AL95" s="45"/>
      <c r="AM95" s="45"/>
      <c r="AP95" s="34">
        <v>92</v>
      </c>
      <c r="AQ95" s="35">
        <f>AR95+AU95+2/2+Tabelle3[[#This Row],[poweradd]]</f>
        <v>188.95999999999998</v>
      </c>
      <c r="AR95" s="52">
        <f t="shared" si="58"/>
        <v>183.26999999999998</v>
      </c>
      <c r="AS95" s="52">
        <f t="shared" si="59"/>
        <v>469.23000000000008</v>
      </c>
      <c r="AT95" s="52">
        <f t="shared" si="42"/>
        <v>464.54000000000008</v>
      </c>
      <c r="AU95" s="52">
        <f t="shared" si="43"/>
        <v>4.6900000000000004</v>
      </c>
      <c r="AV95" s="45"/>
      <c r="AW95" s="45"/>
      <c r="AZ95" s="34">
        <v>92</v>
      </c>
      <c r="BA95" s="35">
        <f>BB95+BE95+2/2+Tabelle35[[#This Row],[poweradd]]</f>
        <v>193.36000000000004</v>
      </c>
      <c r="BB95" s="52">
        <f t="shared" si="60"/>
        <v>187.72000000000006</v>
      </c>
      <c r="BC95" s="52">
        <f t="shared" si="61"/>
        <v>464.78000000000031</v>
      </c>
      <c r="BD95" s="52">
        <f t="shared" si="44"/>
        <v>460.14000000000033</v>
      </c>
      <c r="BE95" s="52">
        <f t="shared" si="45"/>
        <v>4.6399999999999997</v>
      </c>
      <c r="BF95" s="45"/>
      <c r="BG95" s="45"/>
      <c r="BJ95" s="34">
        <v>92</v>
      </c>
      <c r="BK95" s="35">
        <f>BL95+BO95+2/2+Tabelle216[[#This Row],[poweradd]]</f>
        <v>175.12</v>
      </c>
      <c r="BL95" s="52">
        <f t="shared" si="62"/>
        <v>169.52</v>
      </c>
      <c r="BM95" s="52">
        <f>BN94+BQ94</f>
        <v>460.4799999999999</v>
      </c>
      <c r="BN95" s="52">
        <f t="shared" si="65"/>
        <v>455.87999999999988</v>
      </c>
      <c r="BO95" s="52">
        <f t="shared" si="46"/>
        <v>4.5999999999999996</v>
      </c>
      <c r="BP95" s="45"/>
      <c r="BQ95" s="45"/>
    </row>
    <row r="96" spans="2:70" x14ac:dyDescent="0.25">
      <c r="B96">
        <v>93</v>
      </c>
      <c r="C96" s="35">
        <f>D96+G96+2/2+Tabelle1[[#This Row],[poweradd]]</f>
        <v>237.39999999999992</v>
      </c>
      <c r="D96" s="52">
        <f t="shared" si="53"/>
        <v>281.70999999999992</v>
      </c>
      <c r="E96" s="52">
        <f t="shared" si="70"/>
        <v>469.29</v>
      </c>
      <c r="F96" s="52">
        <f t="shared" si="63"/>
        <v>464.6</v>
      </c>
      <c r="G96" s="52">
        <f t="shared" si="48"/>
        <v>4.6900000000000004</v>
      </c>
      <c r="H96" s="45">
        <v>-50</v>
      </c>
      <c r="I96" s="45"/>
      <c r="J96" t="s">
        <v>61</v>
      </c>
      <c r="L96">
        <v>93</v>
      </c>
      <c r="M96" s="35">
        <f>N96+Q96+2/2+Tabelle17[[#This Row],[poweradd]]</f>
        <v>237.11</v>
      </c>
      <c r="N96" s="52">
        <f t="shared" si="54"/>
        <v>281.42</v>
      </c>
      <c r="O96" s="52">
        <f>P95+S95</f>
        <v>469.57999999999993</v>
      </c>
      <c r="P96" s="52">
        <f t="shared" si="64"/>
        <v>464.88999999999993</v>
      </c>
      <c r="Q96" s="52">
        <f t="shared" si="50"/>
        <v>4.6900000000000004</v>
      </c>
      <c r="R96" s="45">
        <v>-50</v>
      </c>
      <c r="S96" s="45"/>
      <c r="T96" t="s">
        <v>61</v>
      </c>
      <c r="V96" s="34">
        <v>93</v>
      </c>
      <c r="W96" s="35">
        <f>X96+AA96+2/2+Tabelle2[[#This Row],[poweradd]]</f>
        <v>195.83</v>
      </c>
      <c r="X96" s="52">
        <f t="shared" si="55"/>
        <v>190.20000000000002</v>
      </c>
      <c r="Y96" s="52">
        <f>Z95+AC95</f>
        <v>463.30000000000007</v>
      </c>
      <c r="Z96" s="52">
        <f t="shared" si="38"/>
        <v>458.67000000000007</v>
      </c>
      <c r="AA96" s="52">
        <f t="shared" si="39"/>
        <v>4.63</v>
      </c>
      <c r="AB96" s="45"/>
      <c r="AC96" s="45"/>
      <c r="AF96" s="34">
        <v>93</v>
      </c>
      <c r="AG96" s="35">
        <f>AH96+AK96+2/2+Tabelle29[[#This Row],[poweradd]]</f>
        <v>195.83</v>
      </c>
      <c r="AH96" s="52">
        <f t="shared" si="57"/>
        <v>190.20000000000002</v>
      </c>
      <c r="AI96" s="52">
        <f>AJ95+AM95</f>
        <v>463.30000000000007</v>
      </c>
      <c r="AJ96" s="52">
        <f t="shared" si="40"/>
        <v>458.67000000000007</v>
      </c>
      <c r="AK96" s="52">
        <f t="shared" si="41"/>
        <v>4.63</v>
      </c>
      <c r="AL96" s="45"/>
      <c r="AM96" s="45"/>
      <c r="AP96" s="34">
        <v>93</v>
      </c>
      <c r="AQ96" s="35">
        <f>AR96+AU96+2/2+Tabelle3[[#This Row],[poweradd]]</f>
        <v>194.59999999999997</v>
      </c>
      <c r="AR96" s="52">
        <f t="shared" si="58"/>
        <v>188.95999999999998</v>
      </c>
      <c r="AS96" s="52">
        <f t="shared" si="59"/>
        <v>464.54000000000008</v>
      </c>
      <c r="AT96" s="52">
        <f t="shared" si="42"/>
        <v>459.90000000000009</v>
      </c>
      <c r="AU96" s="52">
        <f t="shared" si="43"/>
        <v>4.6399999999999997</v>
      </c>
      <c r="AV96" s="45"/>
      <c r="AW96" s="45"/>
      <c r="AZ96" s="34">
        <v>93</v>
      </c>
      <c r="BA96" s="35">
        <f>BB96+BE96+2/2+Tabelle35[[#This Row],[poweradd]]</f>
        <v>198.96000000000004</v>
      </c>
      <c r="BB96" s="52">
        <f t="shared" si="60"/>
        <v>193.36000000000004</v>
      </c>
      <c r="BC96" s="52">
        <f t="shared" si="61"/>
        <v>460.14000000000033</v>
      </c>
      <c r="BD96" s="52">
        <f t="shared" si="44"/>
        <v>455.5400000000003</v>
      </c>
      <c r="BE96" s="52">
        <f t="shared" si="45"/>
        <v>4.5999999999999996</v>
      </c>
      <c r="BF96" s="45"/>
      <c r="BG96" s="45"/>
      <c r="BJ96" s="34">
        <v>93</v>
      </c>
      <c r="BK96" s="35">
        <f>BL96+BO96+2/2+Tabelle216[[#This Row],[poweradd]]</f>
        <v>180.67000000000002</v>
      </c>
      <c r="BL96" s="52">
        <f t="shared" si="62"/>
        <v>175.12</v>
      </c>
      <c r="BM96" s="52">
        <f>BN95+BQ95</f>
        <v>455.87999999999988</v>
      </c>
      <c r="BN96" s="52">
        <f t="shared" si="65"/>
        <v>451.32999999999987</v>
      </c>
      <c r="BO96" s="52">
        <f t="shared" si="46"/>
        <v>4.55</v>
      </c>
      <c r="BP96" s="45"/>
      <c r="BQ96" s="45"/>
    </row>
    <row r="97" spans="2:70" x14ac:dyDescent="0.25">
      <c r="B97">
        <v>94</v>
      </c>
      <c r="C97" s="35">
        <f>D97+G97+2/2+Tabelle1[[#This Row],[poweradd]]</f>
        <v>193.03999999999991</v>
      </c>
      <c r="D97" s="52">
        <f t="shared" si="53"/>
        <v>237.39999999999992</v>
      </c>
      <c r="E97" s="52">
        <f t="shared" si="70"/>
        <v>464.6</v>
      </c>
      <c r="F97" s="52">
        <f t="shared" si="63"/>
        <v>459.96000000000004</v>
      </c>
      <c r="G97" s="52">
        <f t="shared" si="48"/>
        <v>4.6399999999999997</v>
      </c>
      <c r="H97" s="45">
        <v>-50</v>
      </c>
      <c r="I97" s="45"/>
      <c r="J97" t="s">
        <v>44</v>
      </c>
      <c r="L97">
        <v>94</v>
      </c>
      <c r="M97" s="35">
        <f>N97+Q97+2/2+Tabelle17[[#This Row],[poweradd]]</f>
        <v>192.75</v>
      </c>
      <c r="N97" s="52">
        <f t="shared" si="54"/>
        <v>237.11</v>
      </c>
      <c r="O97" s="52">
        <f>P96+S96</f>
        <v>464.88999999999993</v>
      </c>
      <c r="P97" s="52">
        <f t="shared" si="64"/>
        <v>460.24999999999994</v>
      </c>
      <c r="Q97" s="52">
        <f t="shared" si="50"/>
        <v>4.6399999999999997</v>
      </c>
      <c r="R97" s="45">
        <v>-50</v>
      </c>
      <c r="S97" s="45"/>
      <c r="T97" t="s">
        <v>44</v>
      </c>
      <c r="V97" s="34">
        <v>94</v>
      </c>
      <c r="W97" s="35">
        <f>X97+AA97+2/2+Tabelle2[[#This Row],[poweradd]]</f>
        <v>201.41000000000003</v>
      </c>
      <c r="X97" s="52">
        <f t="shared" si="55"/>
        <v>195.83</v>
      </c>
      <c r="Y97" s="52">
        <f>Z96+AC96</f>
        <v>458.67000000000007</v>
      </c>
      <c r="Z97" s="52">
        <f t="shared" si="38"/>
        <v>454.09000000000009</v>
      </c>
      <c r="AA97" s="52">
        <f t="shared" si="39"/>
        <v>4.58</v>
      </c>
      <c r="AB97" s="45"/>
      <c r="AC97" s="45"/>
      <c r="AF97" s="34">
        <v>94</v>
      </c>
      <c r="AG97" s="35">
        <f>AH97+AK97+2/2+Tabelle29[[#This Row],[poweradd]]</f>
        <v>201.41000000000003</v>
      </c>
      <c r="AH97" s="52">
        <f t="shared" si="57"/>
        <v>195.83</v>
      </c>
      <c r="AI97" s="52">
        <f>AJ96+AM96</f>
        <v>458.67000000000007</v>
      </c>
      <c r="AJ97" s="52">
        <f t="shared" si="40"/>
        <v>454.09000000000009</v>
      </c>
      <c r="AK97" s="52">
        <f t="shared" si="41"/>
        <v>4.58</v>
      </c>
      <c r="AL97" s="45"/>
      <c r="AM97" s="45"/>
      <c r="AP97" s="34">
        <v>94</v>
      </c>
      <c r="AQ97" s="35">
        <f>AR97+AU97+2/2+Tabelle3[[#This Row],[poweradd]]</f>
        <v>200.18999999999997</v>
      </c>
      <c r="AR97" s="52">
        <f t="shared" si="58"/>
        <v>194.59999999999997</v>
      </c>
      <c r="AS97" s="52">
        <f t="shared" si="59"/>
        <v>459.90000000000009</v>
      </c>
      <c r="AT97" s="52">
        <f t="shared" si="42"/>
        <v>455.31000000000012</v>
      </c>
      <c r="AU97" s="52">
        <f t="shared" si="43"/>
        <v>4.59</v>
      </c>
      <c r="AV97" s="45"/>
      <c r="AW97" s="45"/>
      <c r="AZ97" s="34">
        <v>94</v>
      </c>
      <c r="BA97" s="35">
        <f>BB97+BE97+2/2+Tabelle35[[#This Row],[poweradd]]</f>
        <v>204.51000000000005</v>
      </c>
      <c r="BB97" s="52">
        <f t="shared" si="60"/>
        <v>198.96000000000004</v>
      </c>
      <c r="BC97" s="52">
        <f t="shared" si="61"/>
        <v>455.5400000000003</v>
      </c>
      <c r="BD97" s="52">
        <f t="shared" si="44"/>
        <v>450.99000000000029</v>
      </c>
      <c r="BE97" s="52">
        <f t="shared" si="45"/>
        <v>4.55</v>
      </c>
      <c r="BF97" s="45"/>
      <c r="BG97" s="45"/>
      <c r="BJ97" s="34">
        <v>94</v>
      </c>
      <c r="BK97" s="35">
        <f>BL97+BO97+2/2+Tabelle216[[#This Row],[poweradd]]</f>
        <v>186.18</v>
      </c>
      <c r="BL97" s="52">
        <f t="shared" si="62"/>
        <v>180.67000000000002</v>
      </c>
      <c r="BM97" s="52">
        <f>BN96+BQ96</f>
        <v>451.32999999999987</v>
      </c>
      <c r="BN97" s="52">
        <f t="shared" si="65"/>
        <v>446.81999999999988</v>
      </c>
      <c r="BO97" s="52">
        <f t="shared" si="46"/>
        <v>4.51</v>
      </c>
      <c r="BP97" s="45"/>
      <c r="BQ97" s="45"/>
    </row>
    <row r="98" spans="2:70" x14ac:dyDescent="0.25">
      <c r="B98">
        <v>95</v>
      </c>
      <c r="C98" s="37">
        <f>D98+G98+2/2+Tabelle1[[#This Row],[poweradd]]</f>
        <v>223.62999999999991</v>
      </c>
      <c r="D98" s="52">
        <f t="shared" si="53"/>
        <v>193.03999999999991</v>
      </c>
      <c r="E98" s="52">
        <f t="shared" si="70"/>
        <v>459.96000000000004</v>
      </c>
      <c r="F98" s="52">
        <f t="shared" si="63"/>
        <v>455.37000000000006</v>
      </c>
      <c r="G98" s="52">
        <f t="shared" si="48"/>
        <v>4.59</v>
      </c>
      <c r="H98" s="45">
        <v>25</v>
      </c>
      <c r="I98" s="45"/>
      <c r="J98" t="s">
        <v>43</v>
      </c>
      <c r="L98">
        <v>95</v>
      </c>
      <c r="M98" s="37">
        <f>N98+Q98+2/2+Tabelle17[[#This Row],[poweradd]]</f>
        <v>223.35</v>
      </c>
      <c r="N98" s="52">
        <f t="shared" si="54"/>
        <v>192.75</v>
      </c>
      <c r="O98" s="52">
        <f>P97+S97</f>
        <v>460.24999999999994</v>
      </c>
      <c r="P98" s="52">
        <f t="shared" si="64"/>
        <v>455.64999999999992</v>
      </c>
      <c r="Q98" s="52">
        <f t="shared" si="50"/>
        <v>4.5999999999999996</v>
      </c>
      <c r="R98" s="45">
        <v>25</v>
      </c>
      <c r="S98" s="45"/>
      <c r="T98" t="s">
        <v>43</v>
      </c>
      <c r="V98" s="36">
        <v>95</v>
      </c>
      <c r="W98" s="37">
        <f>X98+AA98+2/2+Tabelle2[[#This Row],[poweradd]]</f>
        <v>206.95000000000002</v>
      </c>
      <c r="X98" s="52">
        <f t="shared" si="55"/>
        <v>201.41000000000003</v>
      </c>
      <c r="Y98" s="52">
        <f>Z97+AC97</f>
        <v>454.09000000000009</v>
      </c>
      <c r="Z98" s="52">
        <f t="shared" si="38"/>
        <v>449.55000000000007</v>
      </c>
      <c r="AA98" s="52">
        <f t="shared" si="39"/>
        <v>4.54</v>
      </c>
      <c r="AB98" s="45"/>
      <c r="AC98" s="45"/>
      <c r="AF98" s="36">
        <v>95</v>
      </c>
      <c r="AG98" s="37">
        <f>AH98+AK98+2/2+Tabelle29[[#This Row],[poweradd]]</f>
        <v>206.95000000000002</v>
      </c>
      <c r="AH98" s="52">
        <f t="shared" si="57"/>
        <v>201.41000000000003</v>
      </c>
      <c r="AI98" s="52">
        <f>AJ97+AM97</f>
        <v>454.09000000000009</v>
      </c>
      <c r="AJ98" s="52">
        <f t="shared" si="40"/>
        <v>449.55000000000007</v>
      </c>
      <c r="AK98" s="52">
        <f t="shared" si="41"/>
        <v>4.54</v>
      </c>
      <c r="AL98" s="45"/>
      <c r="AM98" s="45"/>
      <c r="AP98" s="34">
        <v>95</v>
      </c>
      <c r="AQ98" s="35">
        <f>AR98+AU98+2/2+Tabelle3[[#This Row],[poweradd]]</f>
        <v>205.73999999999998</v>
      </c>
      <c r="AR98" s="52">
        <f t="shared" si="58"/>
        <v>200.18999999999997</v>
      </c>
      <c r="AS98" s="52">
        <f t="shared" si="59"/>
        <v>455.31000000000012</v>
      </c>
      <c r="AT98" s="52">
        <f t="shared" si="42"/>
        <v>450.7600000000001</v>
      </c>
      <c r="AU98" s="52">
        <f t="shared" si="43"/>
        <v>4.55</v>
      </c>
      <c r="AV98" s="45"/>
      <c r="AW98" s="45"/>
      <c r="AZ98" s="34">
        <v>95</v>
      </c>
      <c r="BA98" s="35">
        <f>BB98+BE98+2/2+Tabelle35[[#This Row],[poweradd]]</f>
        <v>210.01000000000005</v>
      </c>
      <c r="BB98" s="52">
        <f t="shared" si="60"/>
        <v>204.51000000000005</v>
      </c>
      <c r="BC98" s="52">
        <f t="shared" si="61"/>
        <v>450.99000000000029</v>
      </c>
      <c r="BD98" s="52">
        <f t="shared" si="44"/>
        <v>446.49000000000029</v>
      </c>
      <c r="BE98" s="52">
        <f t="shared" si="45"/>
        <v>4.5</v>
      </c>
      <c r="BF98" s="45"/>
      <c r="BG98" s="45"/>
      <c r="BJ98" s="36">
        <v>95</v>
      </c>
      <c r="BK98" s="37">
        <f>BL98+BO98+2/2+Tabelle216[[#This Row],[poweradd]]</f>
        <v>191.64000000000001</v>
      </c>
      <c r="BL98" s="52">
        <f t="shared" si="62"/>
        <v>186.18</v>
      </c>
      <c r="BM98" s="52">
        <f>BN97+BQ97</f>
        <v>446.81999999999988</v>
      </c>
      <c r="BN98" s="52">
        <f t="shared" si="65"/>
        <v>442.3599999999999</v>
      </c>
      <c r="BO98" s="52">
        <f t="shared" si="46"/>
        <v>4.46</v>
      </c>
      <c r="BP98" s="45"/>
      <c r="BQ98" s="45"/>
    </row>
    <row r="99" spans="2:70" x14ac:dyDescent="0.25">
      <c r="B99">
        <v>96</v>
      </c>
      <c r="C99" s="35">
        <f>D99+G99+2/2+Tabelle1[[#This Row],[poweradd]]</f>
        <v>229.17999999999992</v>
      </c>
      <c r="D99" s="52">
        <f t="shared" si="53"/>
        <v>223.62999999999991</v>
      </c>
      <c r="E99" s="52">
        <f t="shared" si="70"/>
        <v>455.37000000000006</v>
      </c>
      <c r="F99" s="52">
        <f t="shared" si="63"/>
        <v>450.82000000000005</v>
      </c>
      <c r="G99" s="52">
        <f t="shared" si="48"/>
        <v>4.55</v>
      </c>
      <c r="H99" s="45"/>
      <c r="I99" s="45"/>
      <c r="L99">
        <v>96</v>
      </c>
      <c r="M99" s="35">
        <f>N99+Q99+2/2+Tabelle17[[#This Row],[poweradd]]</f>
        <v>228.9</v>
      </c>
      <c r="N99" s="52">
        <f t="shared" si="54"/>
        <v>223.35</v>
      </c>
      <c r="O99" s="52">
        <f t="shared" ref="O99:O113" si="71">P98+S98</f>
        <v>455.64999999999992</v>
      </c>
      <c r="P99" s="52">
        <f t="shared" si="64"/>
        <v>451.09999999999991</v>
      </c>
      <c r="Q99" s="52">
        <f t="shared" si="50"/>
        <v>4.55</v>
      </c>
      <c r="R99" s="45"/>
      <c r="S99" s="45"/>
      <c r="V99" s="34">
        <v>96</v>
      </c>
      <c r="W99" s="35">
        <f>X99+AA99+2/2+Tabelle2[[#This Row],[poweradd]]</f>
        <v>212.44000000000003</v>
      </c>
      <c r="X99" s="52">
        <f t="shared" si="55"/>
        <v>206.95000000000002</v>
      </c>
      <c r="Y99" s="52">
        <f t="shared" si="56"/>
        <v>449.55000000000007</v>
      </c>
      <c r="Z99" s="52">
        <f t="shared" si="38"/>
        <v>445.06000000000006</v>
      </c>
      <c r="AA99" s="52">
        <f t="shared" si="39"/>
        <v>4.49</v>
      </c>
      <c r="AB99" s="45"/>
      <c r="AC99" s="45"/>
      <c r="AF99" s="34">
        <v>96</v>
      </c>
      <c r="AG99" s="35">
        <f>AH99+AK99+2/2+Tabelle29[[#This Row],[poweradd]]</f>
        <v>212.44000000000003</v>
      </c>
      <c r="AH99" s="52">
        <f t="shared" si="57"/>
        <v>206.95000000000002</v>
      </c>
      <c r="AI99" s="52">
        <f t="shared" ref="AI99:AI113" si="72">AJ98+AM98</f>
        <v>449.55000000000007</v>
      </c>
      <c r="AJ99" s="52">
        <f t="shared" si="40"/>
        <v>445.06000000000006</v>
      </c>
      <c r="AK99" s="52">
        <f t="shared" si="41"/>
        <v>4.49</v>
      </c>
      <c r="AL99" s="45"/>
      <c r="AM99" s="45"/>
      <c r="AP99" s="34">
        <v>96</v>
      </c>
      <c r="AQ99" s="35">
        <f>AR99+AU99+2/2+Tabelle3[[#This Row],[poweradd]]</f>
        <v>211.23999999999998</v>
      </c>
      <c r="AR99" s="52">
        <f t="shared" si="58"/>
        <v>205.73999999999998</v>
      </c>
      <c r="AS99" s="52">
        <f t="shared" si="59"/>
        <v>450.7600000000001</v>
      </c>
      <c r="AT99" s="52">
        <f t="shared" si="42"/>
        <v>446.2600000000001</v>
      </c>
      <c r="AU99" s="52">
        <f t="shared" si="43"/>
        <v>4.5</v>
      </c>
      <c r="AV99" s="45"/>
      <c r="AW99" s="45"/>
      <c r="AZ99" s="34">
        <v>96</v>
      </c>
      <c r="BA99" s="35">
        <f>BB99+BE99+2/2+Tabelle35[[#This Row],[poweradd]]</f>
        <v>215.47000000000006</v>
      </c>
      <c r="BB99" s="52">
        <f t="shared" si="60"/>
        <v>210.01000000000005</v>
      </c>
      <c r="BC99" s="52">
        <f t="shared" si="61"/>
        <v>446.49000000000029</v>
      </c>
      <c r="BD99" s="52">
        <f t="shared" si="44"/>
        <v>442.03000000000031</v>
      </c>
      <c r="BE99" s="52">
        <f t="shared" si="45"/>
        <v>4.46</v>
      </c>
      <c r="BF99" s="45"/>
      <c r="BG99" s="45"/>
      <c r="BJ99" s="34">
        <v>96</v>
      </c>
      <c r="BK99" s="35">
        <f>BL99+BO99+2/2+Tabelle216[[#This Row],[poweradd]]</f>
        <v>197.06</v>
      </c>
      <c r="BL99" s="52">
        <f t="shared" si="62"/>
        <v>191.64000000000001</v>
      </c>
      <c r="BM99" s="52">
        <f t="shared" ref="BM99:BM113" si="73">BN98+BQ98</f>
        <v>442.3599999999999</v>
      </c>
      <c r="BN99" s="52">
        <f t="shared" si="65"/>
        <v>437.93999999999988</v>
      </c>
      <c r="BO99" s="52">
        <f t="shared" si="46"/>
        <v>4.42</v>
      </c>
      <c r="BP99" s="45"/>
      <c r="BQ99" s="45"/>
    </row>
    <row r="100" spans="2:70" x14ac:dyDescent="0.25">
      <c r="B100">
        <v>97</v>
      </c>
      <c r="C100" s="35">
        <f>D100+G100+2/2+Tabelle1[[#This Row],[poweradd]]</f>
        <v>234.67999999999992</v>
      </c>
      <c r="D100" s="52">
        <f t="shared" si="53"/>
        <v>229.17999999999992</v>
      </c>
      <c r="E100" s="52">
        <f t="shared" ref="E100:E113" si="74">F99+I99</f>
        <v>450.82000000000005</v>
      </c>
      <c r="F100" s="52">
        <f t="shared" si="63"/>
        <v>446.32000000000005</v>
      </c>
      <c r="G100" s="52">
        <f t="shared" si="48"/>
        <v>4.5</v>
      </c>
      <c r="H100" s="45"/>
      <c r="I100" s="45"/>
      <c r="L100">
        <v>97</v>
      </c>
      <c r="M100" s="35">
        <f>N100+Q100+2/2+Tabelle17[[#This Row],[poweradd]]</f>
        <v>234.41</v>
      </c>
      <c r="N100" s="52">
        <f t="shared" si="54"/>
        <v>228.9</v>
      </c>
      <c r="O100" s="52">
        <f t="shared" si="71"/>
        <v>451.09999999999991</v>
      </c>
      <c r="P100" s="52">
        <f t="shared" si="64"/>
        <v>446.58999999999992</v>
      </c>
      <c r="Q100" s="52">
        <f t="shared" si="50"/>
        <v>4.51</v>
      </c>
      <c r="R100" s="45"/>
      <c r="S100" s="45"/>
      <c r="V100" s="34">
        <v>97</v>
      </c>
      <c r="W100" s="35">
        <f>X100+AA100+2/2+Tabelle2[[#This Row],[poweradd]]</f>
        <v>217.89000000000001</v>
      </c>
      <c r="X100" s="52">
        <f t="shared" si="55"/>
        <v>212.44000000000003</v>
      </c>
      <c r="Y100" s="52">
        <f t="shared" si="56"/>
        <v>445.06000000000006</v>
      </c>
      <c r="Z100" s="52">
        <f t="shared" ref="Z100:Z113" si="75">Y100-AA100</f>
        <v>440.61000000000007</v>
      </c>
      <c r="AA100" s="52">
        <f t="shared" ref="AA100:AA113" si="76">IF(ROUNDDOWN(Y100/50/2,2)&lt;0.5,0.5,IF(ROUNDDOWN(Y100/50/2,2)&gt;10,10,ROUNDDOWN(Y100/50/2,2)))</f>
        <v>4.45</v>
      </c>
      <c r="AB100" s="45"/>
      <c r="AC100" s="45"/>
      <c r="AF100" s="34">
        <v>97</v>
      </c>
      <c r="AG100" s="35">
        <f>AH100+AK100+2/2+Tabelle29[[#This Row],[poweradd]]</f>
        <v>217.89000000000001</v>
      </c>
      <c r="AH100" s="52">
        <f t="shared" si="57"/>
        <v>212.44000000000003</v>
      </c>
      <c r="AI100" s="52">
        <f t="shared" si="72"/>
        <v>445.06000000000006</v>
      </c>
      <c r="AJ100" s="52">
        <f t="shared" si="40"/>
        <v>440.61000000000007</v>
      </c>
      <c r="AK100" s="52">
        <f t="shared" ref="AK100:AK113" si="77">IF(ROUNDDOWN(AI100/50/2,2)&lt;0.5,0.5,IF(ROUNDDOWN(AI100/50/2,2)&gt;10,10,ROUNDDOWN(AI100/50/2,2)))</f>
        <v>4.45</v>
      </c>
      <c r="AL100" s="45"/>
      <c r="AM100" s="45"/>
      <c r="AP100" s="34">
        <v>97</v>
      </c>
      <c r="AQ100" s="35">
        <f>AR100+AU100+2/2+Tabelle3[[#This Row],[poweradd]]</f>
        <v>216.7</v>
      </c>
      <c r="AR100" s="52">
        <f t="shared" si="58"/>
        <v>211.23999999999998</v>
      </c>
      <c r="AS100" s="52">
        <f t="shared" si="59"/>
        <v>446.2600000000001</v>
      </c>
      <c r="AT100" s="52">
        <f t="shared" si="42"/>
        <v>441.80000000000013</v>
      </c>
      <c r="AU100" s="52">
        <f t="shared" ref="AU100:AU113" si="78">IF(ROUNDDOWN(AS100/50/2,2)&lt;0.5,0.5,IF(ROUNDDOWN(AS100/50/2,2)&gt;10,10,ROUNDDOWN(AS100/50/2,2)))</f>
        <v>4.46</v>
      </c>
      <c r="AV100" s="45"/>
      <c r="AW100" s="45"/>
      <c r="AZ100" s="34">
        <v>97</v>
      </c>
      <c r="BA100" s="35">
        <f>BB100+BE100+2/2+Tabelle35[[#This Row],[poweradd]]</f>
        <v>220.89000000000004</v>
      </c>
      <c r="BB100" s="52">
        <f t="shared" si="60"/>
        <v>215.47000000000006</v>
      </c>
      <c r="BC100" s="52">
        <f t="shared" si="61"/>
        <v>442.03000000000031</v>
      </c>
      <c r="BD100" s="52">
        <f t="shared" si="44"/>
        <v>437.6100000000003</v>
      </c>
      <c r="BE100" s="52">
        <f t="shared" ref="BE100:BE113" si="79">IF(ROUNDDOWN(BC100/50/2,2)&lt;0.5,0.5,IF(ROUNDDOWN(BC100/50/2,2)&gt;10,10,ROUNDDOWN(BC100/50/2,2)))</f>
        <v>4.42</v>
      </c>
      <c r="BF100" s="45"/>
      <c r="BG100" s="45"/>
      <c r="BJ100" s="34">
        <v>97</v>
      </c>
      <c r="BK100" s="35">
        <f>BL100+BO100+2/2+Tabelle216[[#This Row],[poweradd]]</f>
        <v>202.43</v>
      </c>
      <c r="BL100" s="52">
        <f t="shared" si="62"/>
        <v>197.06</v>
      </c>
      <c r="BM100" s="52">
        <f t="shared" si="73"/>
        <v>437.93999999999988</v>
      </c>
      <c r="BN100" s="52">
        <f t="shared" si="65"/>
        <v>433.56999999999988</v>
      </c>
      <c r="BO100" s="52">
        <f t="shared" ref="BO100:BO113" si="80">IF(ROUNDDOWN(BM100/50/2,2)&lt;0.5,0.5,IF(ROUNDDOWN(BM100/50/2,2)&gt;10,10,ROUNDDOWN(BM100/50/2,2)))</f>
        <v>4.37</v>
      </c>
      <c r="BP100" s="45"/>
      <c r="BQ100" s="45"/>
    </row>
    <row r="101" spans="2:70" x14ac:dyDescent="0.25">
      <c r="B101">
        <v>98</v>
      </c>
      <c r="C101" s="35">
        <f>D101+G101+2/2+Tabelle1[[#This Row],[poweradd]]</f>
        <v>240.13999999999993</v>
      </c>
      <c r="D101" s="52">
        <f t="shared" si="53"/>
        <v>234.67999999999992</v>
      </c>
      <c r="E101" s="52">
        <f t="shared" si="74"/>
        <v>446.32000000000005</v>
      </c>
      <c r="F101" s="52">
        <f t="shared" si="63"/>
        <v>441.86000000000007</v>
      </c>
      <c r="G101" s="52">
        <f t="shared" si="48"/>
        <v>4.46</v>
      </c>
      <c r="H101" s="45"/>
      <c r="I101" s="45"/>
      <c r="L101">
        <v>98</v>
      </c>
      <c r="M101" s="35">
        <f>N101+Q101+2/2+Tabelle17[[#This Row],[poweradd]]</f>
        <v>239.87</v>
      </c>
      <c r="N101" s="52">
        <f t="shared" si="54"/>
        <v>234.41</v>
      </c>
      <c r="O101" s="52">
        <f t="shared" si="71"/>
        <v>446.58999999999992</v>
      </c>
      <c r="P101" s="52">
        <f t="shared" si="64"/>
        <v>442.12999999999994</v>
      </c>
      <c r="Q101" s="52">
        <f t="shared" si="50"/>
        <v>4.46</v>
      </c>
      <c r="R101" s="45"/>
      <c r="S101" s="45"/>
      <c r="V101" s="34">
        <v>98</v>
      </c>
      <c r="W101" s="35">
        <f>X101+AA101+2/2+Tabelle2[[#This Row],[poweradd]]</f>
        <v>223.29000000000002</v>
      </c>
      <c r="X101" s="52">
        <f t="shared" si="55"/>
        <v>217.89000000000001</v>
      </c>
      <c r="Y101" s="52">
        <f t="shared" si="56"/>
        <v>440.61000000000007</v>
      </c>
      <c r="Z101" s="52">
        <f t="shared" si="75"/>
        <v>436.21000000000009</v>
      </c>
      <c r="AA101" s="52">
        <f t="shared" si="76"/>
        <v>4.4000000000000004</v>
      </c>
      <c r="AB101" s="45"/>
      <c r="AC101" s="45"/>
      <c r="AF101" s="34">
        <v>98</v>
      </c>
      <c r="AG101" s="35">
        <f>AH101+AK101+2/2+Tabelle29[[#This Row],[poweradd]]</f>
        <v>223.29000000000002</v>
      </c>
      <c r="AH101" s="52">
        <f t="shared" si="57"/>
        <v>217.89000000000001</v>
      </c>
      <c r="AI101" s="52">
        <f t="shared" si="72"/>
        <v>440.61000000000007</v>
      </c>
      <c r="AJ101" s="52">
        <f t="shared" si="40"/>
        <v>436.21000000000009</v>
      </c>
      <c r="AK101" s="52">
        <f t="shared" si="77"/>
        <v>4.4000000000000004</v>
      </c>
      <c r="AL101" s="45"/>
      <c r="AM101" s="45"/>
      <c r="AP101" s="34">
        <v>98</v>
      </c>
      <c r="AQ101" s="35">
        <f>AR101+AU101+2/2+Tabelle3[[#This Row],[poweradd]]</f>
        <v>222.10999999999999</v>
      </c>
      <c r="AR101" s="52">
        <f t="shared" si="58"/>
        <v>216.7</v>
      </c>
      <c r="AS101" s="52">
        <f t="shared" si="59"/>
        <v>441.80000000000013</v>
      </c>
      <c r="AT101" s="52">
        <f t="shared" si="42"/>
        <v>437.3900000000001</v>
      </c>
      <c r="AU101" s="52">
        <f t="shared" si="78"/>
        <v>4.41</v>
      </c>
      <c r="AV101" s="45"/>
      <c r="AW101" s="45"/>
      <c r="AZ101" s="34">
        <v>98</v>
      </c>
      <c r="BA101" s="35">
        <f>BB101+BE101+2/2+Tabelle35[[#This Row],[poweradd]]</f>
        <v>226.26000000000005</v>
      </c>
      <c r="BB101" s="52">
        <f t="shared" si="60"/>
        <v>220.89000000000004</v>
      </c>
      <c r="BC101" s="52">
        <f t="shared" si="61"/>
        <v>437.6100000000003</v>
      </c>
      <c r="BD101" s="52">
        <f t="shared" si="44"/>
        <v>433.24000000000029</v>
      </c>
      <c r="BE101" s="52">
        <f t="shared" si="79"/>
        <v>4.37</v>
      </c>
      <c r="BF101" s="45"/>
      <c r="BG101" s="45"/>
      <c r="BJ101" s="34">
        <v>98</v>
      </c>
      <c r="BK101" s="35">
        <f>BL101+BO101+2/2+Tabelle216[[#This Row],[poweradd]]</f>
        <v>207.76000000000002</v>
      </c>
      <c r="BL101" s="52">
        <f t="shared" si="62"/>
        <v>202.43</v>
      </c>
      <c r="BM101" s="52">
        <f t="shared" si="73"/>
        <v>433.56999999999988</v>
      </c>
      <c r="BN101" s="52">
        <f t="shared" si="65"/>
        <v>429.2399999999999</v>
      </c>
      <c r="BO101" s="52">
        <f t="shared" si="80"/>
        <v>4.33</v>
      </c>
      <c r="BP101" s="45"/>
      <c r="BQ101" s="45"/>
    </row>
    <row r="102" spans="2:70" x14ac:dyDescent="0.25">
      <c r="B102">
        <v>99</v>
      </c>
      <c r="C102" s="35">
        <f>D102+G102+2/2+Tabelle1[[#This Row],[poweradd]]</f>
        <v>245.54999999999993</v>
      </c>
      <c r="D102" s="52">
        <f t="shared" si="53"/>
        <v>240.13999999999993</v>
      </c>
      <c r="E102" s="52">
        <f t="shared" si="74"/>
        <v>441.86000000000007</v>
      </c>
      <c r="F102" s="52">
        <f t="shared" si="63"/>
        <v>437.45000000000005</v>
      </c>
      <c r="G102" s="52">
        <f t="shared" si="48"/>
        <v>4.41</v>
      </c>
      <c r="H102" s="45"/>
      <c r="I102" s="45"/>
      <c r="L102">
        <v>99</v>
      </c>
      <c r="M102" s="35">
        <f>N102+Q102+2/2+Tabelle17[[#This Row],[poweradd]]</f>
        <v>245.29</v>
      </c>
      <c r="N102" s="52">
        <f t="shared" si="54"/>
        <v>239.87</v>
      </c>
      <c r="O102" s="52">
        <f t="shared" si="71"/>
        <v>442.12999999999994</v>
      </c>
      <c r="P102" s="52">
        <f t="shared" si="64"/>
        <v>437.70999999999992</v>
      </c>
      <c r="Q102" s="52">
        <f t="shared" si="50"/>
        <v>4.42</v>
      </c>
      <c r="R102" s="45"/>
      <c r="S102" s="45"/>
      <c r="V102" s="36">
        <v>99</v>
      </c>
      <c r="W102" s="35">
        <f>X102+AA102+2/2+Tabelle2[[#This Row],[poweradd]]</f>
        <v>228.65000000000003</v>
      </c>
      <c r="X102" s="52">
        <f t="shared" si="55"/>
        <v>223.29000000000002</v>
      </c>
      <c r="Y102" s="52">
        <f t="shared" si="56"/>
        <v>436.21000000000009</v>
      </c>
      <c r="Z102" s="52">
        <f t="shared" si="75"/>
        <v>431.85000000000008</v>
      </c>
      <c r="AA102" s="52">
        <f t="shared" si="76"/>
        <v>4.3600000000000003</v>
      </c>
      <c r="AB102" s="45"/>
      <c r="AC102" s="45"/>
      <c r="AF102" s="36">
        <v>99</v>
      </c>
      <c r="AG102" s="35">
        <f>AH102+AK102+2/2+Tabelle29[[#This Row],[poweradd]]</f>
        <v>228.65000000000003</v>
      </c>
      <c r="AH102" s="52">
        <f t="shared" si="57"/>
        <v>223.29000000000002</v>
      </c>
      <c r="AI102" s="52">
        <f t="shared" si="72"/>
        <v>436.21000000000009</v>
      </c>
      <c r="AJ102" s="52">
        <f t="shared" si="40"/>
        <v>431.85000000000008</v>
      </c>
      <c r="AK102" s="52">
        <f t="shared" si="77"/>
        <v>4.3600000000000003</v>
      </c>
      <c r="AL102" s="45"/>
      <c r="AM102" s="45"/>
      <c r="AP102" s="34">
        <v>99</v>
      </c>
      <c r="AQ102" s="35">
        <f>AR102+AU102+2/2+Tabelle3[[#This Row],[poweradd]]</f>
        <v>227.48</v>
      </c>
      <c r="AR102" s="52">
        <f t="shared" si="58"/>
        <v>222.10999999999999</v>
      </c>
      <c r="AS102" s="52">
        <f t="shared" si="59"/>
        <v>437.3900000000001</v>
      </c>
      <c r="AT102" s="52">
        <f t="shared" si="42"/>
        <v>433.0200000000001</v>
      </c>
      <c r="AU102" s="52">
        <f t="shared" si="78"/>
        <v>4.37</v>
      </c>
      <c r="AV102" s="45"/>
      <c r="AW102" s="45"/>
      <c r="AZ102" s="34">
        <v>99</v>
      </c>
      <c r="BA102" s="35">
        <f>BB102+BE102+2/2+Tabelle35[[#This Row],[poweradd]]</f>
        <v>231.59000000000006</v>
      </c>
      <c r="BB102" s="52">
        <f t="shared" si="60"/>
        <v>226.26000000000005</v>
      </c>
      <c r="BC102" s="52">
        <f t="shared" si="61"/>
        <v>433.24000000000029</v>
      </c>
      <c r="BD102" s="52">
        <f t="shared" si="44"/>
        <v>428.91000000000031</v>
      </c>
      <c r="BE102" s="52">
        <f t="shared" si="79"/>
        <v>4.33</v>
      </c>
      <c r="BF102" s="45"/>
      <c r="BG102" s="45"/>
      <c r="BJ102" s="36">
        <v>99</v>
      </c>
      <c r="BK102" s="35">
        <f>BL102+BO102+2/2+Tabelle216[[#This Row],[poweradd]]</f>
        <v>213.05</v>
      </c>
      <c r="BL102" s="52">
        <f t="shared" si="62"/>
        <v>207.76000000000002</v>
      </c>
      <c r="BM102" s="52">
        <f t="shared" si="73"/>
        <v>429.2399999999999</v>
      </c>
      <c r="BN102" s="52">
        <f t="shared" si="65"/>
        <v>424.94999999999987</v>
      </c>
      <c r="BO102" s="52">
        <f t="shared" si="80"/>
        <v>4.29</v>
      </c>
      <c r="BP102" s="45"/>
      <c r="BQ102" s="45"/>
    </row>
    <row r="103" spans="2:70" x14ac:dyDescent="0.25">
      <c r="B103">
        <v>100</v>
      </c>
      <c r="C103" s="35">
        <f>D103+G103+2/2+Tabelle1[[#This Row],[poweradd]]</f>
        <v>250.91999999999993</v>
      </c>
      <c r="D103" s="52">
        <f t="shared" si="53"/>
        <v>245.54999999999993</v>
      </c>
      <c r="E103" s="52">
        <f t="shared" si="74"/>
        <v>437.45000000000005</v>
      </c>
      <c r="F103" s="52">
        <f t="shared" si="63"/>
        <v>433.08000000000004</v>
      </c>
      <c r="G103" s="52">
        <f t="shared" si="48"/>
        <v>4.37</v>
      </c>
      <c r="H103" s="45"/>
      <c r="I103" s="45"/>
      <c r="L103">
        <v>100</v>
      </c>
      <c r="M103" s="35">
        <f>N103+Q103+2/2+Tabelle17[[#This Row],[poweradd]]</f>
        <v>250.66</v>
      </c>
      <c r="N103" s="52">
        <f t="shared" si="54"/>
        <v>245.29</v>
      </c>
      <c r="O103" s="52">
        <f t="shared" si="71"/>
        <v>437.70999999999992</v>
      </c>
      <c r="P103" s="52">
        <f t="shared" si="64"/>
        <v>433.33999999999992</v>
      </c>
      <c r="Q103" s="52">
        <f t="shared" si="50"/>
        <v>4.37</v>
      </c>
      <c r="R103" s="45"/>
      <c r="S103" s="45"/>
      <c r="V103" s="34">
        <v>100</v>
      </c>
      <c r="W103" s="35">
        <f>X103+AA103+2/2+Tabelle2[[#This Row],[poweradd]]</f>
        <v>233.96000000000004</v>
      </c>
      <c r="X103" s="52">
        <f t="shared" si="55"/>
        <v>228.65000000000003</v>
      </c>
      <c r="Y103" s="52">
        <f t="shared" si="56"/>
        <v>431.85000000000008</v>
      </c>
      <c r="Z103" s="52">
        <f t="shared" si="75"/>
        <v>427.54000000000008</v>
      </c>
      <c r="AA103" s="52">
        <f t="shared" si="76"/>
        <v>4.3099999999999996</v>
      </c>
      <c r="AB103" s="45"/>
      <c r="AC103" s="45"/>
      <c r="AF103" s="34">
        <v>100</v>
      </c>
      <c r="AG103" s="35">
        <f>AH103+AK103+2/2+Tabelle29[[#This Row],[poweradd]]</f>
        <v>233.96000000000004</v>
      </c>
      <c r="AH103" s="52">
        <f t="shared" si="57"/>
        <v>228.65000000000003</v>
      </c>
      <c r="AI103" s="52">
        <f t="shared" si="72"/>
        <v>431.85000000000008</v>
      </c>
      <c r="AJ103" s="52">
        <f t="shared" si="40"/>
        <v>427.54000000000008</v>
      </c>
      <c r="AK103" s="52">
        <f t="shared" si="77"/>
        <v>4.3099999999999996</v>
      </c>
      <c r="AL103" s="45"/>
      <c r="AM103" s="45"/>
      <c r="AP103" s="34">
        <v>100</v>
      </c>
      <c r="AQ103" s="35">
        <f>AR103+AU103+2/2+Tabelle3[[#This Row],[poweradd]]</f>
        <v>232.81</v>
      </c>
      <c r="AR103" s="52">
        <f t="shared" si="58"/>
        <v>227.48</v>
      </c>
      <c r="AS103" s="52">
        <f t="shared" si="59"/>
        <v>433.0200000000001</v>
      </c>
      <c r="AT103" s="52">
        <f t="shared" si="42"/>
        <v>428.69000000000011</v>
      </c>
      <c r="AU103" s="52">
        <f t="shared" si="78"/>
        <v>4.33</v>
      </c>
      <c r="AV103" s="45"/>
      <c r="AW103" s="45"/>
      <c r="AZ103" s="34">
        <v>100</v>
      </c>
      <c r="BA103" s="35">
        <f>BB103+BE103+2/2+Tabelle35[[#This Row],[poweradd]]</f>
        <v>236.87000000000006</v>
      </c>
      <c r="BB103" s="52">
        <f t="shared" si="60"/>
        <v>231.59000000000006</v>
      </c>
      <c r="BC103" s="52">
        <f t="shared" si="61"/>
        <v>428.91000000000031</v>
      </c>
      <c r="BD103" s="52">
        <f t="shared" si="44"/>
        <v>424.63000000000034</v>
      </c>
      <c r="BE103" s="52">
        <f t="shared" si="79"/>
        <v>4.28</v>
      </c>
      <c r="BF103" s="45"/>
      <c r="BG103" s="45"/>
      <c r="BJ103" s="34">
        <v>100</v>
      </c>
      <c r="BK103" s="35">
        <f>BL103+BO103+2/2+Tabelle216[[#This Row],[poweradd]]</f>
        <v>218.29000000000002</v>
      </c>
      <c r="BL103" s="52">
        <f t="shared" si="62"/>
        <v>213.05</v>
      </c>
      <c r="BM103" s="52">
        <f t="shared" si="73"/>
        <v>424.94999999999987</v>
      </c>
      <c r="BN103" s="52">
        <f t="shared" si="65"/>
        <v>420.70999999999987</v>
      </c>
      <c r="BO103" s="52">
        <f t="shared" si="80"/>
        <v>4.24</v>
      </c>
      <c r="BP103" s="45"/>
      <c r="BQ103" s="45"/>
    </row>
    <row r="104" spans="2:70" x14ac:dyDescent="0.25">
      <c r="B104">
        <v>101</v>
      </c>
      <c r="C104" s="35">
        <f>D104+G104+2/2+Tabelle1[[#This Row],[poweradd]]</f>
        <v>256.24999999999994</v>
      </c>
      <c r="D104" s="52">
        <f t="shared" si="53"/>
        <v>250.91999999999993</v>
      </c>
      <c r="E104" s="52">
        <f t="shared" si="74"/>
        <v>433.08000000000004</v>
      </c>
      <c r="F104" s="52">
        <f t="shared" si="63"/>
        <v>428.75000000000006</v>
      </c>
      <c r="G104" s="52">
        <f t="shared" si="48"/>
        <v>4.33</v>
      </c>
      <c r="H104" s="45"/>
      <c r="I104" s="45"/>
      <c r="L104">
        <v>101</v>
      </c>
      <c r="M104" s="35">
        <f>N104+Q104+2/2+Tabelle17[[#This Row],[poweradd]]</f>
        <v>255.99</v>
      </c>
      <c r="N104" s="52">
        <f t="shared" si="54"/>
        <v>250.66</v>
      </c>
      <c r="O104" s="52">
        <f t="shared" si="71"/>
        <v>433.33999999999992</v>
      </c>
      <c r="P104" s="52">
        <f t="shared" si="64"/>
        <v>429.00999999999993</v>
      </c>
      <c r="Q104" s="52">
        <f t="shared" si="50"/>
        <v>4.33</v>
      </c>
      <c r="R104" s="45"/>
      <c r="S104" s="45"/>
      <c r="V104" s="34">
        <v>101</v>
      </c>
      <c r="W104" s="35">
        <f>X104+AA104+2/2+Tabelle2[[#This Row],[poweradd]]</f>
        <v>239.23000000000005</v>
      </c>
      <c r="X104" s="52">
        <f t="shared" si="55"/>
        <v>233.96000000000004</v>
      </c>
      <c r="Y104" s="52">
        <f t="shared" si="56"/>
        <v>427.54000000000008</v>
      </c>
      <c r="Z104" s="52">
        <f t="shared" si="75"/>
        <v>423.2700000000001</v>
      </c>
      <c r="AA104" s="52">
        <f t="shared" si="76"/>
        <v>4.2699999999999996</v>
      </c>
      <c r="AB104" s="45"/>
      <c r="AC104" s="45"/>
      <c r="AF104" s="34">
        <v>101</v>
      </c>
      <c r="AG104" s="35">
        <f>AH104+AK104+2/2+Tabelle29[[#This Row],[poweradd]]</f>
        <v>239.23000000000005</v>
      </c>
      <c r="AH104" s="52">
        <f t="shared" si="57"/>
        <v>233.96000000000004</v>
      </c>
      <c r="AI104" s="52">
        <f t="shared" si="72"/>
        <v>427.54000000000008</v>
      </c>
      <c r="AJ104" s="52">
        <f t="shared" si="40"/>
        <v>423.2700000000001</v>
      </c>
      <c r="AK104" s="52">
        <f t="shared" si="77"/>
        <v>4.2699999999999996</v>
      </c>
      <c r="AL104" s="45"/>
      <c r="AM104" s="45"/>
      <c r="AP104" s="34">
        <v>101</v>
      </c>
      <c r="AQ104" s="35">
        <f>AR104+AU104+2/2+Tabelle3[[#This Row],[poweradd]]</f>
        <v>238.09</v>
      </c>
      <c r="AR104" s="52">
        <f t="shared" si="58"/>
        <v>232.81</v>
      </c>
      <c r="AS104" s="52">
        <f t="shared" si="59"/>
        <v>428.69000000000011</v>
      </c>
      <c r="AT104" s="52">
        <f t="shared" si="42"/>
        <v>424.41000000000014</v>
      </c>
      <c r="AU104" s="52">
        <f t="shared" si="78"/>
        <v>4.28</v>
      </c>
      <c r="AV104" s="45"/>
      <c r="AW104" s="45"/>
      <c r="AZ104" s="34">
        <v>101</v>
      </c>
      <c r="BA104" s="35">
        <f>BB104+BE104+2/2+Tabelle35[[#This Row],[poweradd]]</f>
        <v>242.11000000000007</v>
      </c>
      <c r="BB104" s="52">
        <f t="shared" si="60"/>
        <v>236.87000000000006</v>
      </c>
      <c r="BC104" s="52">
        <f t="shared" si="61"/>
        <v>424.63000000000034</v>
      </c>
      <c r="BD104" s="52">
        <f t="shared" si="44"/>
        <v>420.39000000000033</v>
      </c>
      <c r="BE104" s="52">
        <f t="shared" si="79"/>
        <v>4.24</v>
      </c>
      <c r="BF104" s="45"/>
      <c r="BG104" s="45"/>
      <c r="BJ104" s="34">
        <v>101</v>
      </c>
      <c r="BK104" s="35">
        <f>BL104+BO104+2/2+Tabelle216[[#This Row],[poweradd]]</f>
        <v>223.49</v>
      </c>
      <c r="BL104" s="52">
        <f t="shared" si="62"/>
        <v>218.29000000000002</v>
      </c>
      <c r="BM104" s="52">
        <f t="shared" si="73"/>
        <v>420.70999999999987</v>
      </c>
      <c r="BN104" s="52">
        <f t="shared" si="65"/>
        <v>416.50999999999988</v>
      </c>
      <c r="BO104" s="52">
        <f t="shared" si="80"/>
        <v>4.2</v>
      </c>
      <c r="BP104" s="45"/>
      <c r="BQ104" s="45"/>
    </row>
    <row r="105" spans="2:70" x14ac:dyDescent="0.25">
      <c r="B105">
        <v>102</v>
      </c>
      <c r="C105" s="35">
        <f>D105+G105+2/2+Tabelle1[[#This Row],[poweradd]]</f>
        <v>1.5299999999999159</v>
      </c>
      <c r="D105" s="52">
        <f t="shared" si="53"/>
        <v>256.24999999999994</v>
      </c>
      <c r="E105" s="52">
        <f t="shared" si="74"/>
        <v>428.75000000000006</v>
      </c>
      <c r="F105" s="52">
        <f t="shared" si="63"/>
        <v>424.47000000000008</v>
      </c>
      <c r="G105" s="52">
        <f t="shared" si="48"/>
        <v>4.28</v>
      </c>
      <c r="H105" s="45">
        <v>-260</v>
      </c>
      <c r="I105" s="45"/>
      <c r="J105" t="s">
        <v>45</v>
      </c>
      <c r="L105">
        <v>102</v>
      </c>
      <c r="M105" s="35">
        <f>N105+Q105+2/2+Tabelle17[[#This Row],[poweradd]]</f>
        <v>1.2800000000000296</v>
      </c>
      <c r="N105" s="52">
        <f t="shared" si="54"/>
        <v>255.99</v>
      </c>
      <c r="O105" s="52">
        <f t="shared" si="71"/>
        <v>429.00999999999993</v>
      </c>
      <c r="P105" s="52">
        <f t="shared" si="64"/>
        <v>424.71999999999991</v>
      </c>
      <c r="Q105" s="52">
        <f t="shared" si="50"/>
        <v>4.29</v>
      </c>
      <c r="R105" s="45">
        <v>-260</v>
      </c>
      <c r="S105" s="45"/>
      <c r="T105" t="s">
        <v>45</v>
      </c>
      <c r="V105" s="34">
        <v>102</v>
      </c>
      <c r="W105" s="35">
        <f>X105+AA105+2/2+Tabelle2[[#This Row],[poweradd]]</f>
        <v>244.46000000000004</v>
      </c>
      <c r="X105" s="52">
        <f t="shared" si="55"/>
        <v>239.23000000000005</v>
      </c>
      <c r="Y105" s="52">
        <f t="shared" si="56"/>
        <v>423.2700000000001</v>
      </c>
      <c r="Z105" s="52">
        <f t="shared" si="75"/>
        <v>419.04000000000008</v>
      </c>
      <c r="AA105" s="52">
        <f t="shared" si="76"/>
        <v>4.2300000000000004</v>
      </c>
      <c r="AB105" s="45"/>
      <c r="AC105" s="45"/>
      <c r="AF105" s="34">
        <v>102</v>
      </c>
      <c r="AG105" s="35">
        <f>AH105+AK105+2/2+Tabelle29[[#This Row],[poweradd]]</f>
        <v>244.46000000000004</v>
      </c>
      <c r="AH105" s="52">
        <f t="shared" si="57"/>
        <v>239.23000000000005</v>
      </c>
      <c r="AI105" s="52">
        <f t="shared" si="72"/>
        <v>423.2700000000001</v>
      </c>
      <c r="AJ105" s="52">
        <f t="shared" si="40"/>
        <v>419.04000000000008</v>
      </c>
      <c r="AK105" s="52">
        <f t="shared" si="77"/>
        <v>4.2300000000000004</v>
      </c>
      <c r="AL105" s="45"/>
      <c r="AM105" s="45"/>
      <c r="AP105" s="34">
        <v>102</v>
      </c>
      <c r="AQ105" s="35">
        <f>AR105+AU105+2/2+Tabelle3[[#This Row],[poweradd]]</f>
        <v>243.33</v>
      </c>
      <c r="AR105" s="52">
        <f t="shared" si="58"/>
        <v>238.09</v>
      </c>
      <c r="AS105" s="52">
        <f t="shared" si="59"/>
        <v>424.41000000000014</v>
      </c>
      <c r="AT105" s="52">
        <f t="shared" si="42"/>
        <v>420.17000000000013</v>
      </c>
      <c r="AU105" s="52">
        <f t="shared" si="78"/>
        <v>4.24</v>
      </c>
      <c r="AV105" s="45"/>
      <c r="AW105" s="45"/>
      <c r="AZ105" s="34">
        <v>102</v>
      </c>
      <c r="BA105" s="35">
        <f>BB105+BE105+2/2+Tabelle35[[#This Row],[poweradd]]</f>
        <v>247.31000000000006</v>
      </c>
      <c r="BB105" s="52">
        <f t="shared" si="60"/>
        <v>242.11000000000007</v>
      </c>
      <c r="BC105" s="52">
        <f t="shared" si="61"/>
        <v>420.39000000000033</v>
      </c>
      <c r="BD105" s="52">
        <f t="shared" si="44"/>
        <v>416.19000000000034</v>
      </c>
      <c r="BE105" s="52">
        <f t="shared" si="79"/>
        <v>4.2</v>
      </c>
      <c r="BF105" s="45"/>
      <c r="BG105" s="45"/>
      <c r="BJ105" s="34">
        <v>102</v>
      </c>
      <c r="BK105" s="35">
        <f>BL105+BO105+2/2+Tabelle216[[#This Row],[poweradd]]</f>
        <v>228.65</v>
      </c>
      <c r="BL105" s="52">
        <f t="shared" si="62"/>
        <v>223.49</v>
      </c>
      <c r="BM105" s="52">
        <f t="shared" si="73"/>
        <v>416.50999999999988</v>
      </c>
      <c r="BN105" s="52">
        <f t="shared" si="65"/>
        <v>412.34999999999985</v>
      </c>
      <c r="BO105" s="52">
        <f t="shared" si="80"/>
        <v>4.16</v>
      </c>
      <c r="BP105" s="45"/>
      <c r="BQ105" s="45"/>
    </row>
    <row r="106" spans="2:70" x14ac:dyDescent="0.25">
      <c r="B106">
        <v>103</v>
      </c>
      <c r="C106" s="35">
        <f>D106+G106+2/2+Tabelle1[[#This Row],[poweradd]]</f>
        <v>6.7699999999999161</v>
      </c>
      <c r="D106" s="52">
        <f t="shared" si="53"/>
        <v>1.5299999999999159</v>
      </c>
      <c r="E106" s="52">
        <f t="shared" si="74"/>
        <v>424.47000000000008</v>
      </c>
      <c r="F106" s="52">
        <f t="shared" si="63"/>
        <v>420.23000000000008</v>
      </c>
      <c r="G106" s="52">
        <f t="shared" si="48"/>
        <v>4.24</v>
      </c>
      <c r="H106" s="45"/>
      <c r="I106" s="45"/>
      <c r="L106">
        <v>103</v>
      </c>
      <c r="M106" s="35">
        <f>N106+Q106+2/2+Tabelle17[[#This Row],[poweradd]]</f>
        <v>6.5200000000000298</v>
      </c>
      <c r="N106" s="52">
        <f t="shared" si="54"/>
        <v>1.2800000000000296</v>
      </c>
      <c r="O106" s="52">
        <f t="shared" si="71"/>
        <v>424.71999999999991</v>
      </c>
      <c r="P106" s="52">
        <f t="shared" si="64"/>
        <v>420.4799999999999</v>
      </c>
      <c r="Q106" s="52">
        <f t="shared" si="50"/>
        <v>4.24</v>
      </c>
      <c r="R106" s="45"/>
      <c r="S106" s="45"/>
      <c r="V106" s="36">
        <v>103</v>
      </c>
      <c r="W106" s="35">
        <f>X106+AA106+2/2+Tabelle2[[#This Row],[poweradd]]</f>
        <v>249.65000000000003</v>
      </c>
      <c r="X106" s="52">
        <f t="shared" si="55"/>
        <v>244.46000000000004</v>
      </c>
      <c r="Y106" s="52">
        <f t="shared" si="56"/>
        <v>419.04000000000008</v>
      </c>
      <c r="Z106" s="52">
        <f t="shared" si="75"/>
        <v>414.85000000000008</v>
      </c>
      <c r="AA106" s="52">
        <f t="shared" si="76"/>
        <v>4.1900000000000004</v>
      </c>
      <c r="AB106" s="45"/>
      <c r="AC106" s="45"/>
      <c r="AF106" s="36">
        <v>103</v>
      </c>
      <c r="AG106" s="35">
        <f>AH106+AK106+2/2+Tabelle29[[#This Row],[poweradd]]</f>
        <v>249.65000000000003</v>
      </c>
      <c r="AH106" s="52">
        <f t="shared" si="57"/>
        <v>244.46000000000004</v>
      </c>
      <c r="AI106" s="52">
        <f t="shared" si="72"/>
        <v>419.04000000000008</v>
      </c>
      <c r="AJ106" s="52">
        <f t="shared" si="40"/>
        <v>414.85000000000008</v>
      </c>
      <c r="AK106" s="52">
        <f t="shared" si="77"/>
        <v>4.1900000000000004</v>
      </c>
      <c r="AL106" s="45"/>
      <c r="AM106" s="45"/>
      <c r="AP106" s="34">
        <v>103</v>
      </c>
      <c r="AQ106" s="35">
        <f>AR106+AU106+2/2+Tabelle3[[#This Row],[poweradd]]</f>
        <v>248.53</v>
      </c>
      <c r="AR106" s="52">
        <f t="shared" si="58"/>
        <v>243.33</v>
      </c>
      <c r="AS106" s="52">
        <f t="shared" si="59"/>
        <v>420.17000000000013</v>
      </c>
      <c r="AT106" s="52">
        <f t="shared" si="42"/>
        <v>415.97000000000014</v>
      </c>
      <c r="AU106" s="52">
        <f t="shared" si="78"/>
        <v>4.2</v>
      </c>
      <c r="AV106" s="45"/>
      <c r="AW106" s="45"/>
      <c r="AZ106" s="34">
        <v>103</v>
      </c>
      <c r="BA106" s="35">
        <f>BB106+BE106+2/2+Tabelle35[[#This Row],[poweradd]]</f>
        <v>252.47000000000006</v>
      </c>
      <c r="BB106" s="52">
        <f t="shared" si="60"/>
        <v>247.31000000000006</v>
      </c>
      <c r="BC106" s="52">
        <f t="shared" si="61"/>
        <v>416.19000000000034</v>
      </c>
      <c r="BD106" s="52">
        <f t="shared" si="44"/>
        <v>412.03000000000031</v>
      </c>
      <c r="BE106" s="52">
        <f t="shared" si="79"/>
        <v>4.16</v>
      </c>
      <c r="BF106" s="45"/>
      <c r="BG106" s="45"/>
      <c r="BJ106" s="36">
        <v>103</v>
      </c>
      <c r="BK106" s="35">
        <f>BL106+BO106+2/2+Tabelle216[[#This Row],[poweradd]]</f>
        <v>233.77</v>
      </c>
      <c r="BL106" s="52">
        <f t="shared" si="62"/>
        <v>228.65</v>
      </c>
      <c r="BM106" s="52">
        <f t="shared" si="73"/>
        <v>412.34999999999985</v>
      </c>
      <c r="BN106" s="52">
        <f t="shared" si="65"/>
        <v>408.22999999999985</v>
      </c>
      <c r="BO106" s="52">
        <f t="shared" si="80"/>
        <v>4.12</v>
      </c>
      <c r="BP106" s="45"/>
      <c r="BQ106" s="45"/>
    </row>
    <row r="107" spans="2:70" x14ac:dyDescent="0.25">
      <c r="B107">
        <v>104</v>
      </c>
      <c r="C107" s="37">
        <f>D107+G107+2/2+Tabelle1[[#This Row],[poweradd]]</f>
        <v>11.969999999999917</v>
      </c>
      <c r="D107" s="52">
        <f t="shared" si="53"/>
        <v>6.7699999999999161</v>
      </c>
      <c r="E107" s="52">
        <f t="shared" si="74"/>
        <v>420.23000000000008</v>
      </c>
      <c r="F107" s="52">
        <f t="shared" si="63"/>
        <v>416.03000000000009</v>
      </c>
      <c r="G107" s="52">
        <f t="shared" si="48"/>
        <v>4.2</v>
      </c>
      <c r="H107" s="45"/>
      <c r="I107" s="45"/>
      <c r="L107">
        <v>104</v>
      </c>
      <c r="M107" s="37">
        <f>N107+Q107+2/2+Tabelle17[[#This Row],[poweradd]]</f>
        <v>11.720000000000031</v>
      </c>
      <c r="N107" s="52">
        <f t="shared" si="54"/>
        <v>6.5200000000000298</v>
      </c>
      <c r="O107" s="52">
        <f t="shared" si="71"/>
        <v>420.4799999999999</v>
      </c>
      <c r="P107" s="52">
        <f t="shared" si="64"/>
        <v>416.27999999999992</v>
      </c>
      <c r="Q107" s="52">
        <f t="shared" si="50"/>
        <v>4.2</v>
      </c>
      <c r="R107" s="45"/>
      <c r="S107" s="45"/>
      <c r="V107" s="34">
        <v>104</v>
      </c>
      <c r="W107" s="37">
        <f>X107+AA107+2/2+Tabelle2[[#This Row],[poweradd]]</f>
        <v>254.79000000000002</v>
      </c>
      <c r="X107" s="52">
        <f t="shared" si="55"/>
        <v>249.65000000000003</v>
      </c>
      <c r="Y107" s="52">
        <f t="shared" si="56"/>
        <v>414.85000000000008</v>
      </c>
      <c r="Z107" s="52">
        <f t="shared" si="75"/>
        <v>410.71000000000009</v>
      </c>
      <c r="AA107" s="52">
        <f t="shared" si="76"/>
        <v>4.1399999999999997</v>
      </c>
      <c r="AB107" s="45"/>
      <c r="AC107" s="45"/>
      <c r="AF107" s="34">
        <v>104</v>
      </c>
      <c r="AG107" s="37">
        <f>AH107+AK107+2/2+Tabelle29[[#This Row],[poweradd]]</f>
        <v>254.79000000000002</v>
      </c>
      <c r="AH107" s="52">
        <f t="shared" si="57"/>
        <v>249.65000000000003</v>
      </c>
      <c r="AI107" s="52">
        <f t="shared" si="72"/>
        <v>414.85000000000008</v>
      </c>
      <c r="AJ107" s="52">
        <f t="shared" si="40"/>
        <v>410.71000000000009</v>
      </c>
      <c r="AK107" s="52">
        <f t="shared" si="77"/>
        <v>4.1399999999999997</v>
      </c>
      <c r="AL107" s="45"/>
      <c r="AM107" s="45"/>
      <c r="AP107" s="34">
        <v>104</v>
      </c>
      <c r="AQ107" s="35">
        <f>AR107+AU107+2/2+Tabelle3[[#This Row],[poweradd]]</f>
        <v>253.68</v>
      </c>
      <c r="AR107" s="52">
        <f t="shared" si="58"/>
        <v>248.53</v>
      </c>
      <c r="AS107" s="52">
        <f t="shared" si="59"/>
        <v>415.97000000000014</v>
      </c>
      <c r="AT107" s="52">
        <f t="shared" si="42"/>
        <v>411.82000000000016</v>
      </c>
      <c r="AU107" s="52">
        <f t="shared" si="78"/>
        <v>4.1500000000000004</v>
      </c>
      <c r="AV107" s="45"/>
      <c r="AW107" s="45"/>
      <c r="AZ107" s="34">
        <v>104</v>
      </c>
      <c r="BA107" s="35">
        <f>BB107+BE107+2/2+Tabelle35[[#This Row],[poweradd]]</f>
        <v>257.59000000000003</v>
      </c>
      <c r="BB107" s="52">
        <f t="shared" si="60"/>
        <v>252.47000000000006</v>
      </c>
      <c r="BC107" s="52">
        <f t="shared" si="61"/>
        <v>412.03000000000031</v>
      </c>
      <c r="BD107" s="52">
        <f t="shared" si="44"/>
        <v>407.91000000000031</v>
      </c>
      <c r="BE107" s="52">
        <f t="shared" si="79"/>
        <v>4.12</v>
      </c>
      <c r="BF107" s="45"/>
      <c r="BG107" s="45"/>
      <c r="BJ107" s="34">
        <v>104</v>
      </c>
      <c r="BK107" s="37">
        <f>BL107+BO107+2/2+Tabelle216[[#This Row],[poweradd]]</f>
        <v>238.85000000000002</v>
      </c>
      <c r="BL107" s="52">
        <f t="shared" si="62"/>
        <v>233.77</v>
      </c>
      <c r="BM107" s="52">
        <f t="shared" si="73"/>
        <v>408.22999999999985</v>
      </c>
      <c r="BN107" s="52">
        <f t="shared" si="65"/>
        <v>404.14999999999986</v>
      </c>
      <c r="BO107" s="52">
        <f t="shared" si="80"/>
        <v>4.08</v>
      </c>
      <c r="BP107" s="45"/>
      <c r="BQ107" s="45"/>
    </row>
    <row r="108" spans="2:70" x14ac:dyDescent="0.25">
      <c r="B108">
        <v>105</v>
      </c>
      <c r="C108" s="35">
        <f>D108+G108+2/2+Tabelle1[[#This Row],[poweradd]]</f>
        <v>17.129999999999917</v>
      </c>
      <c r="D108" s="52">
        <f t="shared" si="53"/>
        <v>11.969999999999917</v>
      </c>
      <c r="E108" s="52">
        <f t="shared" si="74"/>
        <v>416.03000000000009</v>
      </c>
      <c r="F108" s="52">
        <f t="shared" si="63"/>
        <v>411.87000000000006</v>
      </c>
      <c r="G108" s="52">
        <f t="shared" si="48"/>
        <v>4.16</v>
      </c>
      <c r="H108" s="45"/>
      <c r="I108" s="45"/>
      <c r="L108">
        <v>105</v>
      </c>
      <c r="M108" s="35">
        <f>N108+Q108+2/2+Tabelle17[[#This Row],[poweradd]]</f>
        <v>16.880000000000031</v>
      </c>
      <c r="N108" s="52">
        <f t="shared" si="54"/>
        <v>11.720000000000031</v>
      </c>
      <c r="O108" s="52">
        <f t="shared" si="71"/>
        <v>416.27999999999992</v>
      </c>
      <c r="P108" s="52">
        <f t="shared" si="64"/>
        <v>412.11999999999989</v>
      </c>
      <c r="Q108" s="52">
        <f t="shared" si="50"/>
        <v>4.16</v>
      </c>
      <c r="R108" s="45"/>
      <c r="S108" s="45"/>
      <c r="V108" s="34">
        <v>105</v>
      </c>
      <c r="W108" s="35">
        <f>X108+AA108+2/2+Tabelle2[[#This Row],[poweradd]]</f>
        <v>259.89000000000004</v>
      </c>
      <c r="X108" s="52">
        <f t="shared" si="55"/>
        <v>254.79000000000002</v>
      </c>
      <c r="Y108" s="52">
        <f t="shared" si="56"/>
        <v>410.71000000000009</v>
      </c>
      <c r="Z108" s="52">
        <f t="shared" si="75"/>
        <v>406.61000000000007</v>
      </c>
      <c r="AA108" s="52">
        <f t="shared" si="76"/>
        <v>4.0999999999999996</v>
      </c>
      <c r="AB108" s="45"/>
      <c r="AC108" s="45"/>
      <c r="AF108" s="34">
        <v>105</v>
      </c>
      <c r="AG108" s="35">
        <f>AH108+AK108+2/2+Tabelle29[[#This Row],[poweradd]]</f>
        <v>259.89000000000004</v>
      </c>
      <c r="AH108" s="52">
        <f t="shared" si="57"/>
        <v>254.79000000000002</v>
      </c>
      <c r="AI108" s="52">
        <f t="shared" si="72"/>
        <v>410.71000000000009</v>
      </c>
      <c r="AJ108" s="52">
        <f t="shared" si="40"/>
        <v>406.61000000000007</v>
      </c>
      <c r="AK108" s="52">
        <f t="shared" si="77"/>
        <v>4.0999999999999996</v>
      </c>
      <c r="AL108" s="45"/>
      <c r="AM108" s="45"/>
      <c r="AP108" s="34">
        <v>105</v>
      </c>
      <c r="AQ108" s="35">
        <f>AR108+AU108+2/2+Tabelle3[[#This Row],[poweradd]]</f>
        <v>258.79000000000002</v>
      </c>
      <c r="AR108" s="52">
        <f t="shared" si="58"/>
        <v>253.68</v>
      </c>
      <c r="AS108" s="52">
        <f t="shared" si="59"/>
        <v>411.82000000000016</v>
      </c>
      <c r="AT108" s="52">
        <f t="shared" si="42"/>
        <v>407.71000000000015</v>
      </c>
      <c r="AU108" s="52">
        <f t="shared" si="78"/>
        <v>4.1100000000000003</v>
      </c>
      <c r="AV108" s="45"/>
      <c r="AW108" s="45"/>
      <c r="AZ108" s="34">
        <v>105</v>
      </c>
      <c r="BA108" s="35">
        <f>BB108+BE108+2/2+Tabelle35[[#This Row],[poweradd]]</f>
        <v>2.660000000000025</v>
      </c>
      <c r="BB108" s="52">
        <f t="shared" si="60"/>
        <v>257.59000000000003</v>
      </c>
      <c r="BC108" s="52">
        <f t="shared" si="61"/>
        <v>407.91000000000031</v>
      </c>
      <c r="BD108" s="52">
        <f t="shared" si="44"/>
        <v>403.84000000000032</v>
      </c>
      <c r="BE108" s="52">
        <f t="shared" si="79"/>
        <v>4.07</v>
      </c>
      <c r="BF108" s="45">
        <v>-260</v>
      </c>
      <c r="BG108" s="45"/>
      <c r="BH108" t="s">
        <v>45</v>
      </c>
      <c r="BJ108" s="34">
        <v>105</v>
      </c>
      <c r="BK108" s="35">
        <f>BL108+BO108+2/2+Tabelle216[[#This Row],[poweradd]]</f>
        <v>243.89000000000001</v>
      </c>
      <c r="BL108" s="52">
        <f t="shared" si="62"/>
        <v>238.85000000000002</v>
      </c>
      <c r="BM108" s="52">
        <f t="shared" si="73"/>
        <v>404.14999999999986</v>
      </c>
      <c r="BN108" s="52">
        <f t="shared" si="65"/>
        <v>400.10999999999984</v>
      </c>
      <c r="BO108" s="52">
        <f t="shared" si="80"/>
        <v>4.04</v>
      </c>
      <c r="BP108" s="45"/>
      <c r="BQ108" s="45"/>
    </row>
    <row r="109" spans="2:70" x14ac:dyDescent="0.25">
      <c r="B109">
        <v>106</v>
      </c>
      <c r="C109" s="35">
        <f>D109+G109+2/2+Tabelle1[[#This Row],[poweradd]]</f>
        <v>22.239999999999917</v>
      </c>
      <c r="D109" s="52">
        <f t="shared" si="53"/>
        <v>17.129999999999917</v>
      </c>
      <c r="E109" s="52">
        <f t="shared" si="74"/>
        <v>411.87000000000006</v>
      </c>
      <c r="F109" s="52">
        <f t="shared" si="63"/>
        <v>407.76000000000005</v>
      </c>
      <c r="G109" s="52">
        <f t="shared" si="48"/>
        <v>4.1100000000000003</v>
      </c>
      <c r="H109" s="45"/>
      <c r="I109" s="45"/>
      <c r="L109">
        <v>106</v>
      </c>
      <c r="M109" s="35">
        <f>N109+Q109+2/2+Tabelle17[[#This Row],[poweradd]]</f>
        <v>22.000000000000032</v>
      </c>
      <c r="N109" s="52">
        <f t="shared" si="54"/>
        <v>16.880000000000031</v>
      </c>
      <c r="O109" s="52">
        <f t="shared" si="71"/>
        <v>412.11999999999989</v>
      </c>
      <c r="P109" s="52">
        <f t="shared" si="64"/>
        <v>407.99999999999989</v>
      </c>
      <c r="Q109" s="52">
        <f t="shared" si="50"/>
        <v>4.12</v>
      </c>
      <c r="R109" s="45"/>
      <c r="S109" s="45"/>
      <c r="V109" s="34">
        <v>106</v>
      </c>
      <c r="W109" s="35">
        <f>X109+AA109+2/2+Tabelle2[[#This Row],[poweradd]]</f>
        <v>4.9500000000000455</v>
      </c>
      <c r="X109" s="52">
        <f t="shared" si="55"/>
        <v>259.89000000000004</v>
      </c>
      <c r="Y109" s="52">
        <f t="shared" si="56"/>
        <v>406.61000000000007</v>
      </c>
      <c r="Z109" s="52">
        <f t="shared" si="75"/>
        <v>402.55000000000007</v>
      </c>
      <c r="AA109" s="52">
        <f t="shared" si="76"/>
        <v>4.0599999999999996</v>
      </c>
      <c r="AB109" s="45">
        <v>-260</v>
      </c>
      <c r="AC109" s="45"/>
      <c r="AD109" t="s">
        <v>45</v>
      </c>
      <c r="AF109" s="34">
        <v>106</v>
      </c>
      <c r="AG109" s="35">
        <f>AH109+AK109+2/2+Tabelle29[[#This Row],[poweradd]]</f>
        <v>4.9500000000000455</v>
      </c>
      <c r="AH109" s="52">
        <f t="shared" si="57"/>
        <v>259.89000000000004</v>
      </c>
      <c r="AI109" s="52">
        <f t="shared" si="72"/>
        <v>406.61000000000007</v>
      </c>
      <c r="AJ109" s="52">
        <f t="shared" si="40"/>
        <v>402.55000000000007</v>
      </c>
      <c r="AK109" s="52">
        <f t="shared" si="77"/>
        <v>4.0599999999999996</v>
      </c>
      <c r="AL109" s="45">
        <v>-260</v>
      </c>
      <c r="AM109" s="45"/>
      <c r="AN109" t="s">
        <v>45</v>
      </c>
      <c r="AP109" s="34">
        <v>106</v>
      </c>
      <c r="AQ109" s="35">
        <f>AR109+AU109+2/2+Tabelle3[[#This Row],[poweradd]]</f>
        <v>3.8600000000000136</v>
      </c>
      <c r="AR109" s="52">
        <f t="shared" si="58"/>
        <v>258.79000000000002</v>
      </c>
      <c r="AS109" s="52">
        <f t="shared" si="59"/>
        <v>407.71000000000015</v>
      </c>
      <c r="AT109" s="52">
        <f t="shared" si="42"/>
        <v>403.64000000000016</v>
      </c>
      <c r="AU109" s="52">
        <f t="shared" si="78"/>
        <v>4.07</v>
      </c>
      <c r="AV109" s="45">
        <v>-260</v>
      </c>
      <c r="AW109" s="45"/>
      <c r="AX109" t="s">
        <v>45</v>
      </c>
      <c r="AZ109" s="34">
        <v>106</v>
      </c>
      <c r="BA109" s="35">
        <f>BB109+BE109+2/2+Tabelle35[[#This Row],[poweradd]]</f>
        <v>7.6900000000000253</v>
      </c>
      <c r="BB109" s="52">
        <f t="shared" si="60"/>
        <v>2.660000000000025</v>
      </c>
      <c r="BC109" s="52">
        <f t="shared" si="61"/>
        <v>403.84000000000032</v>
      </c>
      <c r="BD109" s="52">
        <f t="shared" si="44"/>
        <v>399.81000000000034</v>
      </c>
      <c r="BE109" s="52">
        <f t="shared" si="79"/>
        <v>4.03</v>
      </c>
      <c r="BF109" s="45"/>
      <c r="BG109" s="45"/>
      <c r="BJ109" s="34">
        <v>106</v>
      </c>
      <c r="BK109" s="35">
        <f>BL109+BO109+2/2+Tabelle216[[#This Row],[poweradd]]</f>
        <v>248.89000000000001</v>
      </c>
      <c r="BL109" s="52">
        <f t="shared" si="62"/>
        <v>243.89000000000001</v>
      </c>
      <c r="BM109" s="52">
        <f t="shared" si="73"/>
        <v>400.10999999999984</v>
      </c>
      <c r="BN109" s="52">
        <f t="shared" si="65"/>
        <v>396.10999999999984</v>
      </c>
      <c r="BO109" s="52">
        <f t="shared" si="80"/>
        <v>4</v>
      </c>
      <c r="BP109" s="45"/>
      <c r="BQ109" s="45"/>
    </row>
    <row r="110" spans="2:70" x14ac:dyDescent="0.25">
      <c r="B110">
        <v>107</v>
      </c>
      <c r="C110" s="35">
        <f>D110+G110+2/2+Tabelle1[[#This Row],[poweradd]]</f>
        <v>27.309999999999917</v>
      </c>
      <c r="D110" s="52">
        <f t="shared" si="53"/>
        <v>22.239999999999917</v>
      </c>
      <c r="E110" s="52">
        <f t="shared" si="74"/>
        <v>407.76000000000005</v>
      </c>
      <c r="F110" s="52">
        <f t="shared" si="63"/>
        <v>403.69000000000005</v>
      </c>
      <c r="G110" s="52">
        <f t="shared" si="48"/>
        <v>4.07</v>
      </c>
      <c r="H110" s="45"/>
      <c r="I110" s="45"/>
      <c r="L110">
        <v>107</v>
      </c>
      <c r="M110" s="35">
        <f>N110+Q110+2/2+Tabelle17[[#This Row],[poweradd]]</f>
        <v>27.080000000000034</v>
      </c>
      <c r="N110" s="52">
        <f t="shared" si="54"/>
        <v>22.000000000000032</v>
      </c>
      <c r="O110" s="52">
        <f t="shared" si="71"/>
        <v>407.99999999999989</v>
      </c>
      <c r="P110" s="52">
        <f t="shared" si="64"/>
        <v>403.9199999999999</v>
      </c>
      <c r="Q110" s="52">
        <f t="shared" si="50"/>
        <v>4.08</v>
      </c>
      <c r="R110" s="45"/>
      <c r="S110" s="45"/>
      <c r="V110" s="34">
        <v>107</v>
      </c>
      <c r="W110" s="35">
        <f>X110+AA110+2/2+Tabelle2[[#This Row],[poweradd]]</f>
        <v>9.970000000000045</v>
      </c>
      <c r="X110" s="52">
        <f t="shared" si="55"/>
        <v>4.9500000000000455</v>
      </c>
      <c r="Y110" s="52">
        <f t="shared" si="56"/>
        <v>402.55000000000007</v>
      </c>
      <c r="Z110" s="52">
        <f t="shared" si="75"/>
        <v>398.53000000000009</v>
      </c>
      <c r="AA110" s="52">
        <f t="shared" si="76"/>
        <v>4.0199999999999996</v>
      </c>
      <c r="AB110" s="45"/>
      <c r="AC110" s="45"/>
      <c r="AF110" s="34">
        <v>107</v>
      </c>
      <c r="AG110" s="35">
        <f>AH110+AK110+2/2+Tabelle29[[#This Row],[poweradd]]</f>
        <v>9.970000000000045</v>
      </c>
      <c r="AH110" s="52">
        <f t="shared" si="57"/>
        <v>4.9500000000000455</v>
      </c>
      <c r="AI110" s="52">
        <f t="shared" si="72"/>
        <v>402.55000000000007</v>
      </c>
      <c r="AJ110" s="52">
        <f t="shared" si="40"/>
        <v>398.53000000000009</v>
      </c>
      <c r="AK110" s="52">
        <f t="shared" si="77"/>
        <v>4.0199999999999996</v>
      </c>
      <c r="AL110" s="45"/>
      <c r="AM110" s="45"/>
      <c r="AP110" s="34">
        <v>107</v>
      </c>
      <c r="AQ110" s="35">
        <f>AR110+AU110+2/2+Tabelle3[[#This Row],[poweradd]]</f>
        <v>8.8900000000000148</v>
      </c>
      <c r="AR110" s="52">
        <f t="shared" si="58"/>
        <v>3.8600000000000136</v>
      </c>
      <c r="AS110" s="52">
        <f t="shared" si="59"/>
        <v>403.64000000000016</v>
      </c>
      <c r="AT110" s="52">
        <f t="shared" si="42"/>
        <v>399.61000000000018</v>
      </c>
      <c r="AU110" s="52">
        <f t="shared" si="78"/>
        <v>4.03</v>
      </c>
      <c r="AV110" s="45"/>
      <c r="AW110" s="45"/>
      <c r="AZ110" s="34">
        <v>107</v>
      </c>
      <c r="BA110" s="35">
        <f>BB110+BE110+2/2+Tabelle35[[#This Row],[poweradd]]</f>
        <v>12.680000000000025</v>
      </c>
      <c r="BB110" s="52">
        <f t="shared" si="60"/>
        <v>7.6900000000000253</v>
      </c>
      <c r="BC110" s="52">
        <f t="shared" si="61"/>
        <v>399.81000000000034</v>
      </c>
      <c r="BD110" s="52">
        <f t="shared" si="44"/>
        <v>395.82000000000033</v>
      </c>
      <c r="BE110" s="52">
        <f t="shared" si="79"/>
        <v>3.99</v>
      </c>
      <c r="BF110" s="45"/>
      <c r="BG110" s="45"/>
      <c r="BJ110" s="34">
        <v>107</v>
      </c>
      <c r="BK110" s="35">
        <f>BL110+BO110+2/2+Tabelle216[[#This Row],[poweradd]]</f>
        <v>253.85000000000002</v>
      </c>
      <c r="BL110" s="52">
        <f t="shared" si="62"/>
        <v>248.89000000000001</v>
      </c>
      <c r="BM110" s="52">
        <f t="shared" si="73"/>
        <v>396.10999999999984</v>
      </c>
      <c r="BN110" s="52">
        <f t="shared" si="65"/>
        <v>392.14999999999986</v>
      </c>
      <c r="BO110" s="52">
        <f t="shared" si="80"/>
        <v>3.96</v>
      </c>
      <c r="BP110" s="45"/>
      <c r="BQ110" s="45"/>
    </row>
    <row r="111" spans="2:70" x14ac:dyDescent="0.25">
      <c r="B111">
        <v>108</v>
      </c>
      <c r="C111" s="37">
        <f>D111+G111+2/2+Tabelle1[[#This Row],[poweradd]]</f>
        <v>32.339999999999918</v>
      </c>
      <c r="D111" s="52">
        <f t="shared" si="53"/>
        <v>27.309999999999917</v>
      </c>
      <c r="E111" s="52">
        <f t="shared" si="74"/>
        <v>403.69000000000005</v>
      </c>
      <c r="F111" s="52">
        <f t="shared" si="63"/>
        <v>399.66000000000008</v>
      </c>
      <c r="G111" s="52">
        <f t="shared" si="48"/>
        <v>4.03</v>
      </c>
      <c r="H111" s="45"/>
      <c r="I111" s="45"/>
      <c r="L111">
        <v>108</v>
      </c>
      <c r="M111" s="37">
        <f>N111+Q111+2/2+Tabelle17[[#This Row],[poweradd]]</f>
        <v>32.110000000000035</v>
      </c>
      <c r="N111" s="52">
        <f t="shared" si="54"/>
        <v>27.080000000000034</v>
      </c>
      <c r="O111" s="52">
        <f t="shared" si="71"/>
        <v>403.9199999999999</v>
      </c>
      <c r="P111" s="52">
        <f t="shared" si="64"/>
        <v>399.88999999999993</v>
      </c>
      <c r="Q111" s="52">
        <f t="shared" si="50"/>
        <v>4.03</v>
      </c>
      <c r="R111" s="45"/>
      <c r="S111" s="45"/>
      <c r="V111" s="36">
        <v>108</v>
      </c>
      <c r="W111" s="37">
        <f>X111+AA111+2/2+Tabelle2[[#This Row],[poweradd]]</f>
        <v>14.950000000000045</v>
      </c>
      <c r="X111" s="52">
        <f t="shared" si="55"/>
        <v>9.970000000000045</v>
      </c>
      <c r="Y111" s="52">
        <f t="shared" si="56"/>
        <v>398.53000000000009</v>
      </c>
      <c r="Z111" s="52">
        <f t="shared" si="75"/>
        <v>394.55000000000007</v>
      </c>
      <c r="AA111" s="52">
        <f t="shared" si="76"/>
        <v>3.98</v>
      </c>
      <c r="AB111" s="45"/>
      <c r="AC111" s="45"/>
      <c r="AF111" s="36">
        <v>108</v>
      </c>
      <c r="AG111" s="37">
        <f>AH111+AK111+2/2+Tabelle29[[#This Row],[poweradd]]</f>
        <v>14.950000000000045</v>
      </c>
      <c r="AH111" s="52">
        <f t="shared" si="57"/>
        <v>9.970000000000045</v>
      </c>
      <c r="AI111" s="52">
        <f t="shared" si="72"/>
        <v>398.53000000000009</v>
      </c>
      <c r="AJ111" s="52">
        <f t="shared" si="40"/>
        <v>394.55000000000007</v>
      </c>
      <c r="AK111" s="52">
        <f t="shared" si="77"/>
        <v>3.98</v>
      </c>
      <c r="AL111" s="45"/>
      <c r="AM111" s="45"/>
      <c r="AP111" s="34">
        <v>108</v>
      </c>
      <c r="AQ111" s="35">
        <f>AR111+AU111+2/2+Tabelle3[[#This Row],[poweradd]]</f>
        <v>13.880000000000015</v>
      </c>
      <c r="AR111" s="52">
        <f t="shared" si="58"/>
        <v>8.8900000000000148</v>
      </c>
      <c r="AS111" s="52">
        <f t="shared" si="59"/>
        <v>399.61000000000018</v>
      </c>
      <c r="AT111" s="52">
        <f t="shared" si="42"/>
        <v>395.62000000000018</v>
      </c>
      <c r="AU111" s="52">
        <f t="shared" si="78"/>
        <v>3.99</v>
      </c>
      <c r="AV111" s="45"/>
      <c r="AW111" s="45"/>
      <c r="AZ111" s="34">
        <v>108</v>
      </c>
      <c r="BA111" s="35">
        <f>BB111+BE111+2/2+Tabelle35[[#This Row],[poweradd]]</f>
        <v>17.630000000000024</v>
      </c>
      <c r="BB111" s="52">
        <f t="shared" si="60"/>
        <v>12.680000000000025</v>
      </c>
      <c r="BC111" s="52">
        <f t="shared" si="61"/>
        <v>395.82000000000033</v>
      </c>
      <c r="BD111" s="52">
        <f t="shared" si="44"/>
        <v>391.87000000000035</v>
      </c>
      <c r="BE111" s="52">
        <f t="shared" si="79"/>
        <v>3.95</v>
      </c>
      <c r="BF111" s="45"/>
      <c r="BG111" s="45"/>
      <c r="BJ111" s="36">
        <v>108</v>
      </c>
      <c r="BK111" s="37">
        <f>BL111+BO111+2/2+Tabelle216[[#This Row],[poweradd]]</f>
        <v>258.77000000000004</v>
      </c>
      <c r="BL111" s="52">
        <f t="shared" si="62"/>
        <v>253.85000000000002</v>
      </c>
      <c r="BM111" s="52">
        <f t="shared" si="73"/>
        <v>392.14999999999986</v>
      </c>
      <c r="BN111" s="52">
        <f t="shared" si="65"/>
        <v>388.22999999999985</v>
      </c>
      <c r="BO111" s="52">
        <f t="shared" si="80"/>
        <v>3.92</v>
      </c>
      <c r="BP111" s="45"/>
      <c r="BQ111" s="45"/>
    </row>
    <row r="112" spans="2:70" x14ac:dyDescent="0.25">
      <c r="B112">
        <v>109</v>
      </c>
      <c r="C112" s="35">
        <f>D112+G112+2/2+Tabelle1[[#This Row],[poweradd]]</f>
        <v>37.32999999999992</v>
      </c>
      <c r="D112" s="52">
        <f t="shared" si="53"/>
        <v>32.339999999999918</v>
      </c>
      <c r="E112" s="52">
        <f t="shared" si="74"/>
        <v>399.66000000000008</v>
      </c>
      <c r="F112" s="52">
        <f t="shared" si="63"/>
        <v>395.67000000000007</v>
      </c>
      <c r="G112" s="52">
        <f t="shared" si="48"/>
        <v>3.99</v>
      </c>
      <c r="H112" s="45"/>
      <c r="I112" s="45"/>
      <c r="L112">
        <v>109</v>
      </c>
      <c r="M112" s="35">
        <f>N112+Q112+2/2+Tabelle17[[#This Row],[poweradd]]</f>
        <v>37.100000000000037</v>
      </c>
      <c r="N112" s="52">
        <f t="shared" si="54"/>
        <v>32.110000000000035</v>
      </c>
      <c r="O112" s="52">
        <f t="shared" si="71"/>
        <v>399.88999999999993</v>
      </c>
      <c r="P112" s="52">
        <f t="shared" si="64"/>
        <v>395.89999999999992</v>
      </c>
      <c r="Q112" s="52">
        <f t="shared" si="50"/>
        <v>3.99</v>
      </c>
      <c r="R112" s="45"/>
      <c r="S112" s="45"/>
      <c r="V112" s="34">
        <v>109</v>
      </c>
      <c r="W112" s="35">
        <f>X112+AA112+2/2+Tabelle2[[#This Row],[poweradd]]</f>
        <v>19.890000000000047</v>
      </c>
      <c r="X112" s="52">
        <f t="shared" si="55"/>
        <v>14.950000000000045</v>
      </c>
      <c r="Y112" s="52">
        <f t="shared" si="56"/>
        <v>394.55000000000007</v>
      </c>
      <c r="Z112" s="52">
        <f t="shared" si="75"/>
        <v>390.61000000000007</v>
      </c>
      <c r="AA112" s="52">
        <f t="shared" si="76"/>
        <v>3.94</v>
      </c>
      <c r="AB112" s="45"/>
      <c r="AC112" s="45"/>
      <c r="AF112" s="34">
        <v>109</v>
      </c>
      <c r="AG112" s="35">
        <f>AH112+AK112+2/2+Tabelle29[[#This Row],[poweradd]]</f>
        <v>19.890000000000047</v>
      </c>
      <c r="AH112" s="52">
        <f t="shared" si="57"/>
        <v>14.950000000000045</v>
      </c>
      <c r="AI112" s="52">
        <f t="shared" si="72"/>
        <v>394.55000000000007</v>
      </c>
      <c r="AJ112" s="52">
        <f t="shared" si="40"/>
        <v>390.61000000000007</v>
      </c>
      <c r="AK112" s="52">
        <f t="shared" si="77"/>
        <v>3.94</v>
      </c>
      <c r="AL112" s="45"/>
      <c r="AM112" s="45"/>
      <c r="AP112" s="34">
        <v>109</v>
      </c>
      <c r="AQ112" s="35">
        <f>AR112+AU112+2/2+Tabelle3[[#This Row],[poweradd]]</f>
        <v>18.830000000000016</v>
      </c>
      <c r="AR112" s="52">
        <f t="shared" si="58"/>
        <v>13.880000000000015</v>
      </c>
      <c r="AS112" s="52">
        <f t="shared" si="59"/>
        <v>395.62000000000018</v>
      </c>
      <c r="AT112" s="52">
        <f t="shared" si="42"/>
        <v>391.67000000000019</v>
      </c>
      <c r="AU112" s="52">
        <f t="shared" si="78"/>
        <v>3.95</v>
      </c>
      <c r="AV112" s="45"/>
      <c r="AW112" s="45"/>
      <c r="AZ112" s="34">
        <v>109</v>
      </c>
      <c r="BA112" s="35">
        <f>BB112+BE112+2/2+Tabelle35[[#This Row],[poweradd]]</f>
        <v>22.540000000000024</v>
      </c>
      <c r="BB112" s="52">
        <f t="shared" si="60"/>
        <v>17.630000000000024</v>
      </c>
      <c r="BC112" s="52">
        <f t="shared" si="61"/>
        <v>391.87000000000035</v>
      </c>
      <c r="BD112" s="52">
        <f t="shared" si="44"/>
        <v>387.96000000000032</v>
      </c>
      <c r="BE112" s="52">
        <f t="shared" si="79"/>
        <v>3.91</v>
      </c>
      <c r="BF112" s="45"/>
      <c r="BG112" s="45"/>
      <c r="BJ112" s="34">
        <v>109</v>
      </c>
      <c r="BK112" s="35">
        <f>BL112+BO112+2/2+Tabelle216[[#This Row],[poweradd]]</f>
        <v>3.6500000000000341</v>
      </c>
      <c r="BL112" s="52">
        <f t="shared" si="62"/>
        <v>258.77000000000004</v>
      </c>
      <c r="BM112" s="52">
        <f t="shared" si="73"/>
        <v>388.22999999999985</v>
      </c>
      <c r="BN112" s="52">
        <f t="shared" si="65"/>
        <v>384.34999999999985</v>
      </c>
      <c r="BO112" s="52">
        <f t="shared" si="80"/>
        <v>3.88</v>
      </c>
      <c r="BP112" s="45">
        <v>-260</v>
      </c>
      <c r="BQ112" s="45"/>
      <c r="BR112" t="s">
        <v>45</v>
      </c>
    </row>
    <row r="113" spans="2:71" x14ac:dyDescent="0.25">
      <c r="B113">
        <v>110</v>
      </c>
      <c r="C113" s="37">
        <f>D113+G113+2/2+Tabelle1[[#This Row],[poweradd]]</f>
        <v>42.279999999999923</v>
      </c>
      <c r="D113" s="53">
        <f t="shared" si="53"/>
        <v>37.32999999999992</v>
      </c>
      <c r="E113" s="53">
        <f t="shared" si="74"/>
        <v>395.67000000000007</v>
      </c>
      <c r="F113" s="53">
        <f t="shared" si="63"/>
        <v>391.72000000000008</v>
      </c>
      <c r="G113" s="53">
        <f t="shared" si="48"/>
        <v>3.95</v>
      </c>
      <c r="H113" s="45"/>
      <c r="I113" s="45"/>
      <c r="L113">
        <v>110</v>
      </c>
      <c r="M113" s="37">
        <f>N113+Q113+2/2+Tabelle17[[#This Row],[poweradd]]</f>
        <v>42.05000000000004</v>
      </c>
      <c r="N113" s="53">
        <f t="shared" si="54"/>
        <v>37.100000000000037</v>
      </c>
      <c r="O113" s="53">
        <f t="shared" si="71"/>
        <v>395.89999999999992</v>
      </c>
      <c r="P113" s="53">
        <f t="shared" si="64"/>
        <v>391.94999999999993</v>
      </c>
      <c r="Q113" s="53">
        <f t="shared" si="50"/>
        <v>3.95</v>
      </c>
      <c r="R113" s="45"/>
      <c r="S113" s="45"/>
      <c r="V113" s="36">
        <v>110</v>
      </c>
      <c r="W113" s="37">
        <f>X113+AA113+2/2+Tabelle2[[#This Row],[poweradd]]</f>
        <v>24.790000000000045</v>
      </c>
      <c r="X113" s="53">
        <f t="shared" si="55"/>
        <v>19.890000000000047</v>
      </c>
      <c r="Y113" s="53">
        <f t="shared" si="56"/>
        <v>390.61000000000007</v>
      </c>
      <c r="Z113" s="53">
        <f t="shared" si="75"/>
        <v>386.71000000000009</v>
      </c>
      <c r="AA113" s="53">
        <f t="shared" si="76"/>
        <v>3.9</v>
      </c>
      <c r="AB113" s="45"/>
      <c r="AC113" s="45"/>
      <c r="AF113" s="36">
        <v>110</v>
      </c>
      <c r="AG113" s="37">
        <f>AH113+AK113+2/2+Tabelle29[[#This Row],[poweradd]]</f>
        <v>24.790000000000045</v>
      </c>
      <c r="AH113" s="53">
        <f t="shared" si="57"/>
        <v>19.890000000000047</v>
      </c>
      <c r="AI113" s="53">
        <f t="shared" si="72"/>
        <v>390.61000000000007</v>
      </c>
      <c r="AJ113" s="53">
        <f t="shared" si="40"/>
        <v>386.71000000000009</v>
      </c>
      <c r="AK113" s="53">
        <f t="shared" si="77"/>
        <v>3.9</v>
      </c>
      <c r="AL113" s="45"/>
      <c r="AM113" s="45"/>
      <c r="AP113" s="36">
        <v>110</v>
      </c>
      <c r="AQ113" s="37">
        <f>AR113+AU113+2/2+Tabelle3[[#This Row],[poweradd]]</f>
        <v>23.740000000000016</v>
      </c>
      <c r="AR113" s="53">
        <f t="shared" si="58"/>
        <v>18.830000000000016</v>
      </c>
      <c r="AS113" s="53">
        <f t="shared" si="59"/>
        <v>391.67000000000019</v>
      </c>
      <c r="AT113" s="53">
        <f t="shared" si="42"/>
        <v>387.76000000000016</v>
      </c>
      <c r="AU113" s="53">
        <f t="shared" si="78"/>
        <v>3.91</v>
      </c>
      <c r="AV113" s="45"/>
      <c r="AW113" s="45"/>
      <c r="AZ113" s="36">
        <v>110</v>
      </c>
      <c r="BA113" s="37">
        <f>BB113+BE113+2/2+Tabelle35[[#This Row],[poweradd]]</f>
        <v>27.410000000000025</v>
      </c>
      <c r="BB113" s="53">
        <f t="shared" si="60"/>
        <v>22.540000000000024</v>
      </c>
      <c r="BC113" s="53">
        <f t="shared" si="61"/>
        <v>387.96000000000032</v>
      </c>
      <c r="BD113" s="53">
        <f t="shared" si="44"/>
        <v>384.09000000000032</v>
      </c>
      <c r="BE113" s="53">
        <f t="shared" si="79"/>
        <v>3.87</v>
      </c>
      <c r="BF113" s="45"/>
      <c r="BG113" s="45"/>
      <c r="BJ113" s="36">
        <v>110</v>
      </c>
      <c r="BK113" s="37">
        <f>BL113+BO113+2/2+Tabelle216[[#This Row],[poweradd]]</f>
        <v>8.490000000000034</v>
      </c>
      <c r="BL113" s="53">
        <f t="shared" si="62"/>
        <v>3.6500000000000341</v>
      </c>
      <c r="BM113" s="53">
        <f t="shared" si="73"/>
        <v>384.34999999999985</v>
      </c>
      <c r="BN113" s="53">
        <f t="shared" si="65"/>
        <v>380.50999999999988</v>
      </c>
      <c r="BO113" s="53">
        <f t="shared" si="80"/>
        <v>3.84</v>
      </c>
      <c r="BP113" s="45"/>
      <c r="BQ113" s="45"/>
    </row>
    <row r="114" spans="2:71" s="40" customFormat="1" x14ac:dyDescent="0.25">
      <c r="B114">
        <v>111</v>
      </c>
      <c r="C114" s="35">
        <f>D114+G114+2/2+Tabelle1[[#This Row],[poweradd]]</f>
        <v>47.189999999999927</v>
      </c>
      <c r="D114" s="52">
        <f t="shared" ref="D114:D139" si="81">C113</f>
        <v>42.279999999999923</v>
      </c>
      <c r="E114" s="52">
        <f t="shared" ref="E114:E139" si="82">F113+I113</f>
        <v>391.72000000000008</v>
      </c>
      <c r="F114" s="52">
        <f t="shared" ref="F114:F139" si="83">E114-G114</f>
        <v>387.81000000000006</v>
      </c>
      <c r="G114" s="52">
        <f t="shared" ref="G114:G139" si="84">IF(ROUNDDOWN(E114/50/2,2)&lt;0.5,0.5,IF(ROUNDDOWN(E114/50/2,2)&gt;10,10,ROUNDDOWN(E114/50/2,2)))</f>
        <v>3.91</v>
      </c>
      <c r="H114" s="45"/>
      <c r="I114" s="45"/>
      <c r="J114"/>
      <c r="K114" s="56"/>
      <c r="L114">
        <v>111</v>
      </c>
      <c r="M114" s="35">
        <f>N114+Q114+2/2+Tabelle17[[#This Row],[poweradd]]</f>
        <v>46.960000000000036</v>
      </c>
      <c r="N114" s="52">
        <f t="shared" ref="N114:N139" si="85">M113</f>
        <v>42.05000000000004</v>
      </c>
      <c r="O114" s="52">
        <f t="shared" ref="O114:O139" si="86">P113+S113</f>
        <v>391.94999999999993</v>
      </c>
      <c r="P114" s="52">
        <f t="shared" ref="P114:P139" si="87">O114-Q114</f>
        <v>388.03999999999991</v>
      </c>
      <c r="Q114" s="52">
        <f t="shared" ref="Q114:Q139" si="88">IF(ROUNDDOWN(O114/50/2,2)&lt;0.5,0.5,IF(ROUNDDOWN(O114/50/2,2)&gt;10,10,ROUNDDOWN(O114/50/2,2)))</f>
        <v>3.91</v>
      </c>
      <c r="R114" s="45"/>
      <c r="S114" s="45"/>
      <c r="T114"/>
      <c r="U114" s="56"/>
      <c r="W114" s="39"/>
      <c r="X114" s="49"/>
      <c r="Y114" s="49"/>
      <c r="Z114" s="49"/>
      <c r="AA114" s="49"/>
      <c r="AB114" s="46"/>
      <c r="AC114" s="39"/>
      <c r="AE114" s="56"/>
      <c r="AG114" s="39"/>
      <c r="AH114" s="49"/>
      <c r="AI114" s="49"/>
      <c r="AJ114" s="49"/>
      <c r="AK114" s="49"/>
      <c r="AL114" s="46"/>
      <c r="AM114" s="39"/>
      <c r="AO114" s="56"/>
      <c r="AQ114" s="39"/>
      <c r="AR114" s="49"/>
      <c r="AS114" s="49"/>
      <c r="AT114" s="49"/>
      <c r="AU114" s="49"/>
      <c r="AV114" s="46"/>
      <c r="AW114" s="39"/>
      <c r="AY114" s="56"/>
      <c r="BA114" s="39"/>
      <c r="BB114" s="49"/>
      <c r="BC114" s="49"/>
      <c r="BD114" s="49"/>
      <c r="BE114" s="49"/>
      <c r="BF114" s="46"/>
      <c r="BG114" s="39"/>
      <c r="BI114" s="56"/>
      <c r="BK114" s="39"/>
      <c r="BL114" s="49"/>
      <c r="BM114" s="49"/>
      <c r="BN114" s="49"/>
      <c r="BO114" s="49"/>
      <c r="BP114" s="46"/>
      <c r="BQ114" s="39"/>
      <c r="BS114" s="56"/>
    </row>
    <row r="115" spans="2:71" s="40" customFormat="1" x14ac:dyDescent="0.25">
      <c r="B115">
        <v>112</v>
      </c>
      <c r="C115" s="35">
        <f>D115+G115+2/2+Tabelle1[[#This Row],[poweradd]]</f>
        <v>52.059999999999924</v>
      </c>
      <c r="D115" s="52">
        <f t="shared" si="81"/>
        <v>47.189999999999927</v>
      </c>
      <c r="E115" s="52">
        <f t="shared" si="82"/>
        <v>387.81000000000006</v>
      </c>
      <c r="F115" s="52">
        <f t="shared" si="83"/>
        <v>383.94000000000005</v>
      </c>
      <c r="G115" s="52">
        <f t="shared" si="84"/>
        <v>3.87</v>
      </c>
      <c r="H115" s="45"/>
      <c r="I115" s="45"/>
      <c r="J115"/>
      <c r="K115" s="56"/>
      <c r="L115">
        <v>112</v>
      </c>
      <c r="M115" s="35">
        <f>N115+Q115+2/2+Tabelle17[[#This Row],[poweradd]]</f>
        <v>51.840000000000039</v>
      </c>
      <c r="N115" s="52">
        <f t="shared" si="85"/>
        <v>46.960000000000036</v>
      </c>
      <c r="O115" s="52">
        <f t="shared" si="86"/>
        <v>388.03999999999991</v>
      </c>
      <c r="P115" s="52">
        <f t="shared" si="87"/>
        <v>384.15999999999991</v>
      </c>
      <c r="Q115" s="52">
        <f t="shared" si="88"/>
        <v>3.88</v>
      </c>
      <c r="R115" s="45"/>
      <c r="S115" s="45"/>
      <c r="T115"/>
      <c r="U115" s="56"/>
      <c r="W115" s="39"/>
      <c r="X115" s="49"/>
      <c r="Y115" s="49"/>
      <c r="Z115" s="49"/>
      <c r="AA115" s="49"/>
      <c r="AB115" s="46"/>
      <c r="AC115" s="39"/>
      <c r="AE115" s="56"/>
      <c r="AG115" s="39"/>
      <c r="AH115" s="49"/>
      <c r="AI115" s="49"/>
      <c r="AJ115" s="49"/>
      <c r="AK115" s="49"/>
      <c r="AL115" s="46"/>
      <c r="AM115" s="39"/>
      <c r="AO115" s="56"/>
      <c r="AQ115" s="39"/>
      <c r="AR115" s="49"/>
      <c r="AS115" s="49"/>
      <c r="AT115" s="49"/>
      <c r="AU115" s="49"/>
      <c r="AV115" s="46"/>
      <c r="AW115" s="39"/>
      <c r="AY115" s="56"/>
      <c r="BA115" s="39"/>
      <c r="BB115" s="49"/>
      <c r="BC115" s="49"/>
      <c r="BD115" s="49"/>
      <c r="BE115" s="49"/>
      <c r="BF115" s="46"/>
      <c r="BG115" s="39"/>
      <c r="BI115" s="56"/>
      <c r="BK115" s="39"/>
      <c r="BL115" s="49"/>
      <c r="BM115" s="49"/>
      <c r="BN115" s="49"/>
      <c r="BO115" s="49"/>
      <c r="BP115" s="46"/>
      <c r="BQ115" s="39"/>
      <c r="BS115" s="56"/>
    </row>
    <row r="116" spans="2:71" s="40" customFormat="1" x14ac:dyDescent="0.25">
      <c r="B116">
        <v>113</v>
      </c>
      <c r="C116" s="37">
        <f>D116+G116+2/2+Tabelle1[[#This Row],[poweradd]]</f>
        <v>56.889999999999922</v>
      </c>
      <c r="D116" s="52">
        <f t="shared" si="81"/>
        <v>52.059999999999924</v>
      </c>
      <c r="E116" s="52">
        <f t="shared" si="82"/>
        <v>383.94000000000005</v>
      </c>
      <c r="F116" s="52">
        <f t="shared" si="83"/>
        <v>380.11000000000007</v>
      </c>
      <c r="G116" s="52">
        <f t="shared" si="84"/>
        <v>3.83</v>
      </c>
      <c r="H116" s="45"/>
      <c r="I116" s="45"/>
      <c r="J116"/>
      <c r="K116" s="56"/>
      <c r="L116">
        <v>113</v>
      </c>
      <c r="M116" s="37">
        <f>N116+Q116+2/2+Tabelle17[[#This Row],[poweradd]]</f>
        <v>56.680000000000035</v>
      </c>
      <c r="N116" s="52">
        <f t="shared" si="85"/>
        <v>51.840000000000039</v>
      </c>
      <c r="O116" s="52">
        <f t="shared" si="86"/>
        <v>384.15999999999991</v>
      </c>
      <c r="P116" s="52">
        <f t="shared" si="87"/>
        <v>380.31999999999994</v>
      </c>
      <c r="Q116" s="52">
        <f t="shared" si="88"/>
        <v>3.84</v>
      </c>
      <c r="R116" s="45"/>
      <c r="S116" s="45"/>
      <c r="T116"/>
      <c r="U116" s="56"/>
      <c r="W116" s="39"/>
      <c r="X116" s="49"/>
      <c r="Y116" s="49"/>
      <c r="Z116" s="49"/>
      <c r="AA116" s="49"/>
      <c r="AB116" s="46"/>
      <c r="AC116" s="39"/>
      <c r="AE116" s="56"/>
      <c r="AG116" s="39"/>
      <c r="AH116" s="49"/>
      <c r="AI116" s="49"/>
      <c r="AJ116" s="49"/>
      <c r="AK116" s="49"/>
      <c r="AL116" s="46"/>
      <c r="AM116" s="39"/>
      <c r="AO116" s="56"/>
      <c r="AQ116" s="39"/>
      <c r="AR116" s="49"/>
      <c r="AS116" s="49"/>
      <c r="AT116" s="49"/>
      <c r="AU116" s="49"/>
      <c r="AV116" s="46"/>
      <c r="AW116" s="39"/>
      <c r="AY116" s="56"/>
      <c r="BA116" s="39"/>
      <c r="BB116" s="49"/>
      <c r="BC116" s="49"/>
      <c r="BD116" s="49"/>
      <c r="BE116" s="49"/>
      <c r="BF116" s="46"/>
      <c r="BG116" s="39"/>
      <c r="BI116" s="56"/>
      <c r="BK116" s="39"/>
      <c r="BL116" s="49"/>
      <c r="BM116" s="49"/>
      <c r="BN116" s="49"/>
      <c r="BO116" s="49"/>
      <c r="BP116" s="46"/>
      <c r="BQ116" s="39"/>
      <c r="BS116" s="56"/>
    </row>
    <row r="117" spans="2:71" s="40" customFormat="1" x14ac:dyDescent="0.25">
      <c r="B117">
        <v>114</v>
      </c>
      <c r="C117" s="35">
        <f>D117+G117+2/2+Tabelle1[[#This Row],[poweradd]]</f>
        <v>61.68999999999992</v>
      </c>
      <c r="D117" s="52">
        <f t="shared" si="81"/>
        <v>56.889999999999922</v>
      </c>
      <c r="E117" s="52">
        <f t="shared" si="82"/>
        <v>380.11000000000007</v>
      </c>
      <c r="F117" s="52">
        <f t="shared" si="83"/>
        <v>376.31000000000006</v>
      </c>
      <c r="G117" s="52">
        <f t="shared" si="84"/>
        <v>3.8</v>
      </c>
      <c r="H117" s="45"/>
      <c r="I117" s="45"/>
      <c r="J117"/>
      <c r="K117" s="56"/>
      <c r="L117">
        <v>114</v>
      </c>
      <c r="M117" s="35">
        <f>N117+Q117+2/2+Tabelle17[[#This Row],[poweradd]]</f>
        <v>61.480000000000032</v>
      </c>
      <c r="N117" s="52">
        <f t="shared" si="85"/>
        <v>56.680000000000035</v>
      </c>
      <c r="O117" s="52">
        <f t="shared" si="86"/>
        <v>380.31999999999994</v>
      </c>
      <c r="P117" s="52">
        <f t="shared" si="87"/>
        <v>376.51999999999992</v>
      </c>
      <c r="Q117" s="52">
        <f t="shared" si="88"/>
        <v>3.8</v>
      </c>
      <c r="R117" s="45"/>
      <c r="S117" s="45"/>
      <c r="T117"/>
      <c r="U117" s="56"/>
      <c r="W117" s="39"/>
      <c r="X117" s="49"/>
      <c r="Y117" s="49"/>
      <c r="Z117" s="49"/>
      <c r="AA117" s="49"/>
      <c r="AB117" s="46"/>
      <c r="AC117" s="39"/>
      <c r="AE117" s="56"/>
      <c r="AG117" s="39"/>
      <c r="AH117" s="49"/>
      <c r="AI117" s="49"/>
      <c r="AJ117" s="49"/>
      <c r="AK117" s="49"/>
      <c r="AL117" s="46"/>
      <c r="AM117" s="39"/>
      <c r="AO117" s="56"/>
      <c r="AQ117" s="39"/>
      <c r="AR117" s="49"/>
      <c r="AS117" s="49"/>
      <c r="AT117" s="49"/>
      <c r="AU117" s="49"/>
      <c r="AV117" s="46"/>
      <c r="AW117" s="39"/>
      <c r="AY117" s="56"/>
      <c r="BA117" s="39"/>
      <c r="BB117" s="49"/>
      <c r="BC117" s="49"/>
      <c r="BD117" s="49"/>
      <c r="BE117" s="49"/>
      <c r="BF117" s="46"/>
      <c r="BG117" s="39"/>
      <c r="BI117" s="56"/>
      <c r="BK117" s="39"/>
      <c r="BL117" s="49"/>
      <c r="BM117" s="49"/>
      <c r="BN117" s="49"/>
      <c r="BO117" s="49"/>
      <c r="BP117" s="46"/>
      <c r="BQ117" s="39"/>
      <c r="BS117" s="56"/>
    </row>
    <row r="118" spans="2:71" s="40" customFormat="1" x14ac:dyDescent="0.25">
      <c r="B118">
        <v>115</v>
      </c>
      <c r="C118" s="37">
        <f>D118+G118+2/2+Tabelle1[[#This Row],[poweradd]]</f>
        <v>66.449999999999918</v>
      </c>
      <c r="D118" s="53">
        <f t="shared" si="81"/>
        <v>61.68999999999992</v>
      </c>
      <c r="E118" s="53">
        <f t="shared" si="82"/>
        <v>376.31000000000006</v>
      </c>
      <c r="F118" s="53">
        <f t="shared" si="83"/>
        <v>372.55000000000007</v>
      </c>
      <c r="G118" s="53">
        <f t="shared" si="84"/>
        <v>3.76</v>
      </c>
      <c r="H118" s="45"/>
      <c r="I118" s="45"/>
      <c r="J118"/>
      <c r="K118" s="56"/>
      <c r="L118">
        <v>115</v>
      </c>
      <c r="M118" s="37">
        <f>N118+Q118+2/2+Tabelle17[[#This Row],[poweradd]]</f>
        <v>66.240000000000038</v>
      </c>
      <c r="N118" s="53">
        <f t="shared" si="85"/>
        <v>61.480000000000032</v>
      </c>
      <c r="O118" s="53">
        <f t="shared" si="86"/>
        <v>376.51999999999992</v>
      </c>
      <c r="P118" s="53">
        <f t="shared" si="87"/>
        <v>372.75999999999993</v>
      </c>
      <c r="Q118" s="53">
        <f t="shared" si="88"/>
        <v>3.76</v>
      </c>
      <c r="R118" s="45"/>
      <c r="S118" s="45"/>
      <c r="T118"/>
      <c r="U118" s="56"/>
      <c r="W118" s="39"/>
      <c r="X118" s="49"/>
      <c r="Y118" s="49"/>
      <c r="Z118" s="49"/>
      <c r="AA118" s="49"/>
      <c r="AB118" s="46"/>
      <c r="AC118" s="39"/>
      <c r="AE118" s="56"/>
      <c r="AG118" s="39"/>
      <c r="AH118" s="49"/>
      <c r="AI118" s="49"/>
      <c r="AJ118" s="49"/>
      <c r="AK118" s="49"/>
      <c r="AL118" s="46"/>
      <c r="AM118" s="39"/>
      <c r="AO118" s="56"/>
      <c r="AQ118" s="39"/>
      <c r="AR118" s="49"/>
      <c r="AS118" s="49"/>
      <c r="AT118" s="49"/>
      <c r="AU118" s="49"/>
      <c r="AV118" s="46"/>
      <c r="AW118" s="39"/>
      <c r="AY118" s="56"/>
      <c r="BA118" s="39"/>
      <c r="BB118" s="49"/>
      <c r="BC118" s="49"/>
      <c r="BD118" s="49"/>
      <c r="BE118" s="49"/>
      <c r="BF118" s="46"/>
      <c r="BG118" s="39"/>
      <c r="BI118" s="56"/>
      <c r="BK118" s="39"/>
      <c r="BL118" s="49"/>
      <c r="BM118" s="49"/>
      <c r="BN118" s="49"/>
      <c r="BO118" s="49"/>
      <c r="BP118" s="46"/>
      <c r="BQ118" s="39"/>
      <c r="BS118" s="56"/>
    </row>
    <row r="119" spans="2:71" s="40" customFormat="1" x14ac:dyDescent="0.25">
      <c r="B119">
        <v>116</v>
      </c>
      <c r="C119" s="35">
        <f>D119+G119+2/2+Tabelle1[[#This Row],[poweradd]]</f>
        <v>71.169999999999916</v>
      </c>
      <c r="D119" s="52">
        <f t="shared" si="81"/>
        <v>66.449999999999918</v>
      </c>
      <c r="E119" s="52">
        <f t="shared" si="82"/>
        <v>372.55000000000007</v>
      </c>
      <c r="F119" s="52">
        <f t="shared" si="83"/>
        <v>368.83000000000004</v>
      </c>
      <c r="G119" s="52">
        <f t="shared" si="84"/>
        <v>3.72</v>
      </c>
      <c r="H119" s="45"/>
      <c r="I119" s="45"/>
      <c r="J119"/>
      <c r="K119" s="56"/>
      <c r="L119">
        <v>116</v>
      </c>
      <c r="M119" s="35">
        <f>N119+Q119+2/2+Tabelle17[[#This Row],[poweradd]]</f>
        <v>70.960000000000036</v>
      </c>
      <c r="N119" s="52">
        <f t="shared" si="85"/>
        <v>66.240000000000038</v>
      </c>
      <c r="O119" s="52">
        <f t="shared" si="86"/>
        <v>372.75999999999993</v>
      </c>
      <c r="P119" s="52">
        <f t="shared" si="87"/>
        <v>369.03999999999991</v>
      </c>
      <c r="Q119" s="52">
        <f t="shared" si="88"/>
        <v>3.72</v>
      </c>
      <c r="R119" s="45"/>
      <c r="S119" s="45"/>
      <c r="T119"/>
      <c r="U119" s="56"/>
      <c r="W119" s="39"/>
      <c r="X119" s="49"/>
      <c r="Y119" s="49"/>
      <c r="Z119" s="49"/>
      <c r="AA119" s="49"/>
      <c r="AB119" s="46"/>
      <c r="AC119" s="39"/>
      <c r="AE119" s="56"/>
      <c r="AG119" s="39"/>
      <c r="AH119" s="49"/>
      <c r="AI119" s="49"/>
      <c r="AJ119" s="49"/>
      <c r="AK119" s="49"/>
      <c r="AL119" s="46"/>
      <c r="AM119" s="39"/>
      <c r="AO119" s="56"/>
      <c r="AQ119" s="39"/>
      <c r="AR119" s="49"/>
      <c r="AS119" s="49"/>
      <c r="AT119" s="49"/>
      <c r="AU119" s="49"/>
      <c r="AV119" s="46"/>
      <c r="AW119" s="39"/>
      <c r="AY119" s="56"/>
      <c r="BA119" s="39"/>
      <c r="BB119" s="49"/>
      <c r="BC119" s="49"/>
      <c r="BD119" s="49"/>
      <c r="BE119" s="49"/>
      <c r="BF119" s="46"/>
      <c r="BG119" s="39"/>
      <c r="BI119" s="56"/>
      <c r="BK119" s="39"/>
      <c r="BL119" s="49"/>
      <c r="BM119" s="49"/>
      <c r="BN119" s="49"/>
      <c r="BO119" s="49"/>
      <c r="BP119" s="46"/>
      <c r="BQ119" s="39"/>
      <c r="BS119" s="56"/>
    </row>
    <row r="120" spans="2:71" s="40" customFormat="1" x14ac:dyDescent="0.25">
      <c r="B120">
        <v>117</v>
      </c>
      <c r="C120" s="35">
        <f>D120+G120+2/2+Tabelle1[[#This Row],[poweradd]]</f>
        <v>75.849999999999923</v>
      </c>
      <c r="D120" s="52">
        <f t="shared" si="81"/>
        <v>71.169999999999916</v>
      </c>
      <c r="E120" s="52">
        <f t="shared" si="82"/>
        <v>368.83000000000004</v>
      </c>
      <c r="F120" s="52">
        <f t="shared" si="83"/>
        <v>365.15000000000003</v>
      </c>
      <c r="G120" s="52">
        <f t="shared" si="84"/>
        <v>3.68</v>
      </c>
      <c r="H120" s="45"/>
      <c r="I120" s="45"/>
      <c r="J120"/>
      <c r="K120" s="56"/>
      <c r="L120">
        <v>117</v>
      </c>
      <c r="M120" s="35">
        <f>N120+Q120+2/2+Tabelle17[[#This Row],[poweradd]]</f>
        <v>75.650000000000034</v>
      </c>
      <c r="N120" s="52">
        <f t="shared" si="85"/>
        <v>70.960000000000036</v>
      </c>
      <c r="O120" s="52">
        <f t="shared" si="86"/>
        <v>369.03999999999991</v>
      </c>
      <c r="P120" s="52">
        <f t="shared" si="87"/>
        <v>365.34999999999991</v>
      </c>
      <c r="Q120" s="52">
        <f t="shared" si="88"/>
        <v>3.69</v>
      </c>
      <c r="R120" s="45"/>
      <c r="S120" s="45"/>
      <c r="T120"/>
      <c r="U120" s="56"/>
      <c r="W120" s="39"/>
      <c r="X120" s="49"/>
      <c r="Y120" s="49"/>
      <c r="Z120" s="49"/>
      <c r="AA120" s="49"/>
      <c r="AB120" s="46"/>
      <c r="AC120" s="39"/>
      <c r="AE120" s="56"/>
      <c r="AG120" s="39"/>
      <c r="AH120" s="49"/>
      <c r="AI120" s="49"/>
      <c r="AJ120" s="49"/>
      <c r="AK120" s="49"/>
      <c r="AL120" s="46"/>
      <c r="AM120" s="39"/>
      <c r="AO120" s="56"/>
      <c r="AQ120" s="39"/>
      <c r="AR120" s="49"/>
      <c r="AS120" s="49"/>
      <c r="AT120" s="49"/>
      <c r="AU120" s="49"/>
      <c r="AV120" s="46"/>
      <c r="AW120" s="39"/>
      <c r="AY120" s="56"/>
      <c r="BA120" s="39"/>
      <c r="BB120" s="49"/>
      <c r="BC120" s="49"/>
      <c r="BD120" s="49"/>
      <c r="BE120" s="49"/>
      <c r="BF120" s="46"/>
      <c r="BG120" s="39"/>
      <c r="BI120" s="56"/>
      <c r="BK120" s="39"/>
      <c r="BL120" s="49"/>
      <c r="BM120" s="49"/>
      <c r="BN120" s="49"/>
      <c r="BO120" s="49"/>
      <c r="BP120" s="46"/>
      <c r="BQ120" s="39"/>
      <c r="BS120" s="56"/>
    </row>
    <row r="121" spans="2:71" s="40" customFormat="1" x14ac:dyDescent="0.25">
      <c r="B121">
        <v>118</v>
      </c>
      <c r="C121" s="37">
        <f>D121+G121+2/2+Tabelle1[[#This Row],[poweradd]]</f>
        <v>80.499999999999929</v>
      </c>
      <c r="D121" s="52">
        <f t="shared" si="81"/>
        <v>75.849999999999923</v>
      </c>
      <c r="E121" s="52">
        <f t="shared" si="82"/>
        <v>365.15000000000003</v>
      </c>
      <c r="F121" s="52">
        <f t="shared" si="83"/>
        <v>361.50000000000006</v>
      </c>
      <c r="G121" s="52">
        <f t="shared" si="84"/>
        <v>3.65</v>
      </c>
      <c r="H121" s="45"/>
      <c r="I121" s="45"/>
      <c r="J121"/>
      <c r="K121" s="56"/>
      <c r="L121">
        <v>118</v>
      </c>
      <c r="M121" s="37">
        <f>N121+Q121+2/2+Tabelle17[[#This Row],[poweradd]]</f>
        <v>80.30000000000004</v>
      </c>
      <c r="N121" s="52">
        <f t="shared" si="85"/>
        <v>75.650000000000034</v>
      </c>
      <c r="O121" s="52">
        <f t="shared" si="86"/>
        <v>365.34999999999991</v>
      </c>
      <c r="P121" s="52">
        <f t="shared" si="87"/>
        <v>361.69999999999993</v>
      </c>
      <c r="Q121" s="52">
        <f t="shared" si="88"/>
        <v>3.65</v>
      </c>
      <c r="R121" s="45"/>
      <c r="S121" s="45"/>
      <c r="T121"/>
      <c r="U121" s="56"/>
      <c r="W121" s="39"/>
      <c r="X121" s="49"/>
      <c r="Y121" s="49"/>
      <c r="Z121" s="49"/>
      <c r="AA121" s="49"/>
      <c r="AB121" s="46"/>
      <c r="AC121" s="39"/>
      <c r="AE121" s="56"/>
      <c r="AG121" s="39"/>
      <c r="AH121" s="49"/>
      <c r="AI121" s="49"/>
      <c r="AJ121" s="49"/>
      <c r="AK121" s="49"/>
      <c r="AL121" s="46"/>
      <c r="AM121" s="39"/>
      <c r="AO121" s="56"/>
      <c r="AQ121" s="39"/>
      <c r="AR121" s="49"/>
      <c r="AS121" s="49"/>
      <c r="AT121" s="49"/>
      <c r="AU121" s="49"/>
      <c r="AV121" s="46"/>
      <c r="AW121" s="39"/>
      <c r="AY121" s="56"/>
      <c r="BA121" s="39"/>
      <c r="BB121" s="49"/>
      <c r="BC121" s="49"/>
      <c r="BD121" s="49"/>
      <c r="BE121" s="49"/>
      <c r="BF121" s="46"/>
      <c r="BG121" s="39"/>
      <c r="BI121" s="56"/>
      <c r="BK121" s="39"/>
      <c r="BL121" s="49"/>
      <c r="BM121" s="49"/>
      <c r="BN121" s="49"/>
      <c r="BO121" s="49"/>
      <c r="BP121" s="46"/>
      <c r="BQ121" s="39"/>
      <c r="BS121" s="56"/>
    </row>
    <row r="122" spans="2:71" s="40" customFormat="1" x14ac:dyDescent="0.25">
      <c r="B122">
        <v>119</v>
      </c>
      <c r="C122" s="35">
        <f>D122+G122+2/2+Tabelle1[[#This Row],[poweradd]]</f>
        <v>85.109999999999928</v>
      </c>
      <c r="D122" s="52">
        <f t="shared" si="81"/>
        <v>80.499999999999929</v>
      </c>
      <c r="E122" s="52">
        <f t="shared" si="82"/>
        <v>361.50000000000006</v>
      </c>
      <c r="F122" s="52">
        <f t="shared" si="83"/>
        <v>357.89000000000004</v>
      </c>
      <c r="G122" s="52">
        <f t="shared" si="84"/>
        <v>3.61</v>
      </c>
      <c r="H122" s="45"/>
      <c r="I122" s="45"/>
      <c r="J122"/>
      <c r="K122" s="56"/>
      <c r="L122">
        <v>119</v>
      </c>
      <c r="M122" s="35">
        <f>N122+Q122+2/2+Tabelle17[[#This Row],[poweradd]]</f>
        <v>84.910000000000039</v>
      </c>
      <c r="N122" s="52">
        <f t="shared" si="85"/>
        <v>80.30000000000004</v>
      </c>
      <c r="O122" s="52">
        <f t="shared" si="86"/>
        <v>361.69999999999993</v>
      </c>
      <c r="P122" s="52">
        <f t="shared" si="87"/>
        <v>358.08999999999992</v>
      </c>
      <c r="Q122" s="52">
        <f t="shared" si="88"/>
        <v>3.61</v>
      </c>
      <c r="R122" s="45"/>
      <c r="S122" s="45"/>
      <c r="T122"/>
      <c r="U122" s="56"/>
      <c r="W122" s="39"/>
      <c r="X122" s="49"/>
      <c r="Y122" s="49"/>
      <c r="Z122" s="49"/>
      <c r="AA122" s="49"/>
      <c r="AB122" s="46"/>
      <c r="AC122" s="39"/>
      <c r="AE122" s="56"/>
      <c r="AG122" s="39"/>
      <c r="AH122" s="49"/>
      <c r="AI122" s="49"/>
      <c r="AJ122" s="49"/>
      <c r="AK122" s="49"/>
      <c r="AL122" s="46"/>
      <c r="AM122" s="39"/>
      <c r="AO122" s="56"/>
      <c r="AQ122" s="39"/>
      <c r="AR122" s="49"/>
      <c r="AS122" s="49"/>
      <c r="AT122" s="49"/>
      <c r="AU122" s="49"/>
      <c r="AV122" s="46"/>
      <c r="AW122" s="39"/>
      <c r="AY122" s="56"/>
      <c r="BA122" s="39"/>
      <c r="BB122" s="49"/>
      <c r="BC122" s="49"/>
      <c r="BD122" s="49"/>
      <c r="BE122" s="49"/>
      <c r="BF122" s="46"/>
      <c r="BG122" s="39"/>
      <c r="BI122" s="56"/>
      <c r="BK122" s="39"/>
      <c r="BL122" s="49"/>
      <c r="BM122" s="49"/>
      <c r="BN122" s="49"/>
      <c r="BO122" s="49"/>
      <c r="BP122" s="46"/>
      <c r="BQ122" s="39"/>
      <c r="BS122" s="56"/>
    </row>
    <row r="123" spans="2:71" s="40" customFormat="1" x14ac:dyDescent="0.25">
      <c r="B123">
        <v>120</v>
      </c>
      <c r="C123" s="37">
        <f>D123+G123+2/2+Tabelle1[[#This Row],[poweradd]]</f>
        <v>89.679999999999922</v>
      </c>
      <c r="D123" s="53">
        <f t="shared" si="81"/>
        <v>85.109999999999928</v>
      </c>
      <c r="E123" s="53">
        <f t="shared" si="82"/>
        <v>357.89000000000004</v>
      </c>
      <c r="F123" s="53">
        <f t="shared" si="83"/>
        <v>354.32000000000005</v>
      </c>
      <c r="G123" s="53">
        <f t="shared" si="84"/>
        <v>3.57</v>
      </c>
      <c r="H123" s="45"/>
      <c r="I123" s="45"/>
      <c r="J123"/>
      <c r="K123" s="56"/>
      <c r="L123">
        <v>120</v>
      </c>
      <c r="M123" s="37">
        <f>N123+Q123+2/2+Tabelle17[[#This Row],[poweradd]]</f>
        <v>89.490000000000038</v>
      </c>
      <c r="N123" s="53">
        <f t="shared" si="85"/>
        <v>84.910000000000039</v>
      </c>
      <c r="O123" s="53">
        <f t="shared" si="86"/>
        <v>358.08999999999992</v>
      </c>
      <c r="P123" s="53">
        <f t="shared" si="87"/>
        <v>354.50999999999993</v>
      </c>
      <c r="Q123" s="53">
        <f t="shared" si="88"/>
        <v>3.58</v>
      </c>
      <c r="R123" s="45"/>
      <c r="S123" s="45"/>
      <c r="T123"/>
      <c r="U123" s="56"/>
      <c r="W123" s="39"/>
      <c r="X123" s="49"/>
      <c r="Y123" s="49"/>
      <c r="Z123" s="49"/>
      <c r="AA123" s="49"/>
      <c r="AB123" s="46"/>
      <c r="AC123" s="39"/>
      <c r="AE123" s="56"/>
      <c r="AG123" s="39"/>
      <c r="AH123" s="49"/>
      <c r="AI123" s="49"/>
      <c r="AJ123" s="49"/>
      <c r="AK123" s="49"/>
      <c r="AL123" s="46"/>
      <c r="AM123" s="39"/>
      <c r="AO123" s="56"/>
      <c r="AQ123" s="39"/>
      <c r="AR123" s="49"/>
      <c r="AS123" s="49"/>
      <c r="AT123" s="49"/>
      <c r="AU123" s="49"/>
      <c r="AV123" s="46"/>
      <c r="AW123" s="39"/>
      <c r="AY123" s="56"/>
      <c r="BA123" s="39"/>
      <c r="BB123" s="49"/>
      <c r="BC123" s="49"/>
      <c r="BD123" s="49"/>
      <c r="BE123" s="49"/>
      <c r="BF123" s="46"/>
      <c r="BG123" s="39"/>
      <c r="BI123" s="56"/>
      <c r="BK123" s="39"/>
      <c r="BL123" s="49"/>
      <c r="BM123" s="49"/>
      <c r="BN123" s="49"/>
      <c r="BO123" s="49"/>
      <c r="BP123" s="46"/>
      <c r="BQ123" s="39"/>
      <c r="BS123" s="56"/>
    </row>
    <row r="124" spans="2:71" s="40" customFormat="1" x14ac:dyDescent="0.25">
      <c r="B124">
        <v>121</v>
      </c>
      <c r="C124" s="35">
        <f>D124+G124+2/2+Tabelle1[[#This Row],[poweradd]]</f>
        <v>94.219999999999928</v>
      </c>
      <c r="D124" s="52">
        <f t="shared" si="81"/>
        <v>89.679999999999922</v>
      </c>
      <c r="E124" s="52">
        <f t="shared" si="82"/>
        <v>354.32000000000005</v>
      </c>
      <c r="F124" s="52">
        <f t="shared" si="83"/>
        <v>350.78000000000003</v>
      </c>
      <c r="G124" s="52">
        <f t="shared" si="84"/>
        <v>3.54</v>
      </c>
      <c r="H124" s="45"/>
      <c r="I124" s="45"/>
      <c r="J124"/>
      <c r="K124" s="56"/>
      <c r="L124">
        <v>121</v>
      </c>
      <c r="M124" s="35">
        <f>N124+Q124+2/2+Tabelle17[[#This Row],[poweradd]]</f>
        <v>94.030000000000044</v>
      </c>
      <c r="N124" s="52">
        <f t="shared" si="85"/>
        <v>89.490000000000038</v>
      </c>
      <c r="O124" s="52">
        <f t="shared" si="86"/>
        <v>354.50999999999993</v>
      </c>
      <c r="P124" s="52">
        <f t="shared" si="87"/>
        <v>350.96999999999991</v>
      </c>
      <c r="Q124" s="52">
        <f t="shared" si="88"/>
        <v>3.54</v>
      </c>
      <c r="R124" s="45"/>
      <c r="S124" s="45"/>
      <c r="T124"/>
      <c r="U124" s="56"/>
      <c r="W124" s="39"/>
      <c r="X124" s="49"/>
      <c r="Y124" s="49"/>
      <c r="Z124" s="49"/>
      <c r="AA124" s="49"/>
      <c r="AB124" s="46"/>
      <c r="AC124" s="39"/>
      <c r="AE124" s="56"/>
      <c r="AG124" s="39"/>
      <c r="AH124" s="49"/>
      <c r="AI124" s="49"/>
      <c r="AJ124" s="49"/>
      <c r="AK124" s="49"/>
      <c r="AL124" s="46"/>
      <c r="AM124" s="39"/>
      <c r="AO124" s="56"/>
      <c r="AQ124" s="39"/>
      <c r="AR124" s="49"/>
      <c r="AS124" s="49"/>
      <c r="AT124" s="49"/>
      <c r="AU124" s="49"/>
      <c r="AV124" s="46"/>
      <c r="AW124" s="39"/>
      <c r="AY124" s="56"/>
      <c r="BA124" s="39"/>
      <c r="BB124" s="49"/>
      <c r="BC124" s="49"/>
      <c r="BD124" s="49"/>
      <c r="BE124" s="49"/>
      <c r="BF124" s="46"/>
      <c r="BG124" s="39"/>
      <c r="BI124" s="56"/>
      <c r="BK124" s="39"/>
      <c r="BL124" s="49"/>
      <c r="BM124" s="49"/>
      <c r="BN124" s="49"/>
      <c r="BO124" s="49"/>
      <c r="BP124" s="46"/>
      <c r="BQ124" s="39"/>
      <c r="BS124" s="56"/>
    </row>
    <row r="125" spans="2:71" s="40" customFormat="1" x14ac:dyDescent="0.25">
      <c r="B125">
        <v>122</v>
      </c>
      <c r="C125" s="35">
        <f>D125+G125+2/2+Tabelle1[[#This Row],[poweradd]]</f>
        <v>98.719999999999928</v>
      </c>
      <c r="D125" s="52">
        <f t="shared" si="81"/>
        <v>94.219999999999928</v>
      </c>
      <c r="E125" s="52">
        <f t="shared" si="82"/>
        <v>350.78000000000003</v>
      </c>
      <c r="F125" s="52">
        <f t="shared" si="83"/>
        <v>347.28000000000003</v>
      </c>
      <c r="G125" s="52">
        <f t="shared" si="84"/>
        <v>3.5</v>
      </c>
      <c r="H125" s="45"/>
      <c r="I125" s="45"/>
      <c r="J125"/>
      <c r="K125" s="56"/>
      <c r="L125">
        <v>122</v>
      </c>
      <c r="M125" s="35">
        <f>N125+Q125+2/2+Tabelle17[[#This Row],[poweradd]]</f>
        <v>98.530000000000044</v>
      </c>
      <c r="N125" s="52">
        <f t="shared" si="85"/>
        <v>94.030000000000044</v>
      </c>
      <c r="O125" s="52">
        <f t="shared" si="86"/>
        <v>350.96999999999991</v>
      </c>
      <c r="P125" s="52">
        <f t="shared" si="87"/>
        <v>347.46999999999991</v>
      </c>
      <c r="Q125" s="52">
        <f t="shared" si="88"/>
        <v>3.5</v>
      </c>
      <c r="R125" s="45"/>
      <c r="S125" s="45"/>
      <c r="T125"/>
      <c r="U125" s="56"/>
      <c r="W125" s="39"/>
      <c r="X125" s="49"/>
      <c r="Y125" s="49"/>
      <c r="Z125" s="49"/>
      <c r="AA125" s="49"/>
      <c r="AB125" s="46"/>
      <c r="AC125" s="39"/>
      <c r="AE125" s="56"/>
      <c r="AG125" s="39"/>
      <c r="AH125" s="49"/>
      <c r="AI125" s="49"/>
      <c r="AJ125" s="49"/>
      <c r="AK125" s="49"/>
      <c r="AL125" s="46"/>
      <c r="AM125" s="39"/>
      <c r="AO125" s="56"/>
      <c r="AQ125" s="39"/>
      <c r="AR125" s="49"/>
      <c r="AS125" s="49"/>
      <c r="AT125" s="49"/>
      <c r="AU125" s="49"/>
      <c r="AV125" s="46"/>
      <c r="AW125" s="39"/>
      <c r="AY125" s="56"/>
      <c r="BA125" s="39"/>
      <c r="BB125" s="49"/>
      <c r="BC125" s="49"/>
      <c r="BD125" s="49"/>
      <c r="BE125" s="49"/>
      <c r="BF125" s="46"/>
      <c r="BG125" s="39"/>
      <c r="BI125" s="56"/>
      <c r="BK125" s="39"/>
      <c r="BL125" s="49"/>
      <c r="BM125" s="49"/>
      <c r="BN125" s="49"/>
      <c r="BO125" s="49"/>
      <c r="BP125" s="46"/>
      <c r="BQ125" s="39"/>
      <c r="BS125" s="56"/>
    </row>
    <row r="126" spans="2:71" s="40" customFormat="1" x14ac:dyDescent="0.25">
      <c r="B126">
        <v>123</v>
      </c>
      <c r="C126" s="37">
        <f>D126+G126+2/2+Tabelle1[[#This Row],[poweradd]]</f>
        <v>103.18999999999993</v>
      </c>
      <c r="D126" s="52">
        <f t="shared" si="81"/>
        <v>98.719999999999928</v>
      </c>
      <c r="E126" s="52">
        <f t="shared" si="82"/>
        <v>347.28000000000003</v>
      </c>
      <c r="F126" s="52">
        <f t="shared" si="83"/>
        <v>343.81</v>
      </c>
      <c r="G126" s="52">
        <f t="shared" si="84"/>
        <v>3.47</v>
      </c>
      <c r="H126" s="45"/>
      <c r="I126" s="45"/>
      <c r="J126"/>
      <c r="K126" s="56"/>
      <c r="L126">
        <v>123</v>
      </c>
      <c r="M126" s="37">
        <f>N126+Q126+2/2+Tabelle17[[#This Row],[poweradd]]</f>
        <v>103.00000000000004</v>
      </c>
      <c r="N126" s="52">
        <f t="shared" si="85"/>
        <v>98.530000000000044</v>
      </c>
      <c r="O126" s="52">
        <f t="shared" si="86"/>
        <v>347.46999999999991</v>
      </c>
      <c r="P126" s="52">
        <f t="shared" si="87"/>
        <v>343.99999999999989</v>
      </c>
      <c r="Q126" s="52">
        <f t="shared" si="88"/>
        <v>3.47</v>
      </c>
      <c r="R126" s="45"/>
      <c r="S126" s="45"/>
      <c r="T126"/>
      <c r="U126" s="56"/>
      <c r="W126" s="39"/>
      <c r="X126" s="49"/>
      <c r="Y126" s="49"/>
      <c r="Z126" s="49"/>
      <c r="AA126" s="49"/>
      <c r="AB126" s="46"/>
      <c r="AC126" s="39"/>
      <c r="AE126" s="56"/>
      <c r="AG126" s="39"/>
      <c r="AH126" s="49"/>
      <c r="AI126" s="49"/>
      <c r="AJ126" s="49"/>
      <c r="AK126" s="49"/>
      <c r="AL126" s="46"/>
      <c r="AM126" s="39"/>
      <c r="AO126" s="56"/>
      <c r="AQ126" s="39"/>
      <c r="AR126" s="49"/>
      <c r="AS126" s="49"/>
      <c r="AT126" s="49"/>
      <c r="AU126" s="49"/>
      <c r="AV126" s="46"/>
      <c r="AW126" s="39"/>
      <c r="AY126" s="56"/>
      <c r="BA126" s="39"/>
      <c r="BB126" s="49"/>
      <c r="BC126" s="49"/>
      <c r="BD126" s="49"/>
      <c r="BE126" s="49"/>
      <c r="BF126" s="46"/>
      <c r="BG126" s="39"/>
      <c r="BI126" s="56"/>
      <c r="BK126" s="39"/>
      <c r="BL126" s="49"/>
      <c r="BM126" s="49"/>
      <c r="BN126" s="49"/>
      <c r="BO126" s="49"/>
      <c r="BP126" s="46"/>
      <c r="BQ126" s="39"/>
      <c r="BS126" s="56"/>
    </row>
    <row r="127" spans="2:71" s="40" customFormat="1" x14ac:dyDescent="0.25">
      <c r="B127">
        <v>124</v>
      </c>
      <c r="C127" s="35">
        <f>D127+G127+2/2+Tabelle1[[#This Row],[poweradd]]</f>
        <v>107.61999999999993</v>
      </c>
      <c r="D127" s="52">
        <f t="shared" si="81"/>
        <v>103.18999999999993</v>
      </c>
      <c r="E127" s="52">
        <f t="shared" si="82"/>
        <v>343.81</v>
      </c>
      <c r="F127" s="52">
        <f t="shared" si="83"/>
        <v>340.38</v>
      </c>
      <c r="G127" s="52">
        <f t="shared" si="84"/>
        <v>3.43</v>
      </c>
      <c r="H127" s="45"/>
      <c r="I127" s="45"/>
      <c r="J127"/>
      <c r="K127" s="56"/>
      <c r="L127">
        <v>124</v>
      </c>
      <c r="M127" s="35">
        <f>N127+Q127+2/2+Tabelle17[[#This Row],[poweradd]]</f>
        <v>107.44000000000004</v>
      </c>
      <c r="N127" s="52">
        <f t="shared" si="85"/>
        <v>103.00000000000004</v>
      </c>
      <c r="O127" s="52">
        <f t="shared" si="86"/>
        <v>343.99999999999989</v>
      </c>
      <c r="P127" s="52">
        <f t="shared" si="87"/>
        <v>340.55999999999989</v>
      </c>
      <c r="Q127" s="52">
        <f t="shared" si="88"/>
        <v>3.44</v>
      </c>
      <c r="R127" s="45"/>
      <c r="S127" s="45"/>
      <c r="T127"/>
      <c r="U127" s="56"/>
      <c r="W127" s="39"/>
      <c r="X127" s="49"/>
      <c r="Y127" s="49"/>
      <c r="Z127" s="49"/>
      <c r="AA127" s="49"/>
      <c r="AB127" s="46"/>
      <c r="AC127" s="39"/>
      <c r="AE127" s="56"/>
      <c r="AG127" s="39"/>
      <c r="AH127" s="49"/>
      <c r="AI127" s="49"/>
      <c r="AJ127" s="49"/>
      <c r="AK127" s="49"/>
      <c r="AL127" s="46"/>
      <c r="AM127" s="39"/>
      <c r="AO127" s="56"/>
      <c r="AQ127" s="39"/>
      <c r="AR127" s="49"/>
      <c r="AS127" s="49"/>
      <c r="AT127" s="49"/>
      <c r="AU127" s="49"/>
      <c r="AV127" s="46"/>
      <c r="AW127" s="39"/>
      <c r="AY127" s="56"/>
      <c r="BA127" s="39"/>
      <c r="BB127" s="49"/>
      <c r="BC127" s="49"/>
      <c r="BD127" s="49"/>
      <c r="BE127" s="49"/>
      <c r="BF127" s="46"/>
      <c r="BG127" s="39"/>
      <c r="BI127" s="56"/>
      <c r="BK127" s="39"/>
      <c r="BL127" s="49"/>
      <c r="BM127" s="49"/>
      <c r="BN127" s="49"/>
      <c r="BO127" s="49"/>
      <c r="BP127" s="46"/>
      <c r="BQ127" s="39"/>
      <c r="BS127" s="56"/>
    </row>
    <row r="128" spans="2:71" s="40" customFormat="1" x14ac:dyDescent="0.25">
      <c r="B128">
        <v>125</v>
      </c>
      <c r="C128" s="37">
        <f>D128+G128+2/2+Tabelle1[[#This Row],[poweradd]]</f>
        <v>112.01999999999994</v>
      </c>
      <c r="D128" s="53">
        <f t="shared" si="81"/>
        <v>107.61999999999993</v>
      </c>
      <c r="E128" s="53">
        <f t="shared" si="82"/>
        <v>340.38</v>
      </c>
      <c r="F128" s="53">
        <f t="shared" si="83"/>
        <v>336.98</v>
      </c>
      <c r="G128" s="53">
        <f t="shared" si="84"/>
        <v>3.4</v>
      </c>
      <c r="H128" s="45"/>
      <c r="I128" s="45"/>
      <c r="J128"/>
      <c r="K128" s="56"/>
      <c r="L128">
        <v>125</v>
      </c>
      <c r="M128" s="37">
        <f>N128+Q128+2/2+Tabelle17[[#This Row],[poweradd]]</f>
        <v>111.84000000000005</v>
      </c>
      <c r="N128" s="53">
        <f t="shared" si="85"/>
        <v>107.44000000000004</v>
      </c>
      <c r="O128" s="53">
        <f t="shared" si="86"/>
        <v>340.55999999999989</v>
      </c>
      <c r="P128" s="53">
        <f t="shared" si="87"/>
        <v>337.15999999999991</v>
      </c>
      <c r="Q128" s="53">
        <f t="shared" si="88"/>
        <v>3.4</v>
      </c>
      <c r="R128" s="45"/>
      <c r="S128" s="45"/>
      <c r="T128"/>
      <c r="U128" s="56"/>
      <c r="W128" s="39"/>
      <c r="X128" s="49"/>
      <c r="Y128" s="49"/>
      <c r="Z128" s="49"/>
      <c r="AA128" s="49"/>
      <c r="AB128" s="46"/>
      <c r="AC128" s="39"/>
      <c r="AE128" s="56"/>
      <c r="AG128" s="39"/>
      <c r="AH128" s="49"/>
      <c r="AI128" s="49"/>
      <c r="AJ128" s="49"/>
      <c r="AK128" s="49"/>
      <c r="AL128" s="46"/>
      <c r="AM128" s="39"/>
      <c r="AO128" s="56"/>
      <c r="AQ128" s="39"/>
      <c r="AR128" s="49"/>
      <c r="AS128" s="49"/>
      <c r="AT128" s="49"/>
      <c r="AU128" s="49"/>
      <c r="AV128" s="46"/>
      <c r="AW128" s="39"/>
      <c r="AY128" s="56"/>
      <c r="BA128" s="39"/>
      <c r="BB128" s="49"/>
      <c r="BC128" s="49"/>
      <c r="BD128" s="49"/>
      <c r="BE128" s="49"/>
      <c r="BF128" s="46"/>
      <c r="BG128" s="39"/>
      <c r="BI128" s="56"/>
      <c r="BK128" s="39"/>
      <c r="BL128" s="49"/>
      <c r="BM128" s="49"/>
      <c r="BN128" s="49"/>
      <c r="BO128" s="49"/>
      <c r="BP128" s="46"/>
      <c r="BQ128" s="39"/>
      <c r="BS128" s="56"/>
    </row>
    <row r="129" spans="2:71" s="40" customFormat="1" x14ac:dyDescent="0.25">
      <c r="B129">
        <v>126</v>
      </c>
      <c r="C129" s="35">
        <f>D129+G129+2/2+Tabelle1[[#This Row],[poweradd]]</f>
        <v>116.37999999999994</v>
      </c>
      <c r="D129" s="52">
        <f t="shared" si="81"/>
        <v>112.01999999999994</v>
      </c>
      <c r="E129" s="52">
        <f t="shared" si="82"/>
        <v>336.98</v>
      </c>
      <c r="F129" s="52">
        <f t="shared" si="83"/>
        <v>333.62</v>
      </c>
      <c r="G129" s="52">
        <f t="shared" si="84"/>
        <v>3.36</v>
      </c>
      <c r="H129" s="45"/>
      <c r="I129" s="45"/>
      <c r="J129"/>
      <c r="K129" s="56"/>
      <c r="L129">
        <v>126</v>
      </c>
      <c r="M129" s="35">
        <f>N129+Q129+2/2+Tabelle17[[#This Row],[poweradd]]</f>
        <v>116.21000000000005</v>
      </c>
      <c r="N129" s="52">
        <f t="shared" si="85"/>
        <v>111.84000000000005</v>
      </c>
      <c r="O129" s="52">
        <f t="shared" si="86"/>
        <v>337.15999999999991</v>
      </c>
      <c r="P129" s="52">
        <f t="shared" si="87"/>
        <v>333.78999999999991</v>
      </c>
      <c r="Q129" s="52">
        <f t="shared" si="88"/>
        <v>3.37</v>
      </c>
      <c r="R129" s="45"/>
      <c r="S129" s="45"/>
      <c r="T129"/>
      <c r="U129" s="56"/>
      <c r="W129" s="39"/>
      <c r="X129" s="49"/>
      <c r="Y129" s="49"/>
      <c r="Z129" s="49"/>
      <c r="AA129" s="49"/>
      <c r="AB129" s="46"/>
      <c r="AC129" s="39"/>
      <c r="AE129" s="56"/>
      <c r="AG129" s="39"/>
      <c r="AH129" s="49"/>
      <c r="AI129" s="49"/>
      <c r="AJ129" s="49"/>
      <c r="AK129" s="49"/>
      <c r="AL129" s="46"/>
      <c r="AM129" s="39"/>
      <c r="AO129" s="56"/>
      <c r="AQ129" s="39"/>
      <c r="AR129" s="49"/>
      <c r="AS129" s="49"/>
      <c r="AT129" s="49"/>
      <c r="AU129" s="49"/>
      <c r="AV129" s="46"/>
      <c r="AW129" s="39"/>
      <c r="AY129" s="56"/>
      <c r="BA129" s="39"/>
      <c r="BB129" s="49"/>
      <c r="BC129" s="49"/>
      <c r="BD129" s="49"/>
      <c r="BE129" s="49"/>
      <c r="BF129" s="46"/>
      <c r="BG129" s="39"/>
      <c r="BI129" s="56"/>
      <c r="BK129" s="39"/>
      <c r="BL129" s="49"/>
      <c r="BM129" s="49"/>
      <c r="BN129" s="49"/>
      <c r="BO129" s="49"/>
      <c r="BP129" s="46"/>
      <c r="BQ129" s="39"/>
      <c r="BS129" s="56"/>
    </row>
    <row r="130" spans="2:71" s="40" customFormat="1" x14ac:dyDescent="0.25">
      <c r="B130">
        <v>127</v>
      </c>
      <c r="C130" s="35">
        <f>D130+G130+2/2+Tabelle1[[#This Row],[poweradd]]</f>
        <v>120.70999999999994</v>
      </c>
      <c r="D130" s="52">
        <f t="shared" si="81"/>
        <v>116.37999999999994</v>
      </c>
      <c r="E130" s="52">
        <f t="shared" si="82"/>
        <v>333.62</v>
      </c>
      <c r="F130" s="52">
        <f t="shared" si="83"/>
        <v>330.29</v>
      </c>
      <c r="G130" s="52">
        <f t="shared" si="84"/>
        <v>3.33</v>
      </c>
      <c r="H130" s="45"/>
      <c r="I130" s="45"/>
      <c r="J130"/>
      <c r="K130" s="56"/>
      <c r="L130">
        <v>127</v>
      </c>
      <c r="M130" s="35">
        <f>N130+Q130+2/2+Tabelle17[[#This Row],[poweradd]]</f>
        <v>120.54000000000005</v>
      </c>
      <c r="N130" s="52">
        <f t="shared" si="85"/>
        <v>116.21000000000005</v>
      </c>
      <c r="O130" s="52">
        <f t="shared" si="86"/>
        <v>333.78999999999991</v>
      </c>
      <c r="P130" s="52">
        <f t="shared" si="87"/>
        <v>330.45999999999992</v>
      </c>
      <c r="Q130" s="52">
        <f t="shared" si="88"/>
        <v>3.33</v>
      </c>
      <c r="R130" s="45"/>
      <c r="S130" s="45"/>
      <c r="T130"/>
      <c r="U130" s="56"/>
      <c r="W130" s="39"/>
      <c r="X130" s="49"/>
      <c r="Y130" s="49"/>
      <c r="Z130" s="49"/>
      <c r="AA130" s="49"/>
      <c r="AB130" s="46"/>
      <c r="AC130" s="39"/>
      <c r="AE130" s="56"/>
      <c r="AG130" s="39"/>
      <c r="AH130" s="49"/>
      <c r="AI130" s="49"/>
      <c r="AJ130" s="49"/>
      <c r="AK130" s="49"/>
      <c r="AL130" s="46"/>
      <c r="AM130" s="39"/>
      <c r="AO130" s="56"/>
      <c r="AQ130" s="39"/>
      <c r="AR130" s="49"/>
      <c r="AS130" s="49"/>
      <c r="AT130" s="49"/>
      <c r="AU130" s="49"/>
      <c r="AV130" s="46"/>
      <c r="AW130" s="39"/>
      <c r="AY130" s="56"/>
      <c r="BA130" s="39"/>
      <c r="BB130" s="49"/>
      <c r="BC130" s="49"/>
      <c r="BD130" s="49"/>
      <c r="BE130" s="49"/>
      <c r="BF130" s="46"/>
      <c r="BG130" s="39"/>
      <c r="BI130" s="56"/>
      <c r="BK130" s="39"/>
      <c r="BL130" s="49"/>
      <c r="BM130" s="49"/>
      <c r="BN130" s="49"/>
      <c r="BO130" s="49"/>
      <c r="BP130" s="46"/>
      <c r="BQ130" s="39"/>
      <c r="BS130" s="56"/>
    </row>
    <row r="131" spans="2:71" s="40" customFormat="1" x14ac:dyDescent="0.25">
      <c r="B131">
        <v>128</v>
      </c>
      <c r="C131" s="37">
        <f>D131+G131+2/2+Tabelle1[[#This Row],[poweradd]]</f>
        <v>125.00999999999993</v>
      </c>
      <c r="D131" s="52">
        <f t="shared" si="81"/>
        <v>120.70999999999994</v>
      </c>
      <c r="E131" s="52">
        <f t="shared" si="82"/>
        <v>330.29</v>
      </c>
      <c r="F131" s="52">
        <f t="shared" si="83"/>
        <v>326.99</v>
      </c>
      <c r="G131" s="52">
        <f t="shared" si="84"/>
        <v>3.3</v>
      </c>
      <c r="H131" s="45"/>
      <c r="I131" s="45"/>
      <c r="J131"/>
      <c r="K131" s="56"/>
      <c r="L131">
        <v>128</v>
      </c>
      <c r="M131" s="37">
        <f>N131+Q131+2/2+Tabelle17[[#This Row],[poweradd]]</f>
        <v>124.84000000000005</v>
      </c>
      <c r="N131" s="52">
        <f t="shared" si="85"/>
        <v>120.54000000000005</v>
      </c>
      <c r="O131" s="52">
        <f t="shared" si="86"/>
        <v>330.45999999999992</v>
      </c>
      <c r="P131" s="52">
        <f t="shared" si="87"/>
        <v>327.15999999999991</v>
      </c>
      <c r="Q131" s="52">
        <f t="shared" si="88"/>
        <v>3.3</v>
      </c>
      <c r="R131" s="45"/>
      <c r="S131" s="45"/>
      <c r="T131"/>
      <c r="U131" s="56"/>
      <c r="W131" s="39"/>
      <c r="X131" s="49"/>
      <c r="Y131" s="49"/>
      <c r="Z131" s="49"/>
      <c r="AA131" s="49"/>
      <c r="AB131" s="46"/>
      <c r="AC131" s="39"/>
      <c r="AE131" s="56"/>
      <c r="AG131" s="39"/>
      <c r="AH131" s="49"/>
      <c r="AI131" s="49"/>
      <c r="AJ131" s="49"/>
      <c r="AK131" s="49"/>
      <c r="AL131" s="46"/>
      <c r="AM131" s="39"/>
      <c r="AO131" s="56"/>
      <c r="AQ131" s="39"/>
      <c r="AR131" s="49"/>
      <c r="AS131" s="49"/>
      <c r="AT131" s="49"/>
      <c r="AU131" s="49"/>
      <c r="AV131" s="46"/>
      <c r="AW131" s="39"/>
      <c r="AY131" s="56"/>
      <c r="BA131" s="39"/>
      <c r="BB131" s="49"/>
      <c r="BC131" s="49"/>
      <c r="BD131" s="49"/>
      <c r="BE131" s="49"/>
      <c r="BF131" s="46"/>
      <c r="BG131" s="39"/>
      <c r="BI131" s="56"/>
      <c r="BK131" s="39"/>
      <c r="BL131" s="49"/>
      <c r="BM131" s="49"/>
      <c r="BN131" s="49"/>
      <c r="BO131" s="49"/>
      <c r="BP131" s="46"/>
      <c r="BQ131" s="39"/>
      <c r="BS131" s="56"/>
    </row>
    <row r="132" spans="2:71" s="40" customFormat="1" x14ac:dyDescent="0.25">
      <c r="B132">
        <v>129</v>
      </c>
      <c r="C132" s="35">
        <f>D132+G132+2/2+Tabelle1[[#This Row],[poweradd]]</f>
        <v>129.26999999999992</v>
      </c>
      <c r="D132" s="52">
        <f t="shared" si="81"/>
        <v>125.00999999999993</v>
      </c>
      <c r="E132" s="52">
        <f t="shared" si="82"/>
        <v>326.99</v>
      </c>
      <c r="F132" s="52">
        <f t="shared" si="83"/>
        <v>323.73</v>
      </c>
      <c r="G132" s="52">
        <f t="shared" si="84"/>
        <v>3.26</v>
      </c>
      <c r="H132" s="45"/>
      <c r="I132" s="45"/>
      <c r="J132"/>
      <c r="K132" s="56"/>
      <c r="L132">
        <v>129</v>
      </c>
      <c r="M132" s="35">
        <f>N132+Q132+2/2+Tabelle17[[#This Row],[poweradd]]</f>
        <v>129.11000000000004</v>
      </c>
      <c r="N132" s="52">
        <f t="shared" si="85"/>
        <v>124.84000000000005</v>
      </c>
      <c r="O132" s="52">
        <f t="shared" si="86"/>
        <v>327.15999999999991</v>
      </c>
      <c r="P132" s="52">
        <f t="shared" si="87"/>
        <v>323.88999999999993</v>
      </c>
      <c r="Q132" s="52">
        <f t="shared" si="88"/>
        <v>3.27</v>
      </c>
      <c r="R132" s="45"/>
      <c r="S132" s="45"/>
      <c r="T132"/>
      <c r="U132" s="56"/>
      <c r="W132" s="39"/>
      <c r="X132" s="49"/>
      <c r="Y132" s="49"/>
      <c r="Z132" s="49"/>
      <c r="AA132" s="49"/>
      <c r="AB132" s="46"/>
      <c r="AC132" s="39"/>
      <c r="AE132" s="56"/>
      <c r="AG132" s="39"/>
      <c r="AH132" s="49"/>
      <c r="AI132" s="49"/>
      <c r="AJ132" s="49"/>
      <c r="AK132" s="49"/>
      <c r="AL132" s="46"/>
      <c r="AM132" s="39"/>
      <c r="AO132" s="56"/>
      <c r="AQ132" s="39"/>
      <c r="AR132" s="49"/>
      <c r="AS132" s="49"/>
      <c r="AT132" s="49"/>
      <c r="AU132" s="49"/>
      <c r="AV132" s="46"/>
      <c r="AW132" s="39"/>
      <c r="AY132" s="56"/>
      <c r="BA132" s="39"/>
      <c r="BB132" s="49"/>
      <c r="BC132" s="49"/>
      <c r="BD132" s="49"/>
      <c r="BE132" s="49"/>
      <c r="BF132" s="46"/>
      <c r="BG132" s="39"/>
      <c r="BI132" s="56"/>
      <c r="BK132" s="39"/>
      <c r="BL132" s="49"/>
      <c r="BM132" s="49"/>
      <c r="BN132" s="49"/>
      <c r="BO132" s="49"/>
      <c r="BP132" s="46"/>
      <c r="BQ132" s="39"/>
      <c r="BS132" s="56"/>
    </row>
    <row r="133" spans="2:71" s="40" customFormat="1" x14ac:dyDescent="0.25">
      <c r="B133">
        <v>130</v>
      </c>
      <c r="C133" s="37">
        <f>D133+G133+2/2+Tabelle1[[#This Row],[poweradd]]</f>
        <v>133.49999999999991</v>
      </c>
      <c r="D133" s="53">
        <f t="shared" si="81"/>
        <v>129.26999999999992</v>
      </c>
      <c r="E133" s="53">
        <f t="shared" si="82"/>
        <v>323.73</v>
      </c>
      <c r="F133" s="53">
        <f t="shared" si="83"/>
        <v>320.5</v>
      </c>
      <c r="G133" s="53">
        <f t="shared" si="84"/>
        <v>3.23</v>
      </c>
      <c r="H133" s="45"/>
      <c r="I133" s="45"/>
      <c r="J133"/>
      <c r="K133" s="56"/>
      <c r="L133">
        <v>130</v>
      </c>
      <c r="M133" s="37">
        <f>N133+Q133+2/2+Tabelle17[[#This Row],[poweradd]]</f>
        <v>133.34000000000003</v>
      </c>
      <c r="N133" s="53">
        <f t="shared" si="85"/>
        <v>129.11000000000004</v>
      </c>
      <c r="O133" s="53">
        <f t="shared" si="86"/>
        <v>323.88999999999993</v>
      </c>
      <c r="P133" s="53">
        <f t="shared" si="87"/>
        <v>320.65999999999991</v>
      </c>
      <c r="Q133" s="53">
        <f t="shared" si="88"/>
        <v>3.23</v>
      </c>
      <c r="R133" s="45"/>
      <c r="S133" s="45"/>
      <c r="T133"/>
      <c r="U133" s="56"/>
      <c r="W133" s="39"/>
      <c r="X133" s="49"/>
      <c r="Y133" s="49"/>
      <c r="Z133" s="49"/>
      <c r="AA133" s="49"/>
      <c r="AB133" s="46"/>
      <c r="AC133" s="39"/>
      <c r="AE133" s="56"/>
      <c r="AG133" s="39"/>
      <c r="AH133" s="49"/>
      <c r="AI133" s="49"/>
      <c r="AJ133" s="49"/>
      <c r="AK133" s="49"/>
      <c r="AL133" s="46"/>
      <c r="AM133" s="39"/>
      <c r="AO133" s="56"/>
      <c r="AQ133" s="39"/>
      <c r="AR133" s="49"/>
      <c r="AS133" s="49"/>
      <c r="AT133" s="49"/>
      <c r="AU133" s="49"/>
      <c r="AV133" s="46"/>
      <c r="AW133" s="39"/>
      <c r="AY133" s="56"/>
      <c r="BA133" s="39"/>
      <c r="BB133" s="49"/>
      <c r="BC133" s="49"/>
      <c r="BD133" s="49"/>
      <c r="BE133" s="49"/>
      <c r="BF133" s="46"/>
      <c r="BG133" s="39"/>
      <c r="BI133" s="56"/>
      <c r="BK133" s="39"/>
      <c r="BL133" s="49"/>
      <c r="BM133" s="49"/>
      <c r="BN133" s="49"/>
      <c r="BO133" s="49"/>
      <c r="BP133" s="46"/>
      <c r="BQ133" s="39"/>
      <c r="BS133" s="56"/>
    </row>
    <row r="134" spans="2:71" s="40" customFormat="1" x14ac:dyDescent="0.25">
      <c r="B134">
        <v>131</v>
      </c>
      <c r="C134" s="35">
        <f>D134+G134+2/2+Tabelle1[[#This Row],[poweradd]]</f>
        <v>137.6999999999999</v>
      </c>
      <c r="D134" s="52">
        <f t="shared" si="81"/>
        <v>133.49999999999991</v>
      </c>
      <c r="E134" s="52">
        <f t="shared" si="82"/>
        <v>320.5</v>
      </c>
      <c r="F134" s="52">
        <f t="shared" si="83"/>
        <v>317.3</v>
      </c>
      <c r="G134" s="52">
        <f t="shared" si="84"/>
        <v>3.2</v>
      </c>
      <c r="H134" s="45"/>
      <c r="I134" s="45"/>
      <c r="J134"/>
      <c r="K134" s="56"/>
      <c r="L134">
        <v>131</v>
      </c>
      <c r="M134" s="35">
        <f>N134+Q134+2/2+Tabelle17[[#This Row],[poweradd]]</f>
        <v>137.54000000000002</v>
      </c>
      <c r="N134" s="52">
        <f t="shared" si="85"/>
        <v>133.34000000000003</v>
      </c>
      <c r="O134" s="52">
        <f t="shared" si="86"/>
        <v>320.65999999999991</v>
      </c>
      <c r="P134" s="52">
        <f t="shared" si="87"/>
        <v>317.45999999999992</v>
      </c>
      <c r="Q134" s="52">
        <f t="shared" si="88"/>
        <v>3.2</v>
      </c>
      <c r="R134" s="45"/>
      <c r="S134" s="45"/>
      <c r="T134"/>
      <c r="U134" s="56"/>
      <c r="W134" s="39"/>
      <c r="X134" s="49"/>
      <c r="Y134" s="49"/>
      <c r="Z134" s="49"/>
      <c r="AA134" s="49"/>
      <c r="AB134" s="46"/>
      <c r="AC134" s="39"/>
      <c r="AE134" s="56"/>
      <c r="AG134" s="39"/>
      <c r="AH134" s="49"/>
      <c r="AI134" s="49"/>
      <c r="AJ134" s="49"/>
      <c r="AK134" s="49"/>
      <c r="AL134" s="46"/>
      <c r="AM134" s="39"/>
      <c r="AO134" s="56"/>
      <c r="AQ134" s="39"/>
      <c r="AR134" s="49"/>
      <c r="AS134" s="49"/>
      <c r="AT134" s="49"/>
      <c r="AU134" s="49"/>
      <c r="AV134" s="46"/>
      <c r="AW134" s="39"/>
      <c r="AY134" s="56"/>
      <c r="BA134" s="39"/>
      <c r="BB134" s="49"/>
      <c r="BC134" s="49"/>
      <c r="BD134" s="49"/>
      <c r="BE134" s="49"/>
      <c r="BF134" s="46"/>
      <c r="BG134" s="39"/>
      <c r="BI134" s="56"/>
      <c r="BK134" s="39"/>
      <c r="BL134" s="49"/>
      <c r="BM134" s="49"/>
      <c r="BN134" s="49"/>
      <c r="BO134" s="49"/>
      <c r="BP134" s="46"/>
      <c r="BQ134" s="39"/>
      <c r="BS134" s="56"/>
    </row>
    <row r="135" spans="2:71" s="40" customFormat="1" x14ac:dyDescent="0.25">
      <c r="B135">
        <v>132</v>
      </c>
      <c r="C135" s="35">
        <f>D135+G135+2/2+Tabelle1[[#This Row],[poweradd]]</f>
        <v>141.86999999999989</v>
      </c>
      <c r="D135" s="52">
        <f t="shared" si="81"/>
        <v>137.6999999999999</v>
      </c>
      <c r="E135" s="52">
        <f t="shared" si="82"/>
        <v>317.3</v>
      </c>
      <c r="F135" s="52">
        <f t="shared" si="83"/>
        <v>314.13</v>
      </c>
      <c r="G135" s="52">
        <f t="shared" si="84"/>
        <v>3.17</v>
      </c>
      <c r="H135" s="45"/>
      <c r="I135" s="45"/>
      <c r="J135"/>
      <c r="K135" s="56"/>
      <c r="L135">
        <v>132</v>
      </c>
      <c r="M135" s="35">
        <f>N135+Q135+2/2+Tabelle17[[#This Row],[poweradd]]</f>
        <v>141.71</v>
      </c>
      <c r="N135" s="52">
        <f t="shared" si="85"/>
        <v>137.54000000000002</v>
      </c>
      <c r="O135" s="52">
        <f t="shared" si="86"/>
        <v>317.45999999999992</v>
      </c>
      <c r="P135" s="52">
        <f t="shared" si="87"/>
        <v>314.28999999999991</v>
      </c>
      <c r="Q135" s="52">
        <f t="shared" si="88"/>
        <v>3.17</v>
      </c>
      <c r="R135" s="45"/>
      <c r="S135" s="45"/>
      <c r="T135"/>
      <c r="U135" s="56"/>
      <c r="W135" s="39"/>
      <c r="X135" s="49"/>
      <c r="Y135" s="49"/>
      <c r="Z135" s="49"/>
      <c r="AA135" s="49"/>
      <c r="AB135" s="46"/>
      <c r="AC135" s="39"/>
      <c r="AE135" s="56"/>
      <c r="AG135" s="39"/>
      <c r="AH135" s="49"/>
      <c r="AI135" s="49"/>
      <c r="AJ135" s="49"/>
      <c r="AK135" s="49"/>
      <c r="AL135" s="46"/>
      <c r="AM135" s="39"/>
      <c r="AO135" s="56"/>
      <c r="AQ135" s="39"/>
      <c r="AR135" s="49"/>
      <c r="AS135" s="49"/>
      <c r="AT135" s="49"/>
      <c r="AU135" s="49"/>
      <c r="AV135" s="46"/>
      <c r="AW135" s="39"/>
      <c r="AY135" s="56"/>
      <c r="BA135" s="39"/>
      <c r="BB135" s="49"/>
      <c r="BC135" s="49"/>
      <c r="BD135" s="49"/>
      <c r="BE135" s="49"/>
      <c r="BF135" s="46"/>
      <c r="BG135" s="39"/>
      <c r="BI135" s="56"/>
      <c r="BK135" s="39"/>
      <c r="BL135" s="49"/>
      <c r="BM135" s="49"/>
      <c r="BN135" s="49"/>
      <c r="BO135" s="49"/>
      <c r="BP135" s="46"/>
      <c r="BQ135" s="39"/>
      <c r="BS135" s="56"/>
    </row>
    <row r="136" spans="2:71" s="40" customFormat="1" x14ac:dyDescent="0.25">
      <c r="B136">
        <v>133</v>
      </c>
      <c r="C136" s="37">
        <f>D136+G136+2/2+Tabelle1[[#This Row],[poweradd]]</f>
        <v>146.00999999999988</v>
      </c>
      <c r="D136" s="52">
        <f t="shared" si="81"/>
        <v>141.86999999999989</v>
      </c>
      <c r="E136" s="52">
        <f t="shared" si="82"/>
        <v>314.13</v>
      </c>
      <c r="F136" s="52">
        <f t="shared" si="83"/>
        <v>310.99</v>
      </c>
      <c r="G136" s="52">
        <f t="shared" si="84"/>
        <v>3.14</v>
      </c>
      <c r="H136" s="45"/>
      <c r="I136" s="45"/>
      <c r="J136"/>
      <c r="K136" s="56"/>
      <c r="L136">
        <v>133</v>
      </c>
      <c r="M136" s="37">
        <f>N136+Q136+2/2+Tabelle17[[#This Row],[poweradd]]</f>
        <v>145.85</v>
      </c>
      <c r="N136" s="52">
        <f t="shared" si="85"/>
        <v>141.71</v>
      </c>
      <c r="O136" s="52">
        <f t="shared" si="86"/>
        <v>314.28999999999991</v>
      </c>
      <c r="P136" s="52">
        <f t="shared" si="87"/>
        <v>311.14999999999992</v>
      </c>
      <c r="Q136" s="52">
        <f t="shared" si="88"/>
        <v>3.14</v>
      </c>
      <c r="R136" s="45"/>
      <c r="S136" s="45"/>
      <c r="T136"/>
      <c r="U136" s="56"/>
      <c r="W136" s="39"/>
      <c r="X136" s="49"/>
      <c r="Y136" s="49"/>
      <c r="Z136" s="49"/>
      <c r="AA136" s="49"/>
      <c r="AB136" s="46"/>
      <c r="AC136" s="39"/>
      <c r="AE136" s="56"/>
      <c r="AG136" s="39"/>
      <c r="AH136" s="49"/>
      <c r="AI136" s="49"/>
      <c r="AJ136" s="49"/>
      <c r="AK136" s="49"/>
      <c r="AL136" s="46"/>
      <c r="AM136" s="39"/>
      <c r="AO136" s="56"/>
      <c r="AQ136" s="39"/>
      <c r="AR136" s="49"/>
      <c r="AS136" s="49"/>
      <c r="AT136" s="49"/>
      <c r="AU136" s="49"/>
      <c r="AV136" s="46"/>
      <c r="AW136" s="39"/>
      <c r="AY136" s="56"/>
      <c r="BA136" s="39"/>
      <c r="BB136" s="49"/>
      <c r="BC136" s="49"/>
      <c r="BD136" s="49"/>
      <c r="BE136" s="49"/>
      <c r="BF136" s="46"/>
      <c r="BG136" s="39"/>
      <c r="BI136" s="56"/>
      <c r="BK136" s="39"/>
      <c r="BL136" s="49"/>
      <c r="BM136" s="49"/>
      <c r="BN136" s="49"/>
      <c r="BO136" s="49"/>
      <c r="BP136" s="46"/>
      <c r="BQ136" s="39"/>
      <c r="BS136" s="56"/>
    </row>
    <row r="137" spans="2:71" s="40" customFormat="1" x14ac:dyDescent="0.25">
      <c r="B137">
        <v>134</v>
      </c>
      <c r="C137" s="35">
        <f>D137+G137+2/2+Tabelle1[[#This Row],[poweradd]]</f>
        <v>150.10999999999987</v>
      </c>
      <c r="D137" s="52">
        <f t="shared" si="81"/>
        <v>146.00999999999988</v>
      </c>
      <c r="E137" s="52">
        <f t="shared" si="82"/>
        <v>310.99</v>
      </c>
      <c r="F137" s="52">
        <f t="shared" si="83"/>
        <v>307.89</v>
      </c>
      <c r="G137" s="52">
        <f t="shared" si="84"/>
        <v>3.1</v>
      </c>
      <c r="H137" s="45"/>
      <c r="I137" s="45"/>
      <c r="J137"/>
      <c r="K137" s="56"/>
      <c r="L137">
        <v>134</v>
      </c>
      <c r="M137" s="35">
        <f>N137+Q137+2/2+Tabelle17[[#This Row],[poweradd]]</f>
        <v>149.96</v>
      </c>
      <c r="N137" s="52">
        <f t="shared" si="85"/>
        <v>145.85</v>
      </c>
      <c r="O137" s="52">
        <f t="shared" si="86"/>
        <v>311.14999999999992</v>
      </c>
      <c r="P137" s="52">
        <f t="shared" si="87"/>
        <v>308.03999999999991</v>
      </c>
      <c r="Q137" s="52">
        <f t="shared" si="88"/>
        <v>3.11</v>
      </c>
      <c r="R137" s="45"/>
      <c r="S137" s="45"/>
      <c r="T137"/>
      <c r="U137" s="56"/>
      <c r="W137" s="39"/>
      <c r="X137" s="49"/>
      <c r="Y137" s="49"/>
      <c r="Z137" s="49"/>
      <c r="AA137" s="49"/>
      <c r="AB137" s="46"/>
      <c r="AC137" s="39"/>
      <c r="AE137" s="56"/>
      <c r="AG137" s="39"/>
      <c r="AH137" s="49"/>
      <c r="AI137" s="49"/>
      <c r="AJ137" s="49"/>
      <c r="AK137" s="49"/>
      <c r="AL137" s="46"/>
      <c r="AM137" s="39"/>
      <c r="AO137" s="56"/>
      <c r="AQ137" s="39"/>
      <c r="AR137" s="49"/>
      <c r="AS137" s="49"/>
      <c r="AT137" s="49"/>
      <c r="AU137" s="49"/>
      <c r="AV137" s="46"/>
      <c r="AW137" s="39"/>
      <c r="AY137" s="56"/>
      <c r="BA137" s="39"/>
      <c r="BB137" s="49"/>
      <c r="BC137" s="49"/>
      <c r="BD137" s="49"/>
      <c r="BE137" s="49"/>
      <c r="BF137" s="46"/>
      <c r="BG137" s="39"/>
      <c r="BI137" s="56"/>
      <c r="BK137" s="39"/>
      <c r="BL137" s="49"/>
      <c r="BM137" s="49"/>
      <c r="BN137" s="49"/>
      <c r="BO137" s="49"/>
      <c r="BP137" s="46"/>
      <c r="BQ137" s="39"/>
      <c r="BS137" s="56"/>
    </row>
    <row r="138" spans="2:71" s="40" customFormat="1" x14ac:dyDescent="0.25">
      <c r="B138">
        <v>135</v>
      </c>
      <c r="C138" s="37">
        <f>D138+G138+2/2+Tabelle1[[#This Row],[poweradd]]</f>
        <v>154.17999999999986</v>
      </c>
      <c r="D138" s="53">
        <f t="shared" si="81"/>
        <v>150.10999999999987</v>
      </c>
      <c r="E138" s="53">
        <f t="shared" si="82"/>
        <v>307.89</v>
      </c>
      <c r="F138" s="53">
        <f t="shared" si="83"/>
        <v>304.82</v>
      </c>
      <c r="G138" s="53">
        <f t="shared" si="84"/>
        <v>3.07</v>
      </c>
      <c r="H138" s="45"/>
      <c r="I138" s="45"/>
      <c r="J138"/>
      <c r="K138" s="56"/>
      <c r="L138">
        <v>135</v>
      </c>
      <c r="M138" s="37">
        <f>N138+Q138+2/2+Tabelle17[[#This Row],[poweradd]]</f>
        <v>154.04000000000002</v>
      </c>
      <c r="N138" s="53">
        <f t="shared" si="85"/>
        <v>149.96</v>
      </c>
      <c r="O138" s="53">
        <f t="shared" si="86"/>
        <v>308.03999999999991</v>
      </c>
      <c r="P138" s="53">
        <f t="shared" si="87"/>
        <v>304.95999999999992</v>
      </c>
      <c r="Q138" s="53">
        <f t="shared" si="88"/>
        <v>3.08</v>
      </c>
      <c r="R138" s="45"/>
      <c r="S138" s="45"/>
      <c r="T138"/>
      <c r="U138" s="56"/>
      <c r="W138" s="39"/>
      <c r="X138" s="49"/>
      <c r="Y138" s="49"/>
      <c r="Z138" s="49"/>
      <c r="AA138" s="49"/>
      <c r="AB138" s="46"/>
      <c r="AC138" s="39"/>
      <c r="AE138" s="56"/>
      <c r="AG138" s="39"/>
      <c r="AH138" s="49"/>
      <c r="AI138" s="49"/>
      <c r="AJ138" s="49"/>
      <c r="AK138" s="49"/>
      <c r="AL138" s="46"/>
      <c r="AM138" s="39"/>
      <c r="AO138" s="56"/>
      <c r="AQ138" s="39"/>
      <c r="AR138" s="49"/>
      <c r="AS138" s="49"/>
      <c r="AT138" s="49"/>
      <c r="AU138" s="49"/>
      <c r="AV138" s="46"/>
      <c r="AW138" s="39"/>
      <c r="AY138" s="56"/>
      <c r="BA138" s="39"/>
      <c r="BB138" s="49"/>
      <c r="BC138" s="49"/>
      <c r="BD138" s="49"/>
      <c r="BE138" s="49"/>
      <c r="BF138" s="46"/>
      <c r="BG138" s="39"/>
      <c r="BI138" s="56"/>
      <c r="BK138" s="39"/>
      <c r="BL138" s="49"/>
      <c r="BM138" s="49"/>
      <c r="BN138" s="49"/>
      <c r="BO138" s="49"/>
      <c r="BP138" s="46"/>
      <c r="BQ138" s="39"/>
      <c r="BS138" s="56"/>
    </row>
    <row r="139" spans="2:71" s="40" customFormat="1" x14ac:dyDescent="0.25">
      <c r="B139">
        <v>136</v>
      </c>
      <c r="C139" s="35">
        <f>D139+G139+2/2+Tabelle1[[#This Row],[poweradd]]</f>
        <v>158.21999999999986</v>
      </c>
      <c r="D139" s="52">
        <f t="shared" si="81"/>
        <v>154.17999999999986</v>
      </c>
      <c r="E139" s="52">
        <f t="shared" si="82"/>
        <v>304.82</v>
      </c>
      <c r="F139" s="52">
        <f t="shared" si="83"/>
        <v>301.77999999999997</v>
      </c>
      <c r="G139" s="52">
        <f t="shared" si="84"/>
        <v>3.04</v>
      </c>
      <c r="H139" s="45"/>
      <c r="I139" s="45"/>
      <c r="J139"/>
      <c r="K139" s="56"/>
      <c r="L139">
        <v>136</v>
      </c>
      <c r="M139" s="35">
        <f>N139+Q139+2/2+Tabelle17[[#This Row],[poweradd]]</f>
        <v>158.08000000000001</v>
      </c>
      <c r="N139" s="52">
        <f t="shared" si="85"/>
        <v>154.04000000000002</v>
      </c>
      <c r="O139" s="52">
        <f t="shared" si="86"/>
        <v>304.95999999999992</v>
      </c>
      <c r="P139" s="52">
        <f t="shared" si="87"/>
        <v>301.9199999999999</v>
      </c>
      <c r="Q139" s="52">
        <f t="shared" si="88"/>
        <v>3.04</v>
      </c>
      <c r="R139" s="45"/>
      <c r="S139" s="45"/>
      <c r="T139"/>
      <c r="U139" s="56"/>
      <c r="W139" s="39"/>
      <c r="X139" s="49"/>
      <c r="Y139" s="49"/>
      <c r="Z139" s="49"/>
      <c r="AA139" s="49"/>
      <c r="AB139" s="46"/>
      <c r="AC139" s="39"/>
      <c r="AE139" s="56"/>
      <c r="AG139" s="39"/>
      <c r="AH139" s="49"/>
      <c r="AI139" s="49"/>
      <c r="AJ139" s="49"/>
      <c r="AK139" s="49"/>
      <c r="AL139" s="46"/>
      <c r="AM139" s="39"/>
      <c r="AO139" s="56"/>
      <c r="AQ139" s="39"/>
      <c r="AR139" s="49"/>
      <c r="AS139" s="49"/>
      <c r="AT139" s="49"/>
      <c r="AU139" s="49"/>
      <c r="AV139" s="46"/>
      <c r="AW139" s="39"/>
      <c r="AY139" s="56"/>
      <c r="BA139" s="39"/>
      <c r="BB139" s="49"/>
      <c r="BC139" s="49"/>
      <c r="BD139" s="49"/>
      <c r="BE139" s="49"/>
      <c r="BF139" s="46"/>
      <c r="BG139" s="39"/>
      <c r="BI139" s="56"/>
      <c r="BK139" s="39"/>
      <c r="BL139" s="49"/>
      <c r="BM139" s="49"/>
      <c r="BN139" s="49"/>
      <c r="BO139" s="49"/>
      <c r="BP139" s="46"/>
      <c r="BQ139" s="39"/>
      <c r="BS139" s="56"/>
    </row>
    <row r="140" spans="2:71" s="40" customFormat="1" x14ac:dyDescent="0.25">
      <c r="C140" s="39"/>
      <c r="D140" s="49"/>
      <c r="E140" s="49"/>
      <c r="F140" s="49"/>
      <c r="G140" s="49"/>
      <c r="H140" s="46"/>
      <c r="I140" s="46"/>
      <c r="K140" s="56"/>
      <c r="M140" s="39"/>
      <c r="N140" s="49"/>
      <c r="O140" s="49"/>
      <c r="P140" s="49"/>
      <c r="Q140" s="49"/>
      <c r="R140" s="46"/>
      <c r="S140" s="46"/>
      <c r="U140" s="56"/>
      <c r="W140" s="39"/>
      <c r="X140" s="49"/>
      <c r="Y140" s="49"/>
      <c r="Z140" s="49"/>
      <c r="AA140" s="49"/>
      <c r="AB140" s="46"/>
      <c r="AC140" s="39"/>
      <c r="AE140" s="56"/>
      <c r="AG140" s="39"/>
      <c r="AH140" s="49"/>
      <c r="AI140" s="49"/>
      <c r="AJ140" s="49"/>
      <c r="AK140" s="49"/>
      <c r="AL140" s="46"/>
      <c r="AM140" s="39"/>
      <c r="AO140" s="56"/>
      <c r="AQ140" s="39"/>
      <c r="AR140" s="49"/>
      <c r="AS140" s="49"/>
      <c r="AT140" s="49"/>
      <c r="AU140" s="49"/>
      <c r="AV140" s="46"/>
      <c r="AW140" s="39"/>
      <c r="AY140" s="56"/>
      <c r="BA140" s="39"/>
      <c r="BB140" s="49"/>
      <c r="BC140" s="49"/>
      <c r="BD140" s="49"/>
      <c r="BE140" s="49"/>
      <c r="BF140" s="46"/>
      <c r="BG140" s="39"/>
      <c r="BI140" s="56"/>
      <c r="BK140" s="39"/>
      <c r="BL140" s="49"/>
      <c r="BM140" s="49"/>
      <c r="BN140" s="49"/>
      <c r="BO140" s="49"/>
      <c r="BP140" s="46"/>
      <c r="BQ140" s="39"/>
      <c r="BS140" s="56"/>
    </row>
    <row r="141" spans="2:71" s="40" customFormat="1" x14ac:dyDescent="0.25">
      <c r="C141" s="39"/>
      <c r="D141" s="49"/>
      <c r="E141" s="49"/>
      <c r="F141" s="49"/>
      <c r="G141" s="49"/>
      <c r="H141" s="46"/>
      <c r="I141" s="46"/>
      <c r="K141" s="56"/>
      <c r="M141" s="39"/>
      <c r="N141" s="49"/>
      <c r="O141" s="49"/>
      <c r="P141" s="49"/>
      <c r="Q141" s="49"/>
      <c r="R141" s="46"/>
      <c r="S141" s="46"/>
      <c r="U141" s="56"/>
      <c r="W141" s="39"/>
      <c r="X141" s="49"/>
      <c r="Y141" s="49"/>
      <c r="Z141" s="49"/>
      <c r="AA141" s="49"/>
      <c r="AB141" s="46"/>
      <c r="AC141" s="39"/>
      <c r="AE141" s="56"/>
      <c r="AG141" s="39"/>
      <c r="AH141" s="49"/>
      <c r="AI141" s="49"/>
      <c r="AJ141" s="49"/>
      <c r="AK141" s="49"/>
      <c r="AL141" s="46"/>
      <c r="AM141" s="39"/>
      <c r="AO141" s="56"/>
      <c r="AQ141" s="39"/>
      <c r="AR141" s="49"/>
      <c r="AS141" s="49"/>
      <c r="AT141" s="49"/>
      <c r="AU141" s="49"/>
      <c r="AV141" s="46"/>
      <c r="AW141" s="39"/>
      <c r="AY141" s="56"/>
      <c r="BA141" s="39"/>
      <c r="BB141" s="49"/>
      <c r="BC141" s="49"/>
      <c r="BD141" s="49"/>
      <c r="BE141" s="49"/>
      <c r="BF141" s="46"/>
      <c r="BG141" s="39"/>
      <c r="BI141" s="56"/>
      <c r="BK141" s="39"/>
      <c r="BL141" s="49"/>
      <c r="BM141" s="49"/>
      <c r="BN141" s="49"/>
      <c r="BO141" s="49"/>
      <c r="BP141" s="46"/>
      <c r="BQ141" s="39"/>
      <c r="BS141" s="56"/>
    </row>
    <row r="142" spans="2:71" s="40" customFormat="1" x14ac:dyDescent="0.25">
      <c r="C142" s="39"/>
      <c r="D142" s="49"/>
      <c r="E142" s="49"/>
      <c r="F142" s="49"/>
      <c r="G142" s="49"/>
      <c r="H142" s="46"/>
      <c r="I142" s="46"/>
      <c r="K142" s="56"/>
      <c r="M142" s="39"/>
      <c r="N142" s="49"/>
      <c r="O142" s="49"/>
      <c r="P142" s="49"/>
      <c r="Q142" s="49"/>
      <c r="R142" s="46"/>
      <c r="S142" s="46"/>
      <c r="U142" s="56"/>
      <c r="W142" s="39"/>
      <c r="X142" s="49"/>
      <c r="Y142" s="49"/>
      <c r="Z142" s="49"/>
      <c r="AA142" s="49"/>
      <c r="AB142" s="46"/>
      <c r="AC142" s="39"/>
      <c r="AE142" s="56"/>
      <c r="AG142" s="39"/>
      <c r="AH142" s="49"/>
      <c r="AI142" s="49"/>
      <c r="AJ142" s="49"/>
      <c r="AK142" s="49"/>
      <c r="AL142" s="46"/>
      <c r="AM142" s="39"/>
      <c r="AO142" s="56"/>
      <c r="AQ142" s="39"/>
      <c r="AR142" s="49"/>
      <c r="AS142" s="49"/>
      <c r="AT142" s="49"/>
      <c r="AU142" s="49"/>
      <c r="AV142" s="46"/>
      <c r="AW142" s="39"/>
      <c r="AY142" s="56"/>
      <c r="BA142" s="39"/>
      <c r="BB142" s="49"/>
      <c r="BC142" s="49"/>
      <c r="BD142" s="49"/>
      <c r="BE142" s="49"/>
      <c r="BF142" s="46"/>
      <c r="BG142" s="39"/>
      <c r="BI142" s="56"/>
      <c r="BK142" s="39"/>
      <c r="BL142" s="49"/>
      <c r="BM142" s="49"/>
      <c r="BN142" s="49"/>
      <c r="BO142" s="49"/>
      <c r="BP142" s="46"/>
      <c r="BQ142" s="39"/>
      <c r="BS142" s="56"/>
    </row>
    <row r="143" spans="2:71" s="40" customFormat="1" x14ac:dyDescent="0.25">
      <c r="C143" s="39"/>
      <c r="D143" s="49"/>
      <c r="E143" s="49"/>
      <c r="F143" s="49"/>
      <c r="G143" s="49"/>
      <c r="H143" s="46"/>
      <c r="I143" s="46"/>
      <c r="K143" s="56"/>
      <c r="M143" s="39"/>
      <c r="N143" s="49"/>
      <c r="O143" s="49"/>
      <c r="P143" s="49"/>
      <c r="Q143" s="49"/>
      <c r="R143" s="46"/>
      <c r="S143" s="46"/>
      <c r="U143" s="56"/>
      <c r="W143" s="39"/>
      <c r="X143" s="49"/>
      <c r="Y143" s="49"/>
      <c r="Z143" s="49"/>
      <c r="AA143" s="49"/>
      <c r="AB143" s="46"/>
      <c r="AC143" s="39"/>
      <c r="AE143" s="56"/>
      <c r="AG143" s="39"/>
      <c r="AH143" s="49"/>
      <c r="AI143" s="49"/>
      <c r="AJ143" s="49"/>
      <c r="AK143" s="49"/>
      <c r="AL143" s="46"/>
      <c r="AM143" s="39"/>
      <c r="AO143" s="56"/>
      <c r="AQ143" s="39"/>
      <c r="AR143" s="49"/>
      <c r="AS143" s="49"/>
      <c r="AT143" s="49"/>
      <c r="AU143" s="49"/>
      <c r="AV143" s="46"/>
      <c r="AW143" s="39"/>
      <c r="AY143" s="56"/>
      <c r="BA143" s="39"/>
      <c r="BB143" s="49"/>
      <c r="BC143" s="49"/>
      <c r="BD143" s="49"/>
      <c r="BE143" s="49"/>
      <c r="BF143" s="46"/>
      <c r="BG143" s="39"/>
      <c r="BI143" s="56"/>
      <c r="BK143" s="39"/>
      <c r="BL143" s="49"/>
      <c r="BM143" s="49"/>
      <c r="BN143" s="49"/>
      <c r="BO143" s="49"/>
      <c r="BP143" s="46"/>
      <c r="BQ143" s="39"/>
      <c r="BS143" s="56"/>
    </row>
    <row r="144" spans="2:71" s="40" customFormat="1" x14ac:dyDescent="0.25">
      <c r="C144" s="39"/>
      <c r="D144" s="49"/>
      <c r="E144" s="49"/>
      <c r="F144" s="49"/>
      <c r="G144" s="49"/>
      <c r="H144" s="46"/>
      <c r="I144" s="46"/>
      <c r="K144" s="56"/>
      <c r="M144" s="39"/>
      <c r="N144" s="49"/>
      <c r="O144" s="49"/>
      <c r="P144" s="49"/>
      <c r="Q144" s="49"/>
      <c r="R144" s="46"/>
      <c r="S144" s="46"/>
      <c r="U144" s="56"/>
      <c r="W144" s="39"/>
      <c r="X144" s="49"/>
      <c r="Y144" s="49"/>
      <c r="Z144" s="49"/>
      <c r="AA144" s="49"/>
      <c r="AB144" s="46"/>
      <c r="AC144" s="39"/>
      <c r="AE144" s="56"/>
      <c r="AG144" s="39"/>
      <c r="AH144" s="49"/>
      <c r="AI144" s="49"/>
      <c r="AJ144" s="49"/>
      <c r="AK144" s="49"/>
      <c r="AL144" s="46"/>
      <c r="AM144" s="39"/>
      <c r="AO144" s="56"/>
      <c r="AQ144" s="39"/>
      <c r="AR144" s="49"/>
      <c r="AS144" s="49"/>
      <c r="AT144" s="49"/>
      <c r="AU144" s="49"/>
      <c r="AV144" s="46"/>
      <c r="AW144" s="39"/>
      <c r="AY144" s="56"/>
      <c r="BA144" s="39"/>
      <c r="BB144" s="49"/>
      <c r="BC144" s="49"/>
      <c r="BD144" s="49"/>
      <c r="BE144" s="49"/>
      <c r="BF144" s="46"/>
      <c r="BG144" s="39"/>
      <c r="BI144" s="56"/>
      <c r="BK144" s="39"/>
      <c r="BL144" s="49"/>
      <c r="BM144" s="49"/>
      <c r="BN144" s="49"/>
      <c r="BO144" s="49"/>
      <c r="BP144" s="46"/>
      <c r="BQ144" s="39"/>
      <c r="BS144" s="56"/>
    </row>
    <row r="145" spans="3:71" s="40" customFormat="1" x14ac:dyDescent="0.25">
      <c r="C145" s="39"/>
      <c r="D145" s="49"/>
      <c r="E145" s="49"/>
      <c r="F145" s="49"/>
      <c r="G145" s="49"/>
      <c r="H145" s="46"/>
      <c r="I145" s="46"/>
      <c r="K145" s="56"/>
      <c r="M145" s="39"/>
      <c r="N145" s="49"/>
      <c r="O145" s="49"/>
      <c r="P145" s="49"/>
      <c r="Q145" s="49"/>
      <c r="R145" s="46"/>
      <c r="S145" s="46"/>
      <c r="U145" s="56"/>
      <c r="W145" s="39"/>
      <c r="X145" s="49"/>
      <c r="Y145" s="49"/>
      <c r="Z145" s="49"/>
      <c r="AA145" s="49"/>
      <c r="AB145" s="46"/>
      <c r="AC145" s="39"/>
      <c r="AE145" s="56"/>
      <c r="AG145" s="39"/>
      <c r="AH145" s="49"/>
      <c r="AI145" s="49"/>
      <c r="AJ145" s="49"/>
      <c r="AK145" s="49"/>
      <c r="AL145" s="46"/>
      <c r="AM145" s="39"/>
      <c r="AO145" s="56"/>
      <c r="AQ145" s="39"/>
      <c r="AR145" s="49"/>
      <c r="AS145" s="49"/>
      <c r="AT145" s="49"/>
      <c r="AU145" s="49"/>
      <c r="AV145" s="46"/>
      <c r="AW145" s="39"/>
      <c r="AY145" s="56"/>
      <c r="BA145" s="39"/>
      <c r="BB145" s="49"/>
      <c r="BC145" s="49"/>
      <c r="BD145" s="49"/>
      <c r="BE145" s="49"/>
      <c r="BF145" s="46"/>
      <c r="BG145" s="39"/>
      <c r="BI145" s="56"/>
      <c r="BK145" s="39"/>
      <c r="BL145" s="49"/>
      <c r="BM145" s="49"/>
      <c r="BN145" s="49"/>
      <c r="BO145" s="49"/>
      <c r="BP145" s="46"/>
      <c r="BQ145" s="39"/>
      <c r="BS145" s="56"/>
    </row>
    <row r="146" spans="3:71" s="40" customFormat="1" x14ac:dyDescent="0.25">
      <c r="C146" s="39"/>
      <c r="D146" s="49"/>
      <c r="E146" s="49"/>
      <c r="F146" s="49"/>
      <c r="G146" s="49"/>
      <c r="H146" s="46"/>
      <c r="I146" s="46"/>
      <c r="K146" s="56"/>
      <c r="M146" s="39"/>
      <c r="N146" s="49"/>
      <c r="O146" s="49"/>
      <c r="P146" s="49"/>
      <c r="Q146" s="49"/>
      <c r="R146" s="46"/>
      <c r="S146" s="46"/>
      <c r="U146" s="56"/>
      <c r="W146" s="39"/>
      <c r="X146" s="49"/>
      <c r="Y146" s="49"/>
      <c r="Z146" s="49"/>
      <c r="AA146" s="49"/>
      <c r="AB146" s="46"/>
      <c r="AC146" s="39"/>
      <c r="AE146" s="56"/>
      <c r="AG146" s="39"/>
      <c r="AH146" s="49"/>
      <c r="AI146" s="49"/>
      <c r="AJ146" s="49"/>
      <c r="AK146" s="49"/>
      <c r="AL146" s="46"/>
      <c r="AM146" s="39"/>
      <c r="AO146" s="56"/>
      <c r="AQ146" s="39"/>
      <c r="AR146" s="49"/>
      <c r="AS146" s="49"/>
      <c r="AT146" s="49"/>
      <c r="AU146" s="49"/>
      <c r="AV146" s="46"/>
      <c r="AW146" s="39"/>
      <c r="AY146" s="56"/>
      <c r="BA146" s="39"/>
      <c r="BB146" s="49"/>
      <c r="BC146" s="49"/>
      <c r="BD146" s="49"/>
      <c r="BE146" s="49"/>
      <c r="BF146" s="46"/>
      <c r="BG146" s="39"/>
      <c r="BI146" s="56"/>
      <c r="BK146" s="39"/>
      <c r="BL146" s="49"/>
      <c r="BM146" s="49"/>
      <c r="BN146" s="49"/>
      <c r="BO146" s="49"/>
      <c r="BP146" s="46"/>
      <c r="BQ146" s="39"/>
      <c r="BS146" s="56"/>
    </row>
    <row r="147" spans="3:71" s="40" customFormat="1" x14ac:dyDescent="0.25">
      <c r="C147" s="39"/>
      <c r="D147" s="49"/>
      <c r="E147" s="49"/>
      <c r="F147" s="49"/>
      <c r="G147" s="49"/>
      <c r="H147" s="46"/>
      <c r="I147" s="46"/>
      <c r="K147" s="56"/>
      <c r="M147" s="39"/>
      <c r="N147" s="49"/>
      <c r="O147" s="49"/>
      <c r="P147" s="49"/>
      <c r="Q147" s="49"/>
      <c r="R147" s="46"/>
      <c r="S147" s="46"/>
      <c r="U147" s="56"/>
      <c r="W147" s="39"/>
      <c r="X147" s="49"/>
      <c r="Y147" s="49"/>
      <c r="Z147" s="49"/>
      <c r="AA147" s="49"/>
      <c r="AB147" s="46"/>
      <c r="AC147" s="39"/>
      <c r="AE147" s="56"/>
      <c r="AG147" s="39"/>
      <c r="AH147" s="49"/>
      <c r="AI147" s="49"/>
      <c r="AJ147" s="49"/>
      <c r="AK147" s="49"/>
      <c r="AL147" s="46"/>
      <c r="AM147" s="39"/>
      <c r="AO147" s="56"/>
      <c r="AQ147" s="39"/>
      <c r="AR147" s="49"/>
      <c r="AS147" s="49"/>
      <c r="AT147" s="49"/>
      <c r="AU147" s="49"/>
      <c r="AV147" s="46"/>
      <c r="AW147" s="39"/>
      <c r="AY147" s="56"/>
      <c r="BA147" s="39"/>
      <c r="BB147" s="49"/>
      <c r="BC147" s="49"/>
      <c r="BD147" s="49"/>
      <c r="BE147" s="49"/>
      <c r="BF147" s="46"/>
      <c r="BG147" s="39"/>
      <c r="BI147" s="56"/>
      <c r="BK147" s="39"/>
      <c r="BL147" s="49"/>
      <c r="BM147" s="49"/>
      <c r="BN147" s="49"/>
      <c r="BO147" s="49"/>
      <c r="BP147" s="46"/>
      <c r="BQ147" s="39"/>
      <c r="BS147" s="56"/>
    </row>
    <row r="148" spans="3:71" s="40" customFormat="1" x14ac:dyDescent="0.25">
      <c r="C148" s="39"/>
      <c r="D148" s="49"/>
      <c r="E148" s="49"/>
      <c r="F148" s="49"/>
      <c r="G148" s="49"/>
      <c r="H148" s="46"/>
      <c r="I148" s="46"/>
      <c r="K148" s="56"/>
      <c r="M148" s="39"/>
      <c r="N148" s="49"/>
      <c r="O148" s="49"/>
      <c r="P148" s="49"/>
      <c r="Q148" s="49"/>
      <c r="R148" s="46"/>
      <c r="S148" s="46"/>
      <c r="U148" s="56"/>
      <c r="W148" s="39"/>
      <c r="X148" s="49"/>
      <c r="Y148" s="49"/>
      <c r="Z148" s="49"/>
      <c r="AA148" s="49"/>
      <c r="AB148" s="46"/>
      <c r="AC148" s="39"/>
      <c r="AE148" s="56"/>
      <c r="AG148" s="39"/>
      <c r="AH148" s="49"/>
      <c r="AI148" s="49"/>
      <c r="AJ148" s="49"/>
      <c r="AK148" s="49"/>
      <c r="AL148" s="46"/>
      <c r="AM148" s="39"/>
      <c r="AO148" s="56"/>
      <c r="AQ148" s="39"/>
      <c r="AR148" s="49"/>
      <c r="AS148" s="49"/>
      <c r="AT148" s="49"/>
      <c r="AU148" s="49"/>
      <c r="AV148" s="46"/>
      <c r="AW148" s="39"/>
      <c r="AY148" s="56"/>
      <c r="BA148" s="39"/>
      <c r="BB148" s="49"/>
      <c r="BC148" s="49"/>
      <c r="BD148" s="49"/>
      <c r="BE148" s="49"/>
      <c r="BF148" s="46"/>
      <c r="BG148" s="39"/>
      <c r="BI148" s="56"/>
      <c r="BK148" s="39"/>
      <c r="BL148" s="49"/>
      <c r="BM148" s="49"/>
      <c r="BN148" s="49"/>
      <c r="BO148" s="49"/>
      <c r="BP148" s="46"/>
      <c r="BQ148" s="39"/>
      <c r="BS148" s="56"/>
    </row>
    <row r="149" spans="3:71" s="40" customFormat="1" x14ac:dyDescent="0.25">
      <c r="C149" s="39"/>
      <c r="D149" s="49"/>
      <c r="E149" s="49"/>
      <c r="F149" s="49"/>
      <c r="G149" s="49"/>
      <c r="H149" s="46"/>
      <c r="I149" s="46"/>
      <c r="K149" s="56"/>
      <c r="M149" s="39"/>
      <c r="N149" s="49"/>
      <c r="O149" s="49"/>
      <c r="P149" s="49"/>
      <c r="Q149" s="49"/>
      <c r="R149" s="46"/>
      <c r="S149" s="46"/>
      <c r="U149" s="56"/>
      <c r="W149" s="39"/>
      <c r="X149" s="49"/>
      <c r="Y149" s="49"/>
      <c r="Z149" s="49"/>
      <c r="AA149" s="49"/>
      <c r="AB149" s="46"/>
      <c r="AC149" s="39"/>
      <c r="AE149" s="56"/>
      <c r="AG149" s="39"/>
      <c r="AH149" s="49"/>
      <c r="AI149" s="49"/>
      <c r="AJ149" s="49"/>
      <c r="AK149" s="49"/>
      <c r="AL149" s="46"/>
      <c r="AM149" s="39"/>
      <c r="AO149" s="56"/>
      <c r="AQ149" s="39"/>
      <c r="AR149" s="49"/>
      <c r="AS149" s="49"/>
      <c r="AT149" s="49"/>
      <c r="AU149" s="49"/>
      <c r="AV149" s="46"/>
      <c r="AW149" s="39"/>
      <c r="AY149" s="56"/>
      <c r="BA149" s="39"/>
      <c r="BB149" s="49"/>
      <c r="BC149" s="49"/>
      <c r="BD149" s="49"/>
      <c r="BE149" s="49"/>
      <c r="BF149" s="46"/>
      <c r="BG149" s="39"/>
      <c r="BI149" s="56"/>
      <c r="BK149" s="39"/>
      <c r="BL149" s="49"/>
      <c r="BM149" s="49"/>
      <c r="BN149" s="49"/>
      <c r="BO149" s="49"/>
      <c r="BP149" s="46"/>
      <c r="BQ149" s="39"/>
      <c r="BS149" s="56"/>
    </row>
    <row r="150" spans="3:71" s="40" customFormat="1" x14ac:dyDescent="0.25">
      <c r="C150" s="39"/>
      <c r="D150" s="49"/>
      <c r="E150" s="49"/>
      <c r="F150" s="49"/>
      <c r="G150" s="49"/>
      <c r="H150" s="46"/>
      <c r="I150" s="46"/>
      <c r="K150" s="56"/>
      <c r="M150" s="39"/>
      <c r="N150" s="49"/>
      <c r="O150" s="49"/>
      <c r="P150" s="49"/>
      <c r="Q150" s="49"/>
      <c r="R150" s="46"/>
      <c r="S150" s="46"/>
      <c r="U150" s="56"/>
      <c r="W150" s="39"/>
      <c r="X150" s="49"/>
      <c r="Y150" s="49"/>
      <c r="Z150" s="49"/>
      <c r="AA150" s="49"/>
      <c r="AB150" s="46"/>
      <c r="AC150" s="39"/>
      <c r="AE150" s="56"/>
      <c r="AG150" s="39"/>
      <c r="AH150" s="49"/>
      <c r="AI150" s="49"/>
      <c r="AJ150" s="49"/>
      <c r="AK150" s="49"/>
      <c r="AL150" s="46"/>
      <c r="AM150" s="39"/>
      <c r="AO150" s="56"/>
      <c r="AQ150" s="39"/>
      <c r="AR150" s="49"/>
      <c r="AS150" s="49"/>
      <c r="AT150" s="49"/>
      <c r="AU150" s="49"/>
      <c r="AV150" s="46"/>
      <c r="AW150" s="39"/>
      <c r="AY150" s="56"/>
      <c r="BA150" s="39"/>
      <c r="BB150" s="49"/>
      <c r="BC150" s="49"/>
      <c r="BD150" s="49"/>
      <c r="BE150" s="49"/>
      <c r="BF150" s="46"/>
      <c r="BG150" s="39"/>
      <c r="BI150" s="56"/>
      <c r="BK150" s="39"/>
      <c r="BL150" s="49"/>
      <c r="BM150" s="49"/>
      <c r="BN150" s="49"/>
      <c r="BO150" s="49"/>
      <c r="BP150" s="46"/>
      <c r="BQ150" s="39"/>
      <c r="BS150" s="56"/>
    </row>
    <row r="151" spans="3:71" s="40" customFormat="1" x14ac:dyDescent="0.25">
      <c r="C151" s="39"/>
      <c r="D151" s="49"/>
      <c r="E151" s="49"/>
      <c r="F151" s="49"/>
      <c r="G151" s="49"/>
      <c r="H151" s="46"/>
      <c r="I151" s="46"/>
      <c r="K151" s="56"/>
      <c r="M151" s="39"/>
      <c r="N151" s="49"/>
      <c r="O151" s="49"/>
      <c r="P151" s="49"/>
      <c r="Q151" s="49"/>
      <c r="R151" s="46"/>
      <c r="S151" s="46"/>
      <c r="U151" s="56"/>
      <c r="W151" s="39"/>
      <c r="X151" s="49"/>
      <c r="Y151" s="49"/>
      <c r="Z151" s="49"/>
      <c r="AA151" s="49"/>
      <c r="AB151" s="46"/>
      <c r="AC151" s="39"/>
      <c r="AE151" s="56"/>
      <c r="AG151" s="39"/>
      <c r="AH151" s="49"/>
      <c r="AI151" s="49"/>
      <c r="AJ151" s="49"/>
      <c r="AK151" s="49"/>
      <c r="AL151" s="46"/>
      <c r="AM151" s="39"/>
      <c r="AO151" s="56"/>
      <c r="AQ151" s="39"/>
      <c r="AR151" s="49"/>
      <c r="AS151" s="49"/>
      <c r="AT151" s="49"/>
      <c r="AU151" s="49"/>
      <c r="AV151" s="46"/>
      <c r="AW151" s="39"/>
      <c r="AY151" s="56"/>
      <c r="BA151" s="39"/>
      <c r="BB151" s="49"/>
      <c r="BC151" s="49"/>
      <c r="BD151" s="49"/>
      <c r="BE151" s="49"/>
      <c r="BF151" s="46"/>
      <c r="BG151" s="39"/>
      <c r="BI151" s="56"/>
      <c r="BK151" s="39"/>
      <c r="BL151" s="49"/>
      <c r="BM151" s="49"/>
      <c r="BN151" s="49"/>
      <c r="BO151" s="49"/>
      <c r="BP151" s="46"/>
      <c r="BQ151" s="39"/>
      <c r="BS151" s="56"/>
    </row>
    <row r="152" spans="3:71" s="40" customFormat="1" x14ac:dyDescent="0.25">
      <c r="C152" s="39"/>
      <c r="D152" s="49"/>
      <c r="E152" s="49"/>
      <c r="F152" s="49"/>
      <c r="G152" s="49"/>
      <c r="H152" s="46"/>
      <c r="I152" s="46"/>
      <c r="K152" s="56"/>
      <c r="M152" s="39"/>
      <c r="N152" s="49"/>
      <c r="O152" s="49"/>
      <c r="P152" s="49"/>
      <c r="Q152" s="49"/>
      <c r="R152" s="46"/>
      <c r="S152" s="46"/>
      <c r="U152" s="56"/>
      <c r="W152" s="39"/>
      <c r="X152" s="49"/>
      <c r="Y152" s="49"/>
      <c r="Z152" s="49"/>
      <c r="AA152" s="49"/>
      <c r="AB152" s="46"/>
      <c r="AC152" s="39"/>
      <c r="AE152" s="56"/>
      <c r="AG152" s="39"/>
      <c r="AH152" s="49"/>
      <c r="AI152" s="49"/>
      <c r="AJ152" s="49"/>
      <c r="AK152" s="49"/>
      <c r="AL152" s="46"/>
      <c r="AM152" s="39"/>
      <c r="AO152" s="56"/>
      <c r="AQ152" s="39"/>
      <c r="AR152" s="49"/>
      <c r="AS152" s="49"/>
      <c r="AT152" s="49"/>
      <c r="AU152" s="49"/>
      <c r="AV152" s="46"/>
      <c r="AW152" s="39"/>
      <c r="AY152" s="56"/>
      <c r="BA152" s="39"/>
      <c r="BB152" s="49"/>
      <c r="BC152" s="49"/>
      <c r="BD152" s="49"/>
      <c r="BE152" s="49"/>
      <c r="BF152" s="46"/>
      <c r="BG152" s="39"/>
      <c r="BI152" s="56"/>
      <c r="BK152" s="39"/>
      <c r="BL152" s="49"/>
      <c r="BM152" s="49"/>
      <c r="BN152" s="49"/>
      <c r="BO152" s="49"/>
      <c r="BP152" s="46"/>
      <c r="BQ152" s="39"/>
      <c r="BS152" s="56"/>
    </row>
    <row r="153" spans="3:71" s="40" customFormat="1" x14ac:dyDescent="0.25">
      <c r="C153" s="39"/>
      <c r="D153" s="49"/>
      <c r="E153" s="49"/>
      <c r="F153" s="49"/>
      <c r="G153" s="49"/>
      <c r="H153" s="46"/>
      <c r="I153" s="46"/>
      <c r="K153" s="56"/>
      <c r="M153" s="39"/>
      <c r="N153" s="49"/>
      <c r="O153" s="49"/>
      <c r="P153" s="49"/>
      <c r="Q153" s="49"/>
      <c r="R153" s="46"/>
      <c r="S153" s="46"/>
      <c r="U153" s="56"/>
      <c r="W153" s="39"/>
      <c r="X153" s="49"/>
      <c r="Y153" s="49"/>
      <c r="Z153" s="49"/>
      <c r="AA153" s="49"/>
      <c r="AB153" s="46"/>
      <c r="AC153" s="39"/>
      <c r="AE153" s="56"/>
      <c r="AG153" s="39"/>
      <c r="AH153" s="49"/>
      <c r="AI153" s="49"/>
      <c r="AJ153" s="49"/>
      <c r="AK153" s="49"/>
      <c r="AL153" s="46"/>
      <c r="AM153" s="39"/>
      <c r="AO153" s="56"/>
      <c r="AQ153" s="39"/>
      <c r="AR153" s="49"/>
      <c r="AS153" s="49"/>
      <c r="AT153" s="49"/>
      <c r="AU153" s="49"/>
      <c r="AV153" s="46"/>
      <c r="AW153" s="39"/>
      <c r="AY153" s="56"/>
      <c r="BA153" s="39"/>
      <c r="BB153" s="49"/>
      <c r="BC153" s="49"/>
      <c r="BD153" s="49"/>
      <c r="BE153" s="49"/>
      <c r="BF153" s="46"/>
      <c r="BG153" s="39"/>
      <c r="BI153" s="56"/>
      <c r="BK153" s="39"/>
      <c r="BL153" s="49"/>
      <c r="BM153" s="49"/>
      <c r="BN153" s="49"/>
      <c r="BO153" s="49"/>
      <c r="BP153" s="46"/>
      <c r="BQ153" s="39"/>
      <c r="BS153" s="56"/>
    </row>
    <row r="154" spans="3:71" s="40" customFormat="1" x14ac:dyDescent="0.25">
      <c r="C154" s="39"/>
      <c r="D154" s="49"/>
      <c r="E154" s="49"/>
      <c r="F154" s="49"/>
      <c r="G154" s="49"/>
      <c r="H154" s="46"/>
      <c r="I154" s="46"/>
      <c r="K154" s="56"/>
      <c r="M154" s="39"/>
      <c r="N154" s="49"/>
      <c r="O154" s="49"/>
      <c r="P154" s="49"/>
      <c r="Q154" s="49"/>
      <c r="R154" s="46"/>
      <c r="S154" s="46"/>
      <c r="U154" s="56"/>
      <c r="W154" s="39"/>
      <c r="X154" s="49"/>
      <c r="Y154" s="49"/>
      <c r="Z154" s="49"/>
      <c r="AA154" s="49"/>
      <c r="AB154" s="46"/>
      <c r="AC154" s="39"/>
      <c r="AE154" s="56"/>
      <c r="AG154" s="39"/>
      <c r="AH154" s="49"/>
      <c r="AI154" s="49"/>
      <c r="AJ154" s="49"/>
      <c r="AK154" s="49"/>
      <c r="AL154" s="46"/>
      <c r="AM154" s="39"/>
      <c r="AO154" s="56"/>
      <c r="AQ154" s="39"/>
      <c r="AR154" s="49"/>
      <c r="AS154" s="49"/>
      <c r="AT154" s="49"/>
      <c r="AU154" s="49"/>
      <c r="AV154" s="46"/>
      <c r="AW154" s="39"/>
      <c r="AY154" s="56"/>
      <c r="BA154" s="39"/>
      <c r="BB154" s="49"/>
      <c r="BC154" s="49"/>
      <c r="BD154" s="49"/>
      <c r="BE154" s="49"/>
      <c r="BF154" s="46"/>
      <c r="BG154" s="39"/>
      <c r="BI154" s="56"/>
      <c r="BK154" s="39"/>
      <c r="BL154" s="49"/>
      <c r="BM154" s="49"/>
      <c r="BN154" s="49"/>
      <c r="BO154" s="49"/>
      <c r="BP154" s="46"/>
      <c r="BQ154" s="39"/>
      <c r="BS154" s="56"/>
    </row>
    <row r="155" spans="3:71" s="40" customFormat="1" x14ac:dyDescent="0.25">
      <c r="C155" s="39"/>
      <c r="D155" s="49"/>
      <c r="E155" s="49"/>
      <c r="F155" s="49"/>
      <c r="G155" s="49"/>
      <c r="H155" s="46"/>
      <c r="I155" s="46"/>
      <c r="K155" s="56"/>
      <c r="M155" s="39"/>
      <c r="N155" s="49"/>
      <c r="O155" s="49"/>
      <c r="P155" s="49"/>
      <c r="Q155" s="49"/>
      <c r="R155" s="46"/>
      <c r="S155" s="46"/>
      <c r="U155" s="56"/>
      <c r="W155" s="39"/>
      <c r="X155" s="49"/>
      <c r="Y155" s="49"/>
      <c r="Z155" s="49"/>
      <c r="AA155" s="49"/>
      <c r="AB155" s="46"/>
      <c r="AC155" s="39"/>
      <c r="AE155" s="56"/>
      <c r="AG155" s="39"/>
      <c r="AH155" s="49"/>
      <c r="AI155" s="49"/>
      <c r="AJ155" s="49"/>
      <c r="AK155" s="49"/>
      <c r="AL155" s="46"/>
      <c r="AM155" s="39"/>
      <c r="AO155" s="56"/>
      <c r="AQ155" s="39"/>
      <c r="AR155" s="49"/>
      <c r="AS155" s="49"/>
      <c r="AT155" s="49"/>
      <c r="AU155" s="49"/>
      <c r="AV155" s="46"/>
      <c r="AW155" s="39"/>
      <c r="AY155" s="56"/>
      <c r="BA155" s="39"/>
      <c r="BB155" s="49"/>
      <c r="BC155" s="49"/>
      <c r="BD155" s="49"/>
      <c r="BE155" s="49"/>
      <c r="BF155" s="46"/>
      <c r="BG155" s="39"/>
      <c r="BI155" s="56"/>
      <c r="BK155" s="39"/>
      <c r="BL155" s="49"/>
      <c r="BM155" s="49"/>
      <c r="BN155" s="49"/>
      <c r="BO155" s="49"/>
      <c r="BP155" s="46"/>
      <c r="BQ155" s="39"/>
      <c r="BS155" s="56"/>
    </row>
    <row r="156" spans="3:71" s="40" customFormat="1" x14ac:dyDescent="0.25">
      <c r="C156" s="39"/>
      <c r="D156" s="49"/>
      <c r="E156" s="49"/>
      <c r="F156" s="49"/>
      <c r="G156" s="49"/>
      <c r="H156" s="46"/>
      <c r="I156" s="46"/>
      <c r="K156" s="56"/>
      <c r="M156" s="39"/>
      <c r="N156" s="49"/>
      <c r="O156" s="49"/>
      <c r="P156" s="49"/>
      <c r="Q156" s="49"/>
      <c r="R156" s="46"/>
      <c r="S156" s="46"/>
      <c r="U156" s="56"/>
      <c r="W156" s="39"/>
      <c r="X156" s="49"/>
      <c r="Y156" s="49"/>
      <c r="Z156" s="49"/>
      <c r="AA156" s="49"/>
      <c r="AB156" s="46"/>
      <c r="AC156" s="39"/>
      <c r="AE156" s="56"/>
      <c r="AG156" s="39"/>
      <c r="AH156" s="49"/>
      <c r="AI156" s="49"/>
      <c r="AJ156" s="49"/>
      <c r="AK156" s="49"/>
      <c r="AL156" s="46"/>
      <c r="AM156" s="39"/>
      <c r="AO156" s="56"/>
      <c r="AQ156" s="39"/>
      <c r="AR156" s="49"/>
      <c r="AS156" s="49"/>
      <c r="AT156" s="49"/>
      <c r="AU156" s="49"/>
      <c r="AV156" s="46"/>
      <c r="AW156" s="39"/>
      <c r="AY156" s="56"/>
      <c r="BA156" s="39"/>
      <c r="BB156" s="49"/>
      <c r="BC156" s="49"/>
      <c r="BD156" s="49"/>
      <c r="BE156" s="49"/>
      <c r="BF156" s="46"/>
      <c r="BG156" s="39"/>
      <c r="BI156" s="56"/>
      <c r="BK156" s="39"/>
      <c r="BL156" s="49"/>
      <c r="BM156" s="49"/>
      <c r="BN156" s="49"/>
      <c r="BO156" s="49"/>
      <c r="BP156" s="46"/>
      <c r="BQ156" s="39"/>
      <c r="BS156" s="56"/>
    </row>
    <row r="157" spans="3:71" s="40" customFormat="1" x14ac:dyDescent="0.25">
      <c r="C157" s="39"/>
      <c r="D157" s="49"/>
      <c r="E157" s="49"/>
      <c r="F157" s="49"/>
      <c r="G157" s="49"/>
      <c r="H157" s="46"/>
      <c r="I157" s="46"/>
      <c r="K157" s="56"/>
      <c r="M157" s="39"/>
      <c r="N157" s="49"/>
      <c r="O157" s="49"/>
      <c r="P157" s="49"/>
      <c r="Q157" s="49"/>
      <c r="R157" s="46"/>
      <c r="S157" s="46"/>
      <c r="U157" s="56"/>
      <c r="W157" s="39"/>
      <c r="X157" s="49"/>
      <c r="Y157" s="49"/>
      <c r="Z157" s="49"/>
      <c r="AA157" s="49"/>
      <c r="AB157" s="46"/>
      <c r="AC157" s="39"/>
      <c r="AE157" s="56"/>
      <c r="AG157" s="39"/>
      <c r="AH157" s="49"/>
      <c r="AI157" s="49"/>
      <c r="AJ157" s="49"/>
      <c r="AK157" s="49"/>
      <c r="AL157" s="46"/>
      <c r="AM157" s="39"/>
      <c r="AO157" s="56"/>
      <c r="AQ157" s="39"/>
      <c r="AR157" s="49"/>
      <c r="AS157" s="49"/>
      <c r="AT157" s="49"/>
      <c r="AU157" s="49"/>
      <c r="AV157" s="46"/>
      <c r="AW157" s="39"/>
      <c r="AY157" s="56"/>
      <c r="BA157" s="39"/>
      <c r="BB157" s="49"/>
      <c r="BC157" s="49"/>
      <c r="BD157" s="49"/>
      <c r="BE157" s="49"/>
      <c r="BF157" s="46"/>
      <c r="BG157" s="39"/>
      <c r="BI157" s="56"/>
      <c r="BK157" s="39"/>
      <c r="BL157" s="49"/>
      <c r="BM157" s="49"/>
      <c r="BN157" s="49"/>
      <c r="BO157" s="49"/>
      <c r="BP157" s="46"/>
      <c r="BQ157" s="39"/>
      <c r="BS157" s="56"/>
    </row>
    <row r="158" spans="3:71" s="40" customFormat="1" x14ac:dyDescent="0.25">
      <c r="C158" s="39"/>
      <c r="D158" s="49"/>
      <c r="E158" s="49"/>
      <c r="F158" s="49"/>
      <c r="G158" s="49"/>
      <c r="H158" s="46"/>
      <c r="I158" s="46"/>
      <c r="K158" s="56"/>
      <c r="M158" s="39"/>
      <c r="N158" s="49"/>
      <c r="O158" s="49"/>
      <c r="P158" s="49"/>
      <c r="Q158" s="49"/>
      <c r="R158" s="46"/>
      <c r="S158" s="46"/>
      <c r="U158" s="56"/>
      <c r="W158" s="39"/>
      <c r="X158" s="49"/>
      <c r="Y158" s="49"/>
      <c r="Z158" s="49"/>
      <c r="AA158" s="49"/>
      <c r="AB158" s="46"/>
      <c r="AC158" s="39"/>
      <c r="AE158" s="56"/>
      <c r="AG158" s="39"/>
      <c r="AH158" s="49"/>
      <c r="AI158" s="49"/>
      <c r="AJ158" s="49"/>
      <c r="AK158" s="49"/>
      <c r="AL158" s="46"/>
      <c r="AM158" s="39"/>
      <c r="AO158" s="56"/>
      <c r="AQ158" s="39"/>
      <c r="AR158" s="49"/>
      <c r="AS158" s="49"/>
      <c r="AT158" s="49"/>
      <c r="AU158" s="49"/>
      <c r="AV158" s="46"/>
      <c r="AW158" s="39"/>
      <c r="AY158" s="56"/>
      <c r="BA158" s="39"/>
      <c r="BB158" s="49"/>
      <c r="BC158" s="49"/>
      <c r="BD158" s="49"/>
      <c r="BE158" s="49"/>
      <c r="BF158" s="46"/>
      <c r="BG158" s="39"/>
      <c r="BI158" s="56"/>
      <c r="BK158" s="39"/>
      <c r="BL158" s="49"/>
      <c r="BM158" s="49"/>
      <c r="BN158" s="49"/>
      <c r="BO158" s="49"/>
      <c r="BP158" s="46"/>
      <c r="BQ158" s="39"/>
      <c r="BS158" s="56"/>
    </row>
    <row r="159" spans="3:71" s="40" customFormat="1" x14ac:dyDescent="0.25">
      <c r="C159" s="39"/>
      <c r="D159" s="49"/>
      <c r="E159" s="49"/>
      <c r="F159" s="49"/>
      <c r="G159" s="49"/>
      <c r="H159" s="46"/>
      <c r="I159" s="46"/>
      <c r="K159" s="56"/>
      <c r="M159" s="39"/>
      <c r="N159" s="49"/>
      <c r="O159" s="49"/>
      <c r="P159" s="49"/>
      <c r="Q159" s="49"/>
      <c r="R159" s="46"/>
      <c r="S159" s="46"/>
      <c r="U159" s="56"/>
      <c r="W159" s="39"/>
      <c r="X159" s="49"/>
      <c r="Y159" s="49"/>
      <c r="Z159" s="49"/>
      <c r="AA159" s="49"/>
      <c r="AB159" s="46"/>
      <c r="AC159" s="39"/>
      <c r="AE159" s="56"/>
      <c r="AG159" s="39"/>
      <c r="AH159" s="49"/>
      <c r="AI159" s="49"/>
      <c r="AJ159" s="49"/>
      <c r="AK159" s="49"/>
      <c r="AL159" s="46"/>
      <c r="AM159" s="39"/>
      <c r="AO159" s="56"/>
      <c r="AQ159" s="39"/>
      <c r="AR159" s="49"/>
      <c r="AS159" s="49"/>
      <c r="AT159" s="49"/>
      <c r="AU159" s="49"/>
      <c r="AV159" s="46"/>
      <c r="AW159" s="39"/>
      <c r="AY159" s="56"/>
      <c r="BA159" s="39"/>
      <c r="BB159" s="49"/>
      <c r="BC159" s="49"/>
      <c r="BD159" s="49"/>
      <c r="BE159" s="49"/>
      <c r="BF159" s="46"/>
      <c r="BG159" s="39"/>
      <c r="BI159" s="56"/>
      <c r="BK159" s="39"/>
      <c r="BL159" s="49"/>
      <c r="BM159" s="49"/>
      <c r="BN159" s="49"/>
      <c r="BO159" s="49"/>
      <c r="BP159" s="46"/>
      <c r="BQ159" s="39"/>
      <c r="BS159" s="56"/>
    </row>
    <row r="160" spans="3:71" s="40" customFormat="1" x14ac:dyDescent="0.25">
      <c r="C160" s="39"/>
      <c r="D160" s="49"/>
      <c r="E160" s="49"/>
      <c r="F160" s="49"/>
      <c r="G160" s="49"/>
      <c r="H160" s="46"/>
      <c r="I160" s="46"/>
      <c r="K160" s="56"/>
      <c r="M160" s="39"/>
      <c r="N160" s="49"/>
      <c r="O160" s="49"/>
      <c r="P160" s="49"/>
      <c r="Q160" s="49"/>
      <c r="R160" s="46"/>
      <c r="S160" s="46"/>
      <c r="U160" s="56"/>
      <c r="W160" s="39"/>
      <c r="X160" s="49"/>
      <c r="Y160" s="49"/>
      <c r="Z160" s="49"/>
      <c r="AA160" s="49"/>
      <c r="AB160" s="46"/>
      <c r="AC160" s="39"/>
      <c r="AE160" s="56"/>
      <c r="AG160" s="39"/>
      <c r="AH160" s="49"/>
      <c r="AI160" s="49"/>
      <c r="AJ160" s="49"/>
      <c r="AK160" s="49"/>
      <c r="AL160" s="46"/>
      <c r="AM160" s="39"/>
      <c r="AO160" s="56"/>
      <c r="AQ160" s="39"/>
      <c r="AR160" s="49"/>
      <c r="AS160" s="49"/>
      <c r="AT160" s="49"/>
      <c r="AU160" s="49"/>
      <c r="AV160" s="46"/>
      <c r="AW160" s="39"/>
      <c r="AY160" s="56"/>
      <c r="BA160" s="39"/>
      <c r="BB160" s="49"/>
      <c r="BC160" s="49"/>
      <c r="BD160" s="49"/>
      <c r="BE160" s="49"/>
      <c r="BF160" s="46"/>
      <c r="BG160" s="39"/>
      <c r="BI160" s="56"/>
      <c r="BK160" s="39"/>
      <c r="BL160" s="49"/>
      <c r="BM160" s="49"/>
      <c r="BN160" s="49"/>
      <c r="BO160" s="49"/>
      <c r="BP160" s="46"/>
      <c r="BQ160" s="39"/>
      <c r="BS160" s="56"/>
    </row>
    <row r="161" spans="3:71" s="40" customFormat="1" x14ac:dyDescent="0.25">
      <c r="C161" s="39"/>
      <c r="D161" s="49"/>
      <c r="E161" s="49"/>
      <c r="F161" s="49"/>
      <c r="G161" s="49"/>
      <c r="H161" s="46"/>
      <c r="I161" s="46"/>
      <c r="K161" s="56"/>
      <c r="M161" s="39"/>
      <c r="N161" s="49"/>
      <c r="O161" s="49"/>
      <c r="P161" s="49"/>
      <c r="Q161" s="49"/>
      <c r="R161" s="46"/>
      <c r="S161" s="46"/>
      <c r="U161" s="56"/>
      <c r="W161" s="39"/>
      <c r="X161" s="49"/>
      <c r="Y161" s="49"/>
      <c r="Z161" s="49"/>
      <c r="AA161" s="49"/>
      <c r="AB161" s="46"/>
      <c r="AC161" s="39"/>
      <c r="AE161" s="56"/>
      <c r="AG161" s="39"/>
      <c r="AH161" s="49"/>
      <c r="AI161" s="49"/>
      <c r="AJ161" s="49"/>
      <c r="AK161" s="49"/>
      <c r="AL161" s="46"/>
      <c r="AM161" s="39"/>
      <c r="AO161" s="56"/>
      <c r="AR161" s="49"/>
      <c r="AS161" s="49"/>
      <c r="AT161" s="49"/>
      <c r="AU161" s="49"/>
      <c r="AV161" s="46"/>
      <c r="AW161" s="39"/>
      <c r="AY161" s="56"/>
      <c r="BB161" s="49"/>
      <c r="BC161" s="49"/>
      <c r="BD161" s="49"/>
      <c r="BE161" s="49"/>
      <c r="BF161" s="46"/>
      <c r="BG161" s="39"/>
      <c r="BI161" s="56"/>
      <c r="BK161" s="39"/>
      <c r="BL161" s="49"/>
      <c r="BM161" s="49"/>
      <c r="BN161" s="49"/>
      <c r="BO161" s="49"/>
      <c r="BP161" s="46"/>
      <c r="BQ161" s="39"/>
      <c r="BS161" s="56"/>
    </row>
    <row r="162" spans="3:71" s="40" customFormat="1" x14ac:dyDescent="0.25">
      <c r="C162" s="39"/>
      <c r="D162" s="49"/>
      <c r="E162" s="49"/>
      <c r="F162" s="49"/>
      <c r="G162" s="49"/>
      <c r="H162" s="46"/>
      <c r="I162" s="46"/>
      <c r="K162" s="56"/>
      <c r="M162" s="39"/>
      <c r="N162" s="49"/>
      <c r="O162" s="49"/>
      <c r="P162" s="49"/>
      <c r="Q162" s="49"/>
      <c r="R162" s="46"/>
      <c r="S162" s="46"/>
      <c r="U162" s="56"/>
      <c r="W162" s="39"/>
      <c r="X162" s="49"/>
      <c r="Y162" s="49"/>
      <c r="Z162" s="49"/>
      <c r="AA162" s="49"/>
      <c r="AB162" s="46"/>
      <c r="AC162" s="39"/>
      <c r="AE162" s="56"/>
      <c r="AG162" s="39"/>
      <c r="AH162" s="49"/>
      <c r="AI162" s="49"/>
      <c r="AJ162" s="49"/>
      <c r="AK162" s="49"/>
      <c r="AL162" s="46"/>
      <c r="AM162" s="39"/>
      <c r="AO162" s="56"/>
      <c r="AR162" s="49"/>
      <c r="AS162" s="49"/>
      <c r="AT162" s="49"/>
      <c r="AU162" s="49"/>
      <c r="AV162" s="46"/>
      <c r="AW162" s="39"/>
      <c r="AY162" s="56"/>
      <c r="BB162" s="49"/>
      <c r="BC162" s="49"/>
      <c r="BD162" s="49"/>
      <c r="BE162" s="49"/>
      <c r="BF162" s="46"/>
      <c r="BG162" s="39"/>
      <c r="BI162" s="56"/>
      <c r="BK162" s="39"/>
      <c r="BL162" s="49"/>
      <c r="BM162" s="49"/>
      <c r="BN162" s="49"/>
      <c r="BO162" s="49"/>
      <c r="BP162" s="46"/>
      <c r="BQ162" s="39"/>
      <c r="BS162" s="56"/>
    </row>
    <row r="163" spans="3:71" s="40" customFormat="1" x14ac:dyDescent="0.25">
      <c r="C163" s="39"/>
      <c r="D163" s="49"/>
      <c r="E163" s="49"/>
      <c r="F163" s="49"/>
      <c r="G163" s="49"/>
      <c r="H163" s="46"/>
      <c r="I163" s="46"/>
      <c r="K163" s="56"/>
      <c r="M163" s="39"/>
      <c r="N163" s="49"/>
      <c r="O163" s="49"/>
      <c r="P163" s="49"/>
      <c r="Q163" s="49"/>
      <c r="R163" s="46"/>
      <c r="S163" s="46"/>
      <c r="U163" s="56"/>
      <c r="W163" s="39"/>
      <c r="X163" s="49"/>
      <c r="Y163" s="49"/>
      <c r="Z163" s="49"/>
      <c r="AA163" s="49"/>
      <c r="AB163" s="46"/>
      <c r="AC163" s="39"/>
      <c r="AE163" s="56"/>
      <c r="AG163" s="39"/>
      <c r="AH163" s="49"/>
      <c r="AI163" s="49"/>
      <c r="AJ163" s="49"/>
      <c r="AK163" s="49"/>
      <c r="AL163" s="46"/>
      <c r="AM163" s="39"/>
      <c r="AO163" s="56"/>
      <c r="AR163" s="49"/>
      <c r="AS163" s="49"/>
      <c r="AT163" s="49"/>
      <c r="AU163" s="49"/>
      <c r="AV163" s="46"/>
      <c r="AW163" s="39"/>
      <c r="AY163" s="56"/>
      <c r="BB163" s="49"/>
      <c r="BC163" s="49"/>
      <c r="BD163" s="49"/>
      <c r="BE163" s="49"/>
      <c r="BF163" s="46"/>
      <c r="BG163" s="39"/>
      <c r="BI163" s="56"/>
      <c r="BK163" s="39"/>
      <c r="BL163" s="49"/>
      <c r="BM163" s="49"/>
      <c r="BN163" s="49"/>
      <c r="BO163" s="49"/>
      <c r="BP163" s="46"/>
      <c r="BQ163" s="39"/>
      <c r="BS163" s="56"/>
    </row>
    <row r="164" spans="3:71" s="40" customFormat="1" x14ac:dyDescent="0.25">
      <c r="C164" s="39"/>
      <c r="D164" s="49"/>
      <c r="E164" s="49"/>
      <c r="F164" s="49"/>
      <c r="G164" s="49"/>
      <c r="H164" s="46"/>
      <c r="I164" s="46"/>
      <c r="K164" s="56"/>
      <c r="M164" s="39"/>
      <c r="N164" s="49"/>
      <c r="O164" s="49"/>
      <c r="P164" s="49"/>
      <c r="Q164" s="49"/>
      <c r="R164" s="46"/>
      <c r="S164" s="46"/>
      <c r="U164" s="56"/>
      <c r="W164" s="39"/>
      <c r="X164" s="49"/>
      <c r="Y164" s="49"/>
      <c r="Z164" s="49"/>
      <c r="AA164" s="49"/>
      <c r="AB164" s="46"/>
      <c r="AC164" s="39"/>
      <c r="AE164" s="56"/>
      <c r="AG164" s="39"/>
      <c r="AH164" s="49"/>
      <c r="AI164" s="49"/>
      <c r="AJ164" s="49"/>
      <c r="AK164" s="49"/>
      <c r="AL164" s="46"/>
      <c r="AM164" s="39"/>
      <c r="AO164" s="56"/>
      <c r="AR164" s="49"/>
      <c r="AS164" s="49"/>
      <c r="AT164" s="49"/>
      <c r="AU164" s="49"/>
      <c r="AV164" s="46"/>
      <c r="AW164" s="39"/>
      <c r="AY164" s="56"/>
      <c r="BB164" s="49"/>
      <c r="BC164" s="49"/>
      <c r="BD164" s="49"/>
      <c r="BE164" s="49"/>
      <c r="BF164" s="46"/>
      <c r="BG164" s="39"/>
      <c r="BI164" s="56"/>
      <c r="BK164" s="39"/>
      <c r="BL164" s="49"/>
      <c r="BM164" s="49"/>
      <c r="BN164" s="49"/>
      <c r="BO164" s="49"/>
      <c r="BP164" s="46"/>
      <c r="BQ164" s="39"/>
      <c r="BS164" s="56"/>
    </row>
    <row r="165" spans="3:71" s="40" customFormat="1" x14ac:dyDescent="0.25">
      <c r="C165" s="39"/>
      <c r="D165" s="49"/>
      <c r="E165" s="49"/>
      <c r="F165" s="49"/>
      <c r="G165" s="49"/>
      <c r="H165" s="46"/>
      <c r="I165" s="46"/>
      <c r="K165" s="56"/>
      <c r="M165" s="39"/>
      <c r="N165" s="49"/>
      <c r="O165" s="49"/>
      <c r="P165" s="49"/>
      <c r="Q165" s="49"/>
      <c r="R165" s="46"/>
      <c r="S165" s="46"/>
      <c r="U165" s="56"/>
      <c r="W165" s="39"/>
      <c r="X165" s="49"/>
      <c r="Y165" s="49"/>
      <c r="Z165" s="49"/>
      <c r="AA165" s="49"/>
      <c r="AB165" s="46"/>
      <c r="AC165" s="39"/>
      <c r="AE165" s="56"/>
      <c r="AG165" s="39"/>
      <c r="AH165" s="49"/>
      <c r="AI165" s="49"/>
      <c r="AJ165" s="49"/>
      <c r="AK165" s="49"/>
      <c r="AL165" s="46"/>
      <c r="AM165" s="39"/>
      <c r="AO165" s="56"/>
      <c r="AR165" s="49"/>
      <c r="AS165" s="49"/>
      <c r="AT165" s="49"/>
      <c r="AU165" s="49"/>
      <c r="AV165" s="46"/>
      <c r="AW165" s="39"/>
      <c r="AY165" s="56"/>
      <c r="BB165" s="49"/>
      <c r="BC165" s="49"/>
      <c r="BD165" s="49"/>
      <c r="BE165" s="49"/>
      <c r="BF165" s="46"/>
      <c r="BG165" s="39"/>
      <c r="BI165" s="56"/>
      <c r="BK165" s="39"/>
      <c r="BL165" s="49"/>
      <c r="BM165" s="49"/>
      <c r="BN165" s="49"/>
      <c r="BO165" s="49"/>
      <c r="BP165" s="46"/>
      <c r="BQ165" s="39"/>
      <c r="BS165" s="56"/>
    </row>
    <row r="166" spans="3:71" s="40" customFormat="1" x14ac:dyDescent="0.25">
      <c r="C166" s="39"/>
      <c r="D166" s="49"/>
      <c r="E166" s="49"/>
      <c r="F166" s="49"/>
      <c r="G166" s="49"/>
      <c r="H166" s="46"/>
      <c r="I166" s="46"/>
      <c r="K166" s="56"/>
      <c r="M166" s="39"/>
      <c r="N166" s="49"/>
      <c r="O166" s="49"/>
      <c r="P166" s="49"/>
      <c r="Q166" s="49"/>
      <c r="R166" s="46"/>
      <c r="S166" s="46"/>
      <c r="U166" s="56"/>
      <c r="W166" s="39"/>
      <c r="X166" s="49"/>
      <c r="Y166" s="49"/>
      <c r="Z166" s="49"/>
      <c r="AA166" s="49"/>
      <c r="AB166" s="46"/>
      <c r="AC166" s="39"/>
      <c r="AE166" s="56"/>
      <c r="AG166" s="39"/>
      <c r="AH166" s="49"/>
      <c r="AI166" s="49"/>
      <c r="AJ166" s="49"/>
      <c r="AK166" s="49"/>
      <c r="AL166" s="46"/>
      <c r="AM166" s="39"/>
      <c r="AO166" s="56"/>
      <c r="AR166" s="49"/>
      <c r="AS166" s="49"/>
      <c r="AT166" s="49"/>
      <c r="AU166" s="49"/>
      <c r="AV166" s="46"/>
      <c r="AW166" s="39"/>
      <c r="AY166" s="56"/>
      <c r="BB166" s="49"/>
      <c r="BC166" s="49"/>
      <c r="BD166" s="49"/>
      <c r="BE166" s="49"/>
      <c r="BF166" s="46"/>
      <c r="BG166" s="39"/>
      <c r="BI166" s="56"/>
      <c r="BK166" s="39"/>
      <c r="BL166" s="49"/>
      <c r="BM166" s="49"/>
      <c r="BN166" s="49"/>
      <c r="BO166" s="49"/>
      <c r="BP166" s="46"/>
      <c r="BQ166" s="39"/>
      <c r="BS166" s="56"/>
    </row>
    <row r="167" spans="3:71" s="40" customFormat="1" x14ac:dyDescent="0.25">
      <c r="C167" s="39"/>
      <c r="D167" s="49"/>
      <c r="E167" s="49"/>
      <c r="F167" s="49"/>
      <c r="G167" s="49"/>
      <c r="H167" s="46"/>
      <c r="I167" s="46"/>
      <c r="K167" s="56"/>
      <c r="M167" s="39"/>
      <c r="N167" s="49"/>
      <c r="O167" s="49"/>
      <c r="P167" s="49"/>
      <c r="Q167" s="49"/>
      <c r="R167" s="46"/>
      <c r="S167" s="46"/>
      <c r="U167" s="56"/>
      <c r="W167" s="39"/>
      <c r="X167" s="49"/>
      <c r="Y167" s="49"/>
      <c r="Z167" s="49"/>
      <c r="AA167" s="49"/>
      <c r="AB167" s="46"/>
      <c r="AC167" s="39"/>
      <c r="AE167" s="56"/>
      <c r="AG167" s="39"/>
      <c r="AH167" s="49"/>
      <c r="AI167" s="49"/>
      <c r="AJ167" s="49"/>
      <c r="AK167" s="49"/>
      <c r="AL167" s="46"/>
      <c r="AM167" s="39"/>
      <c r="AO167" s="56"/>
      <c r="AR167" s="49"/>
      <c r="AS167" s="49"/>
      <c r="AT167" s="49"/>
      <c r="AU167" s="49"/>
      <c r="AV167" s="46"/>
      <c r="AW167" s="39"/>
      <c r="AY167" s="56"/>
      <c r="BB167" s="49"/>
      <c r="BC167" s="49"/>
      <c r="BD167" s="49"/>
      <c r="BE167" s="49"/>
      <c r="BF167" s="46"/>
      <c r="BG167" s="39"/>
      <c r="BI167" s="56"/>
      <c r="BK167" s="39"/>
      <c r="BL167" s="49"/>
      <c r="BM167" s="49"/>
      <c r="BN167" s="49"/>
      <c r="BO167" s="49"/>
      <c r="BP167" s="46"/>
      <c r="BQ167" s="39"/>
      <c r="BS167" s="56"/>
    </row>
    <row r="168" spans="3:71" s="40" customFormat="1" x14ac:dyDescent="0.25">
      <c r="C168" s="39"/>
      <c r="D168" s="49"/>
      <c r="E168" s="49"/>
      <c r="F168" s="49"/>
      <c r="G168" s="49"/>
      <c r="H168" s="46"/>
      <c r="I168" s="46"/>
      <c r="K168" s="56"/>
      <c r="M168" s="39"/>
      <c r="N168" s="49"/>
      <c r="O168" s="49"/>
      <c r="P168" s="49"/>
      <c r="Q168" s="49"/>
      <c r="R168" s="46"/>
      <c r="S168" s="46"/>
      <c r="U168" s="56"/>
      <c r="W168" s="39"/>
      <c r="X168" s="49"/>
      <c r="Y168" s="49"/>
      <c r="Z168" s="49"/>
      <c r="AA168" s="49"/>
      <c r="AB168" s="46"/>
      <c r="AC168" s="39"/>
      <c r="AE168" s="56"/>
      <c r="AG168" s="39"/>
      <c r="AH168" s="49"/>
      <c r="AI168" s="49"/>
      <c r="AJ168" s="49"/>
      <c r="AK168" s="49"/>
      <c r="AL168" s="46"/>
      <c r="AM168" s="39"/>
      <c r="AO168" s="56"/>
      <c r="AR168" s="49"/>
      <c r="AS168" s="49"/>
      <c r="AT168" s="49"/>
      <c r="AU168" s="49"/>
      <c r="AV168" s="46"/>
      <c r="AW168" s="39"/>
      <c r="AY168" s="56"/>
      <c r="BB168" s="49"/>
      <c r="BC168" s="49"/>
      <c r="BD168" s="49"/>
      <c r="BE168" s="49"/>
      <c r="BF168" s="46"/>
      <c r="BG168" s="39"/>
      <c r="BI168" s="56"/>
      <c r="BK168" s="39"/>
      <c r="BL168" s="49"/>
      <c r="BM168" s="49"/>
      <c r="BN168" s="49"/>
      <c r="BO168" s="49"/>
      <c r="BP168" s="46"/>
      <c r="BQ168" s="39"/>
      <c r="BS168" s="56"/>
    </row>
    <row r="169" spans="3:71" s="40" customFormat="1" x14ac:dyDescent="0.25">
      <c r="C169" s="39"/>
      <c r="D169" s="49"/>
      <c r="E169" s="49"/>
      <c r="F169" s="49"/>
      <c r="G169" s="49"/>
      <c r="H169" s="46"/>
      <c r="I169" s="46"/>
      <c r="K169" s="56"/>
      <c r="M169" s="39"/>
      <c r="N169" s="49"/>
      <c r="O169" s="49"/>
      <c r="P169" s="49"/>
      <c r="Q169" s="49"/>
      <c r="R169" s="46"/>
      <c r="S169" s="46"/>
      <c r="U169" s="56"/>
      <c r="W169" s="39"/>
      <c r="X169" s="49"/>
      <c r="Y169" s="49"/>
      <c r="Z169" s="49"/>
      <c r="AA169" s="49"/>
      <c r="AB169" s="46"/>
      <c r="AC169" s="39"/>
      <c r="AE169" s="56"/>
      <c r="AG169" s="39"/>
      <c r="AH169" s="49"/>
      <c r="AI169" s="49"/>
      <c r="AJ169" s="49"/>
      <c r="AK169" s="49"/>
      <c r="AL169" s="46"/>
      <c r="AM169" s="39"/>
      <c r="AO169" s="56"/>
      <c r="AR169" s="49"/>
      <c r="AS169" s="49"/>
      <c r="AT169" s="49"/>
      <c r="AU169" s="49"/>
      <c r="AV169" s="46"/>
      <c r="AW169" s="39"/>
      <c r="AY169" s="56"/>
      <c r="BB169" s="49"/>
      <c r="BC169" s="49"/>
      <c r="BD169" s="49"/>
      <c r="BE169" s="49"/>
      <c r="BF169" s="46"/>
      <c r="BG169" s="39"/>
      <c r="BI169" s="56"/>
      <c r="BK169" s="39"/>
      <c r="BL169" s="49"/>
      <c r="BM169" s="49"/>
      <c r="BN169" s="49"/>
      <c r="BO169" s="49"/>
      <c r="BP169" s="46"/>
      <c r="BQ169" s="39"/>
      <c r="BS169" s="56"/>
    </row>
    <row r="170" spans="3:71" s="40" customFormat="1" x14ac:dyDescent="0.25">
      <c r="C170" s="39"/>
      <c r="D170" s="49"/>
      <c r="E170" s="49"/>
      <c r="F170" s="49"/>
      <c r="G170" s="49"/>
      <c r="H170" s="46"/>
      <c r="I170" s="46"/>
      <c r="K170" s="56"/>
      <c r="M170" s="39"/>
      <c r="N170" s="49"/>
      <c r="O170" s="49"/>
      <c r="P170" s="49"/>
      <c r="Q170" s="49"/>
      <c r="R170" s="46"/>
      <c r="S170" s="46"/>
      <c r="U170" s="56"/>
      <c r="W170" s="39"/>
      <c r="X170" s="49"/>
      <c r="Y170" s="49"/>
      <c r="Z170" s="49"/>
      <c r="AA170" s="49"/>
      <c r="AB170" s="46"/>
      <c r="AC170" s="39"/>
      <c r="AE170" s="56"/>
      <c r="AG170" s="39"/>
      <c r="AH170" s="49"/>
      <c r="AI170" s="49"/>
      <c r="AJ170" s="49"/>
      <c r="AK170" s="49"/>
      <c r="AL170" s="46"/>
      <c r="AM170" s="39"/>
      <c r="AO170" s="56"/>
      <c r="AR170" s="49"/>
      <c r="AS170" s="49"/>
      <c r="AT170" s="49"/>
      <c r="AU170" s="49"/>
      <c r="AV170" s="46"/>
      <c r="AW170" s="39"/>
      <c r="AY170" s="56"/>
      <c r="BB170" s="49"/>
      <c r="BC170" s="49"/>
      <c r="BD170" s="49"/>
      <c r="BE170" s="49"/>
      <c r="BF170" s="46"/>
      <c r="BG170" s="39"/>
      <c r="BI170" s="56"/>
      <c r="BK170" s="39"/>
      <c r="BL170" s="49"/>
      <c r="BM170" s="49"/>
      <c r="BN170" s="49"/>
      <c r="BO170" s="49"/>
      <c r="BP170" s="46"/>
      <c r="BQ170" s="39"/>
      <c r="BS170" s="56"/>
    </row>
    <row r="171" spans="3:71" s="40" customFormat="1" x14ac:dyDescent="0.25">
      <c r="C171" s="39"/>
      <c r="D171" s="49"/>
      <c r="E171" s="49"/>
      <c r="F171" s="49"/>
      <c r="G171" s="49"/>
      <c r="H171" s="46"/>
      <c r="I171" s="46"/>
      <c r="K171" s="56"/>
      <c r="M171" s="39"/>
      <c r="N171" s="49"/>
      <c r="O171" s="49"/>
      <c r="P171" s="49"/>
      <c r="Q171" s="49"/>
      <c r="R171" s="46"/>
      <c r="S171" s="46"/>
      <c r="U171" s="56"/>
      <c r="W171" s="39"/>
      <c r="X171" s="49"/>
      <c r="Y171" s="49"/>
      <c r="Z171" s="49"/>
      <c r="AA171" s="49"/>
      <c r="AB171" s="46"/>
      <c r="AC171" s="39"/>
      <c r="AE171" s="56"/>
      <c r="AG171" s="39"/>
      <c r="AH171" s="49"/>
      <c r="AI171" s="49"/>
      <c r="AJ171" s="49"/>
      <c r="AK171" s="49"/>
      <c r="AL171" s="46"/>
      <c r="AM171" s="39"/>
      <c r="AO171" s="56"/>
      <c r="AR171" s="49"/>
      <c r="AS171" s="49"/>
      <c r="AT171" s="49"/>
      <c r="AU171" s="49"/>
      <c r="AV171" s="46"/>
      <c r="AW171" s="39"/>
      <c r="AY171" s="56"/>
      <c r="BB171" s="49"/>
      <c r="BC171" s="49"/>
      <c r="BD171" s="49"/>
      <c r="BE171" s="49"/>
      <c r="BF171" s="46"/>
      <c r="BG171" s="39"/>
      <c r="BI171" s="56"/>
      <c r="BK171" s="39"/>
      <c r="BL171" s="49"/>
      <c r="BM171" s="49"/>
      <c r="BN171" s="49"/>
      <c r="BO171" s="49"/>
      <c r="BP171" s="46"/>
      <c r="BQ171" s="39"/>
      <c r="BS171" s="56"/>
    </row>
    <row r="172" spans="3:71" s="40" customFormat="1" x14ac:dyDescent="0.25">
      <c r="C172" s="39"/>
      <c r="D172" s="49"/>
      <c r="E172" s="49"/>
      <c r="F172" s="49"/>
      <c r="G172" s="49"/>
      <c r="H172" s="46"/>
      <c r="I172" s="46"/>
      <c r="K172" s="56"/>
      <c r="M172" s="39"/>
      <c r="N172" s="49"/>
      <c r="O172" s="49"/>
      <c r="P172" s="49"/>
      <c r="Q172" s="49"/>
      <c r="R172" s="46"/>
      <c r="S172" s="46"/>
      <c r="U172" s="56"/>
      <c r="W172" s="39"/>
      <c r="X172" s="49"/>
      <c r="Y172" s="49"/>
      <c r="Z172" s="49"/>
      <c r="AA172" s="49"/>
      <c r="AB172" s="46"/>
      <c r="AC172" s="39"/>
      <c r="AE172" s="56"/>
      <c r="AG172" s="39"/>
      <c r="AH172" s="49"/>
      <c r="AI172" s="49"/>
      <c r="AJ172" s="49"/>
      <c r="AK172" s="49"/>
      <c r="AL172" s="46"/>
      <c r="AM172" s="39"/>
      <c r="AO172" s="56"/>
      <c r="AR172" s="49"/>
      <c r="AS172" s="49"/>
      <c r="AT172" s="49"/>
      <c r="AU172" s="49"/>
      <c r="AV172" s="46"/>
      <c r="AW172" s="39"/>
      <c r="AY172" s="56"/>
      <c r="BB172" s="49"/>
      <c r="BC172" s="49"/>
      <c r="BD172" s="49"/>
      <c r="BE172" s="49"/>
      <c r="BF172" s="46"/>
      <c r="BG172" s="39"/>
      <c r="BI172" s="56"/>
      <c r="BK172" s="39"/>
      <c r="BL172" s="49"/>
      <c r="BM172" s="49"/>
      <c r="BN172" s="49"/>
      <c r="BO172" s="49"/>
      <c r="BP172" s="46"/>
      <c r="BQ172" s="39"/>
      <c r="BS172" s="56"/>
    </row>
    <row r="173" spans="3:71" s="40" customFormat="1" x14ac:dyDescent="0.25">
      <c r="C173" s="39"/>
      <c r="D173" s="49"/>
      <c r="E173" s="49"/>
      <c r="F173" s="49"/>
      <c r="G173" s="49"/>
      <c r="H173" s="46"/>
      <c r="I173" s="46"/>
      <c r="K173" s="56"/>
      <c r="M173" s="39"/>
      <c r="N173" s="49"/>
      <c r="O173" s="49"/>
      <c r="P173" s="49"/>
      <c r="Q173" s="49"/>
      <c r="R173" s="46"/>
      <c r="S173" s="46"/>
      <c r="U173" s="56"/>
      <c r="W173" s="39"/>
      <c r="X173" s="49"/>
      <c r="Y173" s="49"/>
      <c r="Z173" s="49"/>
      <c r="AA173" s="49"/>
      <c r="AB173" s="46"/>
      <c r="AC173" s="39"/>
      <c r="AE173" s="56"/>
      <c r="AG173" s="39"/>
      <c r="AH173" s="49"/>
      <c r="AI173" s="49"/>
      <c r="AJ173" s="49"/>
      <c r="AK173" s="49"/>
      <c r="AL173" s="46"/>
      <c r="AM173" s="39"/>
      <c r="AO173" s="56"/>
      <c r="AR173" s="49"/>
      <c r="AS173" s="49"/>
      <c r="AT173" s="49"/>
      <c r="AU173" s="49"/>
      <c r="AV173" s="46"/>
      <c r="AW173" s="39"/>
      <c r="AY173" s="56"/>
      <c r="BB173" s="49"/>
      <c r="BC173" s="49"/>
      <c r="BD173" s="49"/>
      <c r="BE173" s="49"/>
      <c r="BF173" s="46"/>
      <c r="BG173" s="39"/>
      <c r="BI173" s="56"/>
      <c r="BK173" s="39"/>
      <c r="BL173" s="49"/>
      <c r="BM173" s="49"/>
      <c r="BN173" s="49"/>
      <c r="BO173" s="49"/>
      <c r="BP173" s="46"/>
      <c r="BQ173" s="39"/>
      <c r="BS173" s="56"/>
    </row>
    <row r="174" spans="3:71" s="40" customFormat="1" x14ac:dyDescent="0.25">
      <c r="C174" s="39"/>
      <c r="D174" s="49"/>
      <c r="E174" s="49"/>
      <c r="F174" s="49"/>
      <c r="G174" s="49"/>
      <c r="H174" s="46"/>
      <c r="I174" s="46"/>
      <c r="K174" s="56"/>
      <c r="M174" s="39"/>
      <c r="N174" s="49"/>
      <c r="O174" s="49"/>
      <c r="P174" s="49"/>
      <c r="Q174" s="49"/>
      <c r="R174" s="46"/>
      <c r="S174" s="46"/>
      <c r="U174" s="56"/>
      <c r="W174" s="39"/>
      <c r="X174" s="49"/>
      <c r="Y174" s="49"/>
      <c r="Z174" s="49"/>
      <c r="AA174" s="49"/>
      <c r="AB174" s="46"/>
      <c r="AC174" s="39"/>
      <c r="AE174" s="56"/>
      <c r="AG174" s="39"/>
      <c r="AH174" s="49"/>
      <c r="AI174" s="49"/>
      <c r="AJ174" s="49"/>
      <c r="AK174" s="49"/>
      <c r="AL174" s="46"/>
      <c r="AM174" s="39"/>
      <c r="AO174" s="56"/>
      <c r="AR174" s="49"/>
      <c r="AS174" s="49"/>
      <c r="AT174" s="49"/>
      <c r="AU174" s="49"/>
      <c r="AV174" s="46"/>
      <c r="AW174" s="39"/>
      <c r="AY174" s="56"/>
      <c r="BB174" s="49"/>
      <c r="BC174" s="49"/>
      <c r="BD174" s="49"/>
      <c r="BE174" s="49"/>
      <c r="BF174" s="46"/>
      <c r="BG174" s="39"/>
      <c r="BI174" s="56"/>
      <c r="BK174" s="39"/>
      <c r="BL174" s="49"/>
      <c r="BM174" s="49"/>
      <c r="BN174" s="49"/>
      <c r="BO174" s="49"/>
      <c r="BP174" s="46"/>
      <c r="BQ174" s="39"/>
      <c r="BS174" s="56"/>
    </row>
    <row r="175" spans="3:71" s="40" customFormat="1" x14ac:dyDescent="0.25">
      <c r="C175" s="39"/>
      <c r="D175" s="49"/>
      <c r="E175" s="49"/>
      <c r="F175" s="49"/>
      <c r="G175" s="49"/>
      <c r="H175" s="46"/>
      <c r="I175" s="46"/>
      <c r="K175" s="56"/>
      <c r="M175" s="39"/>
      <c r="N175" s="49"/>
      <c r="O175" s="49"/>
      <c r="P175" s="49"/>
      <c r="Q175" s="49"/>
      <c r="R175" s="46"/>
      <c r="S175" s="46"/>
      <c r="U175" s="56"/>
      <c r="W175" s="39"/>
      <c r="X175" s="49"/>
      <c r="Y175" s="49"/>
      <c r="Z175" s="49"/>
      <c r="AA175" s="49"/>
      <c r="AB175" s="46"/>
      <c r="AC175" s="39"/>
      <c r="AE175" s="56"/>
      <c r="AG175" s="39"/>
      <c r="AH175" s="49"/>
      <c r="AI175" s="49"/>
      <c r="AJ175" s="49"/>
      <c r="AK175" s="49"/>
      <c r="AL175" s="46"/>
      <c r="AM175" s="39"/>
      <c r="AO175" s="56"/>
      <c r="AR175" s="49"/>
      <c r="AS175" s="49"/>
      <c r="AT175" s="49"/>
      <c r="AU175" s="49"/>
      <c r="AV175" s="46"/>
      <c r="AW175" s="39"/>
      <c r="AY175" s="56"/>
      <c r="BB175" s="49"/>
      <c r="BC175" s="49"/>
      <c r="BD175" s="49"/>
      <c r="BE175" s="49"/>
      <c r="BF175" s="46"/>
      <c r="BG175" s="39"/>
      <c r="BI175" s="56"/>
      <c r="BK175" s="39"/>
      <c r="BL175" s="49"/>
      <c r="BM175" s="49"/>
      <c r="BN175" s="49"/>
      <c r="BO175" s="49"/>
      <c r="BP175" s="46"/>
      <c r="BQ175" s="39"/>
      <c r="BS175" s="56"/>
    </row>
    <row r="176" spans="3:71" s="40" customFormat="1" x14ac:dyDescent="0.25">
      <c r="C176" s="39"/>
      <c r="D176" s="49"/>
      <c r="E176" s="49"/>
      <c r="F176" s="49"/>
      <c r="G176" s="49"/>
      <c r="H176" s="46"/>
      <c r="I176" s="46"/>
      <c r="K176" s="56"/>
      <c r="M176" s="39"/>
      <c r="N176" s="49"/>
      <c r="O176" s="49"/>
      <c r="P176" s="49"/>
      <c r="Q176" s="49"/>
      <c r="R176" s="46"/>
      <c r="S176" s="46"/>
      <c r="U176" s="56"/>
      <c r="W176" s="39"/>
      <c r="X176" s="49"/>
      <c r="Y176" s="49"/>
      <c r="Z176" s="49"/>
      <c r="AA176" s="49"/>
      <c r="AB176" s="46"/>
      <c r="AC176" s="39"/>
      <c r="AE176" s="56"/>
      <c r="AG176" s="39"/>
      <c r="AH176" s="49"/>
      <c r="AI176" s="49"/>
      <c r="AJ176" s="49"/>
      <c r="AK176" s="49"/>
      <c r="AL176" s="46"/>
      <c r="AM176" s="39"/>
      <c r="AO176" s="56"/>
      <c r="AR176" s="49"/>
      <c r="AS176" s="49"/>
      <c r="AT176" s="49"/>
      <c r="AU176" s="49"/>
      <c r="AV176" s="46"/>
      <c r="AW176" s="39"/>
      <c r="AY176" s="56"/>
      <c r="BB176" s="49"/>
      <c r="BC176" s="49"/>
      <c r="BD176" s="49"/>
      <c r="BE176" s="49"/>
      <c r="BF176" s="46"/>
      <c r="BG176" s="39"/>
      <c r="BI176" s="56"/>
      <c r="BK176" s="39"/>
      <c r="BL176" s="49"/>
      <c r="BM176" s="49"/>
      <c r="BN176" s="49"/>
      <c r="BO176" s="49"/>
      <c r="BP176" s="46"/>
      <c r="BQ176" s="39"/>
      <c r="BS176" s="56"/>
    </row>
    <row r="177" spans="3:71" s="40" customFormat="1" x14ac:dyDescent="0.25">
      <c r="C177" s="39"/>
      <c r="D177" s="49"/>
      <c r="E177" s="49"/>
      <c r="F177" s="49"/>
      <c r="G177" s="49"/>
      <c r="H177" s="46"/>
      <c r="I177" s="46"/>
      <c r="K177" s="56"/>
      <c r="M177" s="39"/>
      <c r="N177" s="49"/>
      <c r="O177" s="49"/>
      <c r="P177" s="49"/>
      <c r="Q177" s="49"/>
      <c r="R177" s="46"/>
      <c r="S177" s="46"/>
      <c r="U177" s="56"/>
      <c r="W177" s="39"/>
      <c r="X177" s="49"/>
      <c r="Y177" s="49"/>
      <c r="Z177" s="49"/>
      <c r="AA177" s="49"/>
      <c r="AB177" s="46"/>
      <c r="AC177" s="39"/>
      <c r="AE177" s="56"/>
      <c r="AG177" s="39"/>
      <c r="AH177" s="49"/>
      <c r="AI177" s="49"/>
      <c r="AJ177" s="49"/>
      <c r="AK177" s="49"/>
      <c r="AL177" s="46"/>
      <c r="AM177" s="39"/>
      <c r="AO177" s="56"/>
      <c r="AR177" s="49"/>
      <c r="AS177" s="49"/>
      <c r="AT177" s="49"/>
      <c r="AU177" s="49"/>
      <c r="AV177" s="46"/>
      <c r="AW177" s="39"/>
      <c r="AY177" s="56"/>
      <c r="BB177" s="49"/>
      <c r="BC177" s="49"/>
      <c r="BD177" s="49"/>
      <c r="BE177" s="49"/>
      <c r="BF177" s="46"/>
      <c r="BG177" s="39"/>
      <c r="BI177" s="56"/>
      <c r="BK177" s="39"/>
      <c r="BL177" s="49"/>
      <c r="BM177" s="49"/>
      <c r="BN177" s="49"/>
      <c r="BO177" s="49"/>
      <c r="BP177" s="46"/>
      <c r="BQ177" s="39"/>
      <c r="BS177" s="56"/>
    </row>
    <row r="178" spans="3:71" s="40" customFormat="1" x14ac:dyDescent="0.25">
      <c r="C178" s="39"/>
      <c r="D178" s="49"/>
      <c r="E178" s="49"/>
      <c r="F178" s="49"/>
      <c r="G178" s="49"/>
      <c r="H178" s="46"/>
      <c r="I178" s="46"/>
      <c r="K178" s="56"/>
      <c r="M178" s="39"/>
      <c r="N178" s="49"/>
      <c r="O178" s="49"/>
      <c r="P178" s="49"/>
      <c r="Q178" s="49"/>
      <c r="R178" s="46"/>
      <c r="S178" s="46"/>
      <c r="U178" s="56"/>
      <c r="W178" s="39"/>
      <c r="X178" s="49"/>
      <c r="Y178" s="49"/>
      <c r="Z178" s="49"/>
      <c r="AA178" s="49"/>
      <c r="AB178" s="46"/>
      <c r="AC178" s="39"/>
      <c r="AE178" s="56"/>
      <c r="AG178" s="39"/>
      <c r="AH178" s="49"/>
      <c r="AI178" s="49"/>
      <c r="AJ178" s="49"/>
      <c r="AK178" s="49"/>
      <c r="AL178" s="46"/>
      <c r="AM178" s="39"/>
      <c r="AO178" s="56"/>
      <c r="AR178" s="49"/>
      <c r="AS178" s="49"/>
      <c r="AT178" s="49"/>
      <c r="AU178" s="49"/>
      <c r="AV178" s="46"/>
      <c r="AW178" s="39"/>
      <c r="AY178" s="56"/>
      <c r="BB178" s="49"/>
      <c r="BC178" s="49"/>
      <c r="BD178" s="49"/>
      <c r="BE178" s="49"/>
      <c r="BF178" s="46"/>
      <c r="BG178" s="39"/>
      <c r="BI178" s="56"/>
      <c r="BK178" s="39"/>
      <c r="BL178" s="49"/>
      <c r="BM178" s="49"/>
      <c r="BN178" s="49"/>
      <c r="BO178" s="49"/>
      <c r="BP178" s="46"/>
      <c r="BQ178" s="39"/>
      <c r="BS178" s="56"/>
    </row>
    <row r="179" spans="3:71" s="40" customFormat="1" x14ac:dyDescent="0.25">
      <c r="C179" s="39"/>
      <c r="D179" s="49"/>
      <c r="E179" s="49"/>
      <c r="F179" s="49"/>
      <c r="G179" s="49"/>
      <c r="H179" s="46"/>
      <c r="I179" s="46"/>
      <c r="K179" s="56"/>
      <c r="M179" s="39"/>
      <c r="N179" s="49"/>
      <c r="O179" s="49"/>
      <c r="P179" s="49"/>
      <c r="Q179" s="49"/>
      <c r="R179" s="46"/>
      <c r="S179" s="46"/>
      <c r="U179" s="56"/>
      <c r="W179" s="39"/>
      <c r="X179" s="49"/>
      <c r="Y179" s="49"/>
      <c r="Z179" s="49"/>
      <c r="AA179" s="49"/>
      <c r="AB179" s="46"/>
      <c r="AC179" s="39"/>
      <c r="AE179" s="56"/>
      <c r="AG179" s="39"/>
      <c r="AH179" s="49"/>
      <c r="AI179" s="49"/>
      <c r="AJ179" s="49"/>
      <c r="AK179" s="49"/>
      <c r="AL179" s="46"/>
      <c r="AM179" s="39"/>
      <c r="AO179" s="56"/>
      <c r="AR179" s="49"/>
      <c r="AS179" s="49"/>
      <c r="AT179" s="49"/>
      <c r="AU179" s="49"/>
      <c r="AV179" s="46"/>
      <c r="AW179" s="39"/>
      <c r="AY179" s="56"/>
      <c r="BB179" s="49"/>
      <c r="BC179" s="49"/>
      <c r="BD179" s="49"/>
      <c r="BE179" s="49"/>
      <c r="BF179" s="46"/>
      <c r="BG179" s="39"/>
      <c r="BI179" s="56"/>
      <c r="BK179" s="39"/>
      <c r="BL179" s="49"/>
      <c r="BM179" s="49"/>
      <c r="BN179" s="49"/>
      <c r="BO179" s="49"/>
      <c r="BP179" s="46"/>
      <c r="BQ179" s="39"/>
      <c r="BS179" s="56"/>
    </row>
    <row r="180" spans="3:71" s="40" customFormat="1" x14ac:dyDescent="0.25">
      <c r="C180" s="39"/>
      <c r="D180" s="49"/>
      <c r="E180" s="49"/>
      <c r="F180" s="49"/>
      <c r="G180" s="49"/>
      <c r="H180" s="46"/>
      <c r="I180" s="46"/>
      <c r="K180" s="56"/>
      <c r="M180" s="39"/>
      <c r="N180" s="49"/>
      <c r="O180" s="49"/>
      <c r="P180" s="49"/>
      <c r="Q180" s="49"/>
      <c r="R180" s="46"/>
      <c r="S180" s="46"/>
      <c r="U180" s="56"/>
      <c r="W180" s="39"/>
      <c r="X180" s="49"/>
      <c r="Y180" s="49"/>
      <c r="Z180" s="49"/>
      <c r="AA180" s="49"/>
      <c r="AB180" s="46"/>
      <c r="AC180" s="39"/>
      <c r="AE180" s="56"/>
      <c r="AG180" s="39"/>
      <c r="AH180" s="49"/>
      <c r="AI180" s="49"/>
      <c r="AJ180" s="49"/>
      <c r="AK180" s="49"/>
      <c r="AL180" s="46"/>
      <c r="AM180" s="39"/>
      <c r="AO180" s="56"/>
      <c r="AR180" s="49"/>
      <c r="AS180" s="49"/>
      <c r="AT180" s="49"/>
      <c r="AU180" s="49"/>
      <c r="AV180" s="46"/>
      <c r="AW180" s="39"/>
      <c r="AY180" s="56"/>
      <c r="BB180" s="49"/>
      <c r="BC180" s="49"/>
      <c r="BD180" s="49"/>
      <c r="BE180" s="49"/>
      <c r="BF180" s="46"/>
      <c r="BG180" s="39"/>
      <c r="BI180" s="56"/>
      <c r="BK180" s="39"/>
      <c r="BL180" s="49"/>
      <c r="BM180" s="49"/>
      <c r="BN180" s="49"/>
      <c r="BO180" s="49"/>
      <c r="BP180" s="46"/>
      <c r="BQ180" s="39"/>
      <c r="BS180" s="56"/>
    </row>
    <row r="181" spans="3:71" s="40" customFormat="1" x14ac:dyDescent="0.25">
      <c r="C181" s="39"/>
      <c r="D181" s="49"/>
      <c r="E181" s="49"/>
      <c r="F181" s="49"/>
      <c r="G181" s="49"/>
      <c r="H181" s="46"/>
      <c r="I181" s="46"/>
      <c r="K181" s="56"/>
      <c r="M181" s="39"/>
      <c r="N181" s="49"/>
      <c r="O181" s="49"/>
      <c r="P181" s="49"/>
      <c r="Q181" s="49"/>
      <c r="R181" s="46"/>
      <c r="S181" s="46"/>
      <c r="U181" s="56"/>
      <c r="W181" s="39"/>
      <c r="X181" s="49"/>
      <c r="Y181" s="49"/>
      <c r="Z181" s="49"/>
      <c r="AA181" s="49"/>
      <c r="AB181" s="46"/>
      <c r="AC181" s="39"/>
      <c r="AE181" s="56"/>
      <c r="AG181" s="39"/>
      <c r="AH181" s="49"/>
      <c r="AI181" s="49"/>
      <c r="AJ181" s="49"/>
      <c r="AK181" s="49"/>
      <c r="AL181" s="46"/>
      <c r="AM181" s="39"/>
      <c r="AO181" s="56"/>
      <c r="AR181" s="49"/>
      <c r="AS181" s="49"/>
      <c r="AT181" s="49"/>
      <c r="AU181" s="49"/>
      <c r="AV181" s="46"/>
      <c r="AW181" s="39"/>
      <c r="AY181" s="56"/>
      <c r="BB181" s="49"/>
      <c r="BC181" s="49"/>
      <c r="BD181" s="49"/>
      <c r="BE181" s="49"/>
      <c r="BF181" s="46"/>
      <c r="BG181" s="39"/>
      <c r="BI181" s="56"/>
      <c r="BK181" s="39"/>
      <c r="BL181" s="49"/>
      <c r="BM181" s="49"/>
      <c r="BN181" s="49"/>
      <c r="BO181" s="49"/>
      <c r="BP181" s="46"/>
      <c r="BQ181" s="39"/>
      <c r="BS181" s="56"/>
    </row>
    <row r="182" spans="3:71" s="40" customFormat="1" x14ac:dyDescent="0.25">
      <c r="C182" s="39"/>
      <c r="D182" s="49"/>
      <c r="E182" s="49"/>
      <c r="F182" s="49"/>
      <c r="G182" s="49"/>
      <c r="H182" s="46"/>
      <c r="I182" s="46"/>
      <c r="K182" s="56"/>
      <c r="M182" s="39"/>
      <c r="N182" s="49"/>
      <c r="O182" s="49"/>
      <c r="P182" s="49"/>
      <c r="Q182" s="49"/>
      <c r="R182" s="46"/>
      <c r="S182" s="46"/>
      <c r="U182" s="56"/>
      <c r="W182" s="39"/>
      <c r="X182" s="49"/>
      <c r="Y182" s="49"/>
      <c r="Z182" s="49"/>
      <c r="AA182" s="49"/>
      <c r="AB182" s="46"/>
      <c r="AC182" s="39"/>
      <c r="AE182" s="56"/>
      <c r="AG182" s="39"/>
      <c r="AH182" s="49"/>
      <c r="AI182" s="49"/>
      <c r="AJ182" s="49"/>
      <c r="AK182" s="49"/>
      <c r="AL182" s="46"/>
      <c r="AM182" s="39"/>
      <c r="AO182" s="56"/>
      <c r="AR182" s="49"/>
      <c r="AS182" s="49"/>
      <c r="AT182" s="49"/>
      <c r="AU182" s="49"/>
      <c r="AV182" s="46"/>
      <c r="AW182" s="39"/>
      <c r="AY182" s="56"/>
      <c r="BB182" s="49"/>
      <c r="BC182" s="49"/>
      <c r="BD182" s="49"/>
      <c r="BE182" s="49"/>
      <c r="BF182" s="46"/>
      <c r="BG182" s="39"/>
      <c r="BI182" s="56"/>
      <c r="BK182" s="39"/>
      <c r="BL182" s="49"/>
      <c r="BM182" s="49"/>
      <c r="BN182" s="49"/>
      <c r="BO182" s="49"/>
      <c r="BP182" s="46"/>
      <c r="BQ182" s="39"/>
      <c r="BS182" s="56"/>
    </row>
    <row r="183" spans="3:71" s="40" customFormat="1" x14ac:dyDescent="0.25">
      <c r="C183" s="39"/>
      <c r="D183" s="49"/>
      <c r="E183" s="49"/>
      <c r="F183" s="49"/>
      <c r="G183" s="49"/>
      <c r="H183" s="46"/>
      <c r="I183" s="46"/>
      <c r="K183" s="56"/>
      <c r="M183" s="39"/>
      <c r="N183" s="49"/>
      <c r="O183" s="49"/>
      <c r="P183" s="49"/>
      <c r="Q183" s="49"/>
      <c r="R183" s="46"/>
      <c r="S183" s="46"/>
      <c r="U183" s="56"/>
      <c r="W183" s="39"/>
      <c r="X183" s="49"/>
      <c r="Y183" s="49"/>
      <c r="Z183" s="49"/>
      <c r="AA183" s="49"/>
      <c r="AB183" s="46"/>
      <c r="AC183" s="39"/>
      <c r="AE183" s="56"/>
      <c r="AG183" s="39"/>
      <c r="AH183" s="49"/>
      <c r="AI183" s="49"/>
      <c r="AJ183" s="49"/>
      <c r="AK183" s="49"/>
      <c r="AL183" s="46"/>
      <c r="AM183" s="39"/>
      <c r="AO183" s="56"/>
      <c r="AR183" s="49"/>
      <c r="AS183" s="49"/>
      <c r="AT183" s="49"/>
      <c r="AU183" s="49"/>
      <c r="AV183" s="46"/>
      <c r="AW183" s="39"/>
      <c r="AY183" s="56"/>
      <c r="BB183" s="49"/>
      <c r="BC183" s="49"/>
      <c r="BD183" s="49"/>
      <c r="BE183" s="49"/>
      <c r="BF183" s="46"/>
      <c r="BG183" s="39"/>
      <c r="BI183" s="56"/>
      <c r="BK183" s="39"/>
      <c r="BL183" s="49"/>
      <c r="BM183" s="49"/>
      <c r="BN183" s="49"/>
      <c r="BO183" s="49"/>
      <c r="BP183" s="46"/>
      <c r="BQ183" s="39"/>
      <c r="BS183" s="56"/>
    </row>
    <row r="184" spans="3:71" s="40" customFormat="1" x14ac:dyDescent="0.25">
      <c r="C184" s="39"/>
      <c r="D184" s="49"/>
      <c r="E184" s="49"/>
      <c r="F184" s="49"/>
      <c r="G184" s="49"/>
      <c r="H184" s="46"/>
      <c r="I184" s="46"/>
      <c r="K184" s="56"/>
      <c r="M184" s="39"/>
      <c r="N184" s="49"/>
      <c r="O184" s="49"/>
      <c r="P184" s="49"/>
      <c r="Q184" s="49"/>
      <c r="R184" s="46"/>
      <c r="S184" s="46"/>
      <c r="U184" s="56"/>
      <c r="W184" s="39"/>
      <c r="X184" s="49"/>
      <c r="Y184" s="49"/>
      <c r="Z184" s="49"/>
      <c r="AA184" s="49"/>
      <c r="AB184" s="46"/>
      <c r="AC184" s="39"/>
      <c r="AE184" s="56"/>
      <c r="AG184" s="39"/>
      <c r="AH184" s="49"/>
      <c r="AI184" s="49"/>
      <c r="AJ184" s="49"/>
      <c r="AK184" s="49"/>
      <c r="AL184" s="46"/>
      <c r="AM184" s="39"/>
      <c r="AO184" s="56"/>
      <c r="AR184" s="49"/>
      <c r="AS184" s="49"/>
      <c r="AT184" s="49"/>
      <c r="AU184" s="49"/>
      <c r="AV184" s="46"/>
      <c r="AW184" s="39"/>
      <c r="AY184" s="56"/>
      <c r="BB184" s="49"/>
      <c r="BC184" s="49"/>
      <c r="BD184" s="49"/>
      <c r="BE184" s="49"/>
      <c r="BF184" s="46"/>
      <c r="BG184" s="39"/>
      <c r="BI184" s="56"/>
      <c r="BK184" s="39"/>
      <c r="BL184" s="49"/>
      <c r="BM184" s="49"/>
      <c r="BN184" s="49"/>
      <c r="BO184" s="49"/>
      <c r="BP184" s="46"/>
      <c r="BQ184" s="39"/>
      <c r="BS184" s="56"/>
    </row>
    <row r="185" spans="3:71" s="40" customFormat="1" x14ac:dyDescent="0.25">
      <c r="C185" s="39"/>
      <c r="D185" s="49"/>
      <c r="E185" s="49"/>
      <c r="F185" s="49"/>
      <c r="G185" s="49"/>
      <c r="H185" s="46"/>
      <c r="I185" s="46"/>
      <c r="K185" s="56"/>
      <c r="M185" s="39"/>
      <c r="N185" s="49"/>
      <c r="O185" s="49"/>
      <c r="P185" s="49"/>
      <c r="Q185" s="49"/>
      <c r="R185" s="46"/>
      <c r="S185" s="46"/>
      <c r="U185" s="56"/>
      <c r="W185" s="39"/>
      <c r="X185" s="49"/>
      <c r="Y185" s="49"/>
      <c r="Z185" s="49"/>
      <c r="AA185" s="49"/>
      <c r="AB185" s="46"/>
      <c r="AC185" s="39"/>
      <c r="AE185" s="56"/>
      <c r="AG185" s="39"/>
      <c r="AH185" s="49"/>
      <c r="AI185" s="49"/>
      <c r="AJ185" s="49"/>
      <c r="AK185" s="49"/>
      <c r="AL185" s="46"/>
      <c r="AM185" s="39"/>
      <c r="AO185" s="56"/>
      <c r="AR185" s="49"/>
      <c r="AS185" s="49"/>
      <c r="AT185" s="49"/>
      <c r="AU185" s="49"/>
      <c r="AV185" s="46"/>
      <c r="AW185" s="39"/>
      <c r="AY185" s="56"/>
      <c r="BB185" s="49"/>
      <c r="BC185" s="49"/>
      <c r="BD185" s="49"/>
      <c r="BE185" s="49"/>
      <c r="BF185" s="46"/>
      <c r="BG185" s="39"/>
      <c r="BI185" s="56"/>
      <c r="BK185" s="39"/>
      <c r="BL185" s="49"/>
      <c r="BM185" s="49"/>
      <c r="BN185" s="49"/>
      <c r="BO185" s="49"/>
      <c r="BP185" s="46"/>
      <c r="BQ185" s="39"/>
      <c r="BS185" s="56"/>
    </row>
    <row r="186" spans="3:71" s="40" customFormat="1" x14ac:dyDescent="0.25">
      <c r="C186" s="39"/>
      <c r="D186" s="49"/>
      <c r="E186" s="49"/>
      <c r="F186" s="49"/>
      <c r="G186" s="49"/>
      <c r="H186" s="46"/>
      <c r="I186" s="46"/>
      <c r="K186" s="56"/>
      <c r="M186" s="39"/>
      <c r="N186" s="49"/>
      <c r="O186" s="49"/>
      <c r="P186" s="49"/>
      <c r="Q186" s="49"/>
      <c r="R186" s="46"/>
      <c r="S186" s="46"/>
      <c r="U186" s="56"/>
      <c r="W186" s="39"/>
      <c r="X186" s="49"/>
      <c r="Y186" s="49"/>
      <c r="Z186" s="49"/>
      <c r="AA186" s="49"/>
      <c r="AB186" s="46"/>
      <c r="AC186" s="39"/>
      <c r="AE186" s="56"/>
      <c r="AG186" s="39"/>
      <c r="AH186" s="49"/>
      <c r="AI186" s="49"/>
      <c r="AJ186" s="49"/>
      <c r="AK186" s="49"/>
      <c r="AL186" s="46"/>
      <c r="AM186" s="39"/>
      <c r="AO186" s="56"/>
      <c r="AR186" s="49"/>
      <c r="AS186" s="49"/>
      <c r="AT186" s="49"/>
      <c r="AU186" s="49"/>
      <c r="AV186" s="46"/>
      <c r="AW186" s="39"/>
      <c r="AY186" s="56"/>
      <c r="BB186" s="49"/>
      <c r="BC186" s="49"/>
      <c r="BD186" s="49"/>
      <c r="BE186" s="49"/>
      <c r="BF186" s="46"/>
      <c r="BG186" s="39"/>
      <c r="BI186" s="56"/>
      <c r="BK186" s="39"/>
      <c r="BL186" s="49"/>
      <c r="BM186" s="49"/>
      <c r="BN186" s="49"/>
      <c r="BO186" s="49"/>
      <c r="BP186" s="46"/>
      <c r="BQ186" s="39"/>
      <c r="BS186" s="56"/>
    </row>
    <row r="187" spans="3:71" s="40" customFormat="1" x14ac:dyDescent="0.25">
      <c r="C187" s="39"/>
      <c r="D187" s="49"/>
      <c r="E187" s="49"/>
      <c r="F187" s="49"/>
      <c r="G187" s="49"/>
      <c r="H187" s="39"/>
      <c r="I187" s="46"/>
      <c r="K187" s="56"/>
      <c r="M187" s="39"/>
      <c r="N187" s="49"/>
      <c r="O187" s="49"/>
      <c r="P187" s="49"/>
      <c r="Q187" s="49"/>
      <c r="R187" s="39"/>
      <c r="S187" s="46"/>
      <c r="U187" s="56"/>
      <c r="W187" s="39"/>
      <c r="X187" s="49"/>
      <c r="Y187" s="49"/>
      <c r="Z187" s="49"/>
      <c r="AA187" s="49"/>
      <c r="AB187" s="46"/>
      <c r="AC187" s="39"/>
      <c r="AE187" s="56"/>
      <c r="AG187" s="39"/>
      <c r="AH187" s="49"/>
      <c r="AI187" s="49"/>
      <c r="AJ187" s="49"/>
      <c r="AK187" s="49"/>
      <c r="AL187" s="46"/>
      <c r="AM187" s="39"/>
      <c r="AO187" s="56"/>
      <c r="AR187" s="49"/>
      <c r="AS187" s="49"/>
      <c r="AT187" s="49"/>
      <c r="AU187" s="49"/>
      <c r="AV187" s="46"/>
      <c r="AW187" s="39"/>
      <c r="AY187" s="56"/>
      <c r="BB187" s="49"/>
      <c r="BC187" s="49"/>
      <c r="BD187" s="49"/>
      <c r="BE187" s="49"/>
      <c r="BF187" s="46"/>
      <c r="BG187" s="39"/>
      <c r="BI187" s="56"/>
      <c r="BK187" s="39"/>
      <c r="BL187" s="49"/>
      <c r="BM187" s="49"/>
      <c r="BN187" s="49"/>
      <c r="BO187" s="49"/>
      <c r="BP187" s="46"/>
      <c r="BQ187" s="39"/>
      <c r="BS187" s="56"/>
    </row>
    <row r="188" spans="3:71" s="40" customFormat="1" x14ac:dyDescent="0.25">
      <c r="C188" s="39"/>
      <c r="D188" s="49"/>
      <c r="E188" s="49"/>
      <c r="F188" s="49"/>
      <c r="G188" s="49"/>
      <c r="H188" s="39"/>
      <c r="I188" s="46"/>
      <c r="K188" s="56"/>
      <c r="M188" s="39"/>
      <c r="N188" s="49"/>
      <c r="O188" s="49"/>
      <c r="P188" s="49"/>
      <c r="Q188" s="49"/>
      <c r="R188" s="39"/>
      <c r="S188" s="46"/>
      <c r="U188" s="56"/>
      <c r="W188" s="39"/>
      <c r="X188" s="49"/>
      <c r="Y188" s="49"/>
      <c r="Z188" s="49"/>
      <c r="AA188" s="49"/>
      <c r="AB188" s="46"/>
      <c r="AC188" s="39"/>
      <c r="AE188" s="56"/>
      <c r="AG188" s="39"/>
      <c r="AH188" s="49"/>
      <c r="AI188" s="49"/>
      <c r="AJ188" s="49"/>
      <c r="AK188" s="49"/>
      <c r="AL188" s="46"/>
      <c r="AM188" s="39"/>
      <c r="AO188" s="56"/>
      <c r="AR188" s="49"/>
      <c r="AS188" s="49"/>
      <c r="AT188" s="49"/>
      <c r="AU188" s="49"/>
      <c r="AV188" s="46"/>
      <c r="AW188" s="39"/>
      <c r="AY188" s="56"/>
      <c r="BB188" s="49"/>
      <c r="BC188" s="49"/>
      <c r="BD188" s="49"/>
      <c r="BE188" s="49"/>
      <c r="BF188" s="46"/>
      <c r="BG188" s="39"/>
      <c r="BI188" s="56"/>
      <c r="BK188" s="39"/>
      <c r="BL188" s="49"/>
      <c r="BM188" s="49"/>
      <c r="BN188" s="49"/>
      <c r="BO188" s="49"/>
      <c r="BP188" s="46"/>
      <c r="BQ188" s="39"/>
      <c r="BS188" s="56"/>
    </row>
    <row r="189" spans="3:71" s="40" customFormat="1" x14ac:dyDescent="0.25">
      <c r="C189" s="39"/>
      <c r="D189" s="49"/>
      <c r="E189" s="49"/>
      <c r="F189" s="49"/>
      <c r="G189" s="49"/>
      <c r="H189" s="39"/>
      <c r="I189" s="46"/>
      <c r="K189" s="56"/>
      <c r="M189" s="39"/>
      <c r="N189" s="49"/>
      <c r="O189" s="49"/>
      <c r="P189" s="49"/>
      <c r="Q189" s="49"/>
      <c r="R189" s="39"/>
      <c r="S189" s="46"/>
      <c r="U189" s="56"/>
      <c r="W189" s="39"/>
      <c r="X189" s="49"/>
      <c r="Y189" s="49"/>
      <c r="Z189" s="49"/>
      <c r="AA189" s="49"/>
      <c r="AB189" s="46"/>
      <c r="AC189" s="39"/>
      <c r="AE189" s="56"/>
      <c r="AG189" s="39"/>
      <c r="AH189" s="49"/>
      <c r="AI189" s="49"/>
      <c r="AJ189" s="49"/>
      <c r="AK189" s="49"/>
      <c r="AL189" s="46"/>
      <c r="AM189" s="39"/>
      <c r="AO189" s="56"/>
      <c r="AR189" s="49"/>
      <c r="AS189" s="49"/>
      <c r="AT189" s="49"/>
      <c r="AU189" s="49"/>
      <c r="AV189" s="46"/>
      <c r="AW189" s="39"/>
      <c r="AY189" s="56"/>
      <c r="BB189" s="49"/>
      <c r="BC189" s="49"/>
      <c r="BD189" s="49"/>
      <c r="BE189" s="49"/>
      <c r="BF189" s="46"/>
      <c r="BG189" s="39"/>
      <c r="BI189" s="56"/>
      <c r="BK189" s="39"/>
      <c r="BL189" s="49"/>
      <c r="BM189" s="49"/>
      <c r="BN189" s="49"/>
      <c r="BO189" s="49"/>
      <c r="BP189" s="46"/>
      <c r="BQ189" s="39"/>
      <c r="BS189" s="56"/>
    </row>
    <row r="190" spans="3:71" s="40" customFormat="1" x14ac:dyDescent="0.25">
      <c r="C190" s="39"/>
      <c r="D190" s="49"/>
      <c r="E190" s="49"/>
      <c r="F190" s="49"/>
      <c r="G190" s="49"/>
      <c r="H190" s="39"/>
      <c r="I190" s="46"/>
      <c r="K190" s="56"/>
      <c r="M190" s="39"/>
      <c r="N190" s="49"/>
      <c r="O190" s="49"/>
      <c r="P190" s="49"/>
      <c r="Q190" s="49"/>
      <c r="R190" s="39"/>
      <c r="S190" s="46"/>
      <c r="U190" s="56"/>
      <c r="W190" s="39"/>
      <c r="X190" s="49"/>
      <c r="Y190" s="49"/>
      <c r="Z190" s="49"/>
      <c r="AA190" s="49"/>
      <c r="AB190" s="46"/>
      <c r="AC190" s="39"/>
      <c r="AE190" s="56"/>
      <c r="AG190" s="39"/>
      <c r="AH190" s="49"/>
      <c r="AI190" s="49"/>
      <c r="AJ190" s="49"/>
      <c r="AK190" s="49"/>
      <c r="AL190" s="46"/>
      <c r="AM190" s="39"/>
      <c r="AO190" s="56"/>
      <c r="AR190" s="49"/>
      <c r="AS190" s="49"/>
      <c r="AT190" s="49"/>
      <c r="AU190" s="49"/>
      <c r="AV190" s="46"/>
      <c r="AW190" s="39"/>
      <c r="AY190" s="56"/>
      <c r="BB190" s="49"/>
      <c r="BC190" s="49"/>
      <c r="BD190" s="49"/>
      <c r="BE190" s="49"/>
      <c r="BF190" s="46"/>
      <c r="BG190" s="39"/>
      <c r="BI190" s="56"/>
      <c r="BK190" s="39"/>
      <c r="BL190" s="49"/>
      <c r="BM190" s="49"/>
      <c r="BN190" s="49"/>
      <c r="BO190" s="49"/>
      <c r="BP190" s="46"/>
      <c r="BQ190" s="39"/>
      <c r="BS190" s="56"/>
    </row>
    <row r="191" spans="3:71" s="40" customFormat="1" x14ac:dyDescent="0.25">
      <c r="C191" s="39"/>
      <c r="D191" s="49"/>
      <c r="E191" s="49"/>
      <c r="F191" s="49"/>
      <c r="G191" s="49"/>
      <c r="H191" s="39"/>
      <c r="I191" s="46"/>
      <c r="K191" s="56"/>
      <c r="M191" s="39"/>
      <c r="N191" s="49"/>
      <c r="O191" s="49"/>
      <c r="P191" s="49"/>
      <c r="Q191" s="49"/>
      <c r="R191" s="39"/>
      <c r="S191" s="46"/>
      <c r="U191" s="56"/>
      <c r="W191" s="39"/>
      <c r="X191" s="49"/>
      <c r="Y191" s="49"/>
      <c r="Z191" s="49"/>
      <c r="AA191" s="49"/>
      <c r="AB191" s="46"/>
      <c r="AC191" s="39"/>
      <c r="AE191" s="56"/>
      <c r="AG191" s="39"/>
      <c r="AH191" s="49"/>
      <c r="AI191" s="49"/>
      <c r="AJ191" s="49"/>
      <c r="AK191" s="49"/>
      <c r="AL191" s="46"/>
      <c r="AM191" s="39"/>
      <c r="AO191" s="56"/>
      <c r="AR191" s="49"/>
      <c r="AS191" s="49"/>
      <c r="AT191" s="49"/>
      <c r="AU191" s="49"/>
      <c r="AV191" s="46"/>
      <c r="AW191" s="39"/>
      <c r="AY191" s="56"/>
      <c r="BB191" s="49"/>
      <c r="BC191" s="49"/>
      <c r="BD191" s="49"/>
      <c r="BE191" s="49"/>
      <c r="BF191" s="46"/>
      <c r="BG191" s="39"/>
      <c r="BI191" s="56"/>
      <c r="BK191" s="39"/>
      <c r="BL191" s="49"/>
      <c r="BM191" s="49"/>
      <c r="BN191" s="49"/>
      <c r="BO191" s="49"/>
      <c r="BP191" s="46"/>
      <c r="BQ191" s="39"/>
      <c r="BS191" s="56"/>
    </row>
    <row r="192" spans="3:71" s="40" customFormat="1" x14ac:dyDescent="0.25">
      <c r="C192" s="39"/>
      <c r="D192" s="49"/>
      <c r="E192" s="49"/>
      <c r="F192" s="49"/>
      <c r="G192" s="49"/>
      <c r="H192" s="39"/>
      <c r="I192" s="46"/>
      <c r="K192" s="56"/>
      <c r="M192" s="39"/>
      <c r="N192" s="49"/>
      <c r="O192" s="49"/>
      <c r="P192" s="49"/>
      <c r="Q192" s="49"/>
      <c r="R192" s="39"/>
      <c r="S192" s="46"/>
      <c r="U192" s="56"/>
      <c r="W192" s="39"/>
      <c r="X192" s="49"/>
      <c r="Y192" s="49"/>
      <c r="Z192" s="49"/>
      <c r="AA192" s="49"/>
      <c r="AB192" s="46"/>
      <c r="AC192" s="39"/>
      <c r="AE192" s="56"/>
      <c r="AG192" s="39"/>
      <c r="AH192" s="49"/>
      <c r="AI192" s="49"/>
      <c r="AJ192" s="49"/>
      <c r="AK192" s="49"/>
      <c r="AL192" s="46"/>
      <c r="AM192" s="39"/>
      <c r="AO192" s="56"/>
      <c r="AR192" s="49"/>
      <c r="AS192" s="49"/>
      <c r="AT192" s="49"/>
      <c r="AU192" s="49"/>
      <c r="AV192" s="46"/>
      <c r="AW192" s="39"/>
      <c r="AY192" s="56"/>
      <c r="BB192" s="49"/>
      <c r="BC192" s="49"/>
      <c r="BD192" s="49"/>
      <c r="BE192" s="49"/>
      <c r="BF192" s="46"/>
      <c r="BG192" s="39"/>
      <c r="BI192" s="56"/>
      <c r="BK192" s="39"/>
      <c r="BL192" s="49"/>
      <c r="BM192" s="49"/>
      <c r="BN192" s="49"/>
      <c r="BO192" s="49"/>
      <c r="BP192" s="46"/>
      <c r="BQ192" s="39"/>
      <c r="BS192" s="56"/>
    </row>
    <row r="193" spans="3:71" s="40" customFormat="1" x14ac:dyDescent="0.25">
      <c r="C193" s="39"/>
      <c r="D193" s="49"/>
      <c r="E193" s="49"/>
      <c r="F193" s="49"/>
      <c r="G193" s="49"/>
      <c r="H193" s="39"/>
      <c r="I193" s="46"/>
      <c r="K193" s="56"/>
      <c r="M193" s="39"/>
      <c r="N193" s="49"/>
      <c r="O193" s="49"/>
      <c r="P193" s="49"/>
      <c r="Q193" s="49"/>
      <c r="R193" s="39"/>
      <c r="S193" s="46"/>
      <c r="U193" s="56"/>
      <c r="W193" s="39"/>
      <c r="X193" s="49"/>
      <c r="Y193" s="49"/>
      <c r="Z193" s="49"/>
      <c r="AA193" s="49"/>
      <c r="AB193" s="46"/>
      <c r="AC193" s="39"/>
      <c r="AE193" s="56"/>
      <c r="AG193" s="39"/>
      <c r="AH193" s="49"/>
      <c r="AI193" s="49"/>
      <c r="AJ193" s="49"/>
      <c r="AK193" s="49"/>
      <c r="AL193" s="46"/>
      <c r="AM193" s="39"/>
      <c r="AO193" s="56"/>
      <c r="AR193" s="49"/>
      <c r="AS193" s="49"/>
      <c r="AT193" s="49"/>
      <c r="AU193" s="49"/>
      <c r="AV193" s="46"/>
      <c r="AW193" s="39"/>
      <c r="AY193" s="56"/>
      <c r="BB193" s="49"/>
      <c r="BC193" s="49"/>
      <c r="BD193" s="49"/>
      <c r="BE193" s="49"/>
      <c r="BF193" s="46"/>
      <c r="BG193" s="39"/>
      <c r="BI193" s="56"/>
      <c r="BK193" s="39"/>
      <c r="BL193" s="49"/>
      <c r="BM193" s="49"/>
      <c r="BN193" s="49"/>
      <c r="BO193" s="49"/>
      <c r="BP193" s="46"/>
      <c r="BQ193" s="39"/>
      <c r="BS193" s="56"/>
    </row>
    <row r="194" spans="3:71" s="40" customFormat="1" x14ac:dyDescent="0.25">
      <c r="C194" s="39"/>
      <c r="D194" s="49"/>
      <c r="E194" s="49"/>
      <c r="F194" s="49"/>
      <c r="G194" s="49"/>
      <c r="H194" s="39"/>
      <c r="I194" s="46"/>
      <c r="K194" s="56"/>
      <c r="M194" s="39"/>
      <c r="N194" s="49"/>
      <c r="O194" s="49"/>
      <c r="P194" s="49"/>
      <c r="Q194" s="49"/>
      <c r="R194" s="39"/>
      <c r="S194" s="46"/>
      <c r="U194" s="56"/>
      <c r="W194" s="39"/>
      <c r="X194" s="49"/>
      <c r="Y194" s="49"/>
      <c r="Z194" s="49"/>
      <c r="AA194" s="49"/>
      <c r="AB194" s="46"/>
      <c r="AC194" s="39"/>
      <c r="AE194" s="56"/>
      <c r="AG194" s="39"/>
      <c r="AH194" s="49"/>
      <c r="AI194" s="49"/>
      <c r="AJ194" s="49"/>
      <c r="AK194" s="49"/>
      <c r="AL194" s="46"/>
      <c r="AM194" s="39"/>
      <c r="AO194" s="56"/>
      <c r="AR194" s="49"/>
      <c r="AS194" s="49"/>
      <c r="AT194" s="49"/>
      <c r="AU194" s="49"/>
      <c r="AV194" s="46"/>
      <c r="AW194" s="39"/>
      <c r="AY194" s="56"/>
      <c r="BB194" s="49"/>
      <c r="BC194" s="49"/>
      <c r="BD194" s="49"/>
      <c r="BE194" s="49"/>
      <c r="BF194" s="46"/>
      <c r="BG194" s="39"/>
      <c r="BI194" s="56"/>
      <c r="BK194" s="39"/>
      <c r="BL194" s="49"/>
      <c r="BM194" s="49"/>
      <c r="BN194" s="49"/>
      <c r="BO194" s="49"/>
      <c r="BP194" s="46"/>
      <c r="BQ194" s="39"/>
      <c r="BS194" s="56"/>
    </row>
    <row r="195" spans="3:71" s="40" customFormat="1" x14ac:dyDescent="0.25">
      <c r="C195" s="39"/>
      <c r="D195" s="49"/>
      <c r="E195" s="49"/>
      <c r="F195" s="49"/>
      <c r="G195" s="49"/>
      <c r="H195" s="39"/>
      <c r="I195" s="46"/>
      <c r="K195" s="56"/>
      <c r="M195" s="39"/>
      <c r="N195" s="49"/>
      <c r="O195" s="49"/>
      <c r="P195" s="49"/>
      <c r="Q195" s="49"/>
      <c r="R195" s="39"/>
      <c r="S195" s="46"/>
      <c r="U195" s="56"/>
      <c r="W195" s="39"/>
      <c r="X195" s="49"/>
      <c r="Y195" s="49"/>
      <c r="Z195" s="49"/>
      <c r="AA195" s="49"/>
      <c r="AB195" s="46"/>
      <c r="AC195" s="39"/>
      <c r="AE195" s="56"/>
      <c r="AG195" s="39"/>
      <c r="AH195" s="49"/>
      <c r="AI195" s="49"/>
      <c r="AJ195" s="49"/>
      <c r="AK195" s="49"/>
      <c r="AL195" s="46"/>
      <c r="AM195" s="39"/>
      <c r="AO195" s="56"/>
      <c r="AR195" s="49"/>
      <c r="AS195" s="49"/>
      <c r="AT195" s="49"/>
      <c r="AU195" s="49"/>
      <c r="AV195" s="46"/>
      <c r="AW195" s="39"/>
      <c r="AY195" s="56"/>
      <c r="BB195" s="49"/>
      <c r="BC195" s="49"/>
      <c r="BD195" s="49"/>
      <c r="BE195" s="49"/>
      <c r="BF195" s="46"/>
      <c r="BG195" s="39"/>
      <c r="BI195" s="56"/>
      <c r="BK195" s="39"/>
      <c r="BL195" s="49"/>
      <c r="BM195" s="49"/>
      <c r="BN195" s="49"/>
      <c r="BO195" s="49"/>
      <c r="BP195" s="46"/>
      <c r="BQ195" s="39"/>
      <c r="BS195" s="56"/>
    </row>
    <row r="196" spans="3:71" s="40" customFormat="1" x14ac:dyDescent="0.25">
      <c r="C196" s="39"/>
      <c r="D196" s="49"/>
      <c r="E196" s="49"/>
      <c r="F196" s="49"/>
      <c r="G196" s="49"/>
      <c r="H196" s="39"/>
      <c r="I196" s="46"/>
      <c r="K196" s="56"/>
      <c r="M196" s="39"/>
      <c r="N196" s="49"/>
      <c r="O196" s="49"/>
      <c r="P196" s="49"/>
      <c r="Q196" s="49"/>
      <c r="R196" s="39"/>
      <c r="S196" s="46"/>
      <c r="U196" s="56"/>
      <c r="W196" s="39"/>
      <c r="X196" s="49"/>
      <c r="Y196" s="49"/>
      <c r="Z196" s="49"/>
      <c r="AA196" s="49"/>
      <c r="AB196" s="46"/>
      <c r="AC196" s="39"/>
      <c r="AE196" s="56"/>
      <c r="AG196" s="39"/>
      <c r="AH196" s="49"/>
      <c r="AI196" s="49"/>
      <c r="AJ196" s="49"/>
      <c r="AK196" s="49"/>
      <c r="AL196" s="46"/>
      <c r="AM196" s="39"/>
      <c r="AO196" s="56"/>
      <c r="AR196" s="49"/>
      <c r="AS196" s="49"/>
      <c r="AT196" s="49"/>
      <c r="AU196" s="49"/>
      <c r="AV196" s="46"/>
      <c r="AW196" s="39"/>
      <c r="AY196" s="56"/>
      <c r="BB196" s="49"/>
      <c r="BC196" s="49"/>
      <c r="BD196" s="49"/>
      <c r="BE196" s="49"/>
      <c r="BF196" s="46"/>
      <c r="BG196" s="39"/>
      <c r="BI196" s="56"/>
      <c r="BK196" s="39"/>
      <c r="BL196" s="49"/>
      <c r="BM196" s="49"/>
      <c r="BN196" s="49"/>
      <c r="BO196" s="49"/>
      <c r="BP196" s="46"/>
      <c r="BQ196" s="39"/>
      <c r="BS196" s="56"/>
    </row>
    <row r="197" spans="3:71" s="40" customFormat="1" x14ac:dyDescent="0.25">
      <c r="C197" s="39"/>
      <c r="D197" s="49"/>
      <c r="E197" s="49"/>
      <c r="F197" s="49"/>
      <c r="G197" s="49"/>
      <c r="H197" s="39"/>
      <c r="I197" s="46"/>
      <c r="K197" s="56"/>
      <c r="M197" s="39"/>
      <c r="N197" s="49"/>
      <c r="O197" s="49"/>
      <c r="P197" s="49"/>
      <c r="Q197" s="49"/>
      <c r="R197" s="39"/>
      <c r="S197" s="46"/>
      <c r="U197" s="56"/>
      <c r="W197" s="39"/>
      <c r="X197" s="49"/>
      <c r="Y197" s="49"/>
      <c r="Z197" s="49"/>
      <c r="AA197" s="49"/>
      <c r="AB197" s="46"/>
      <c r="AC197" s="39"/>
      <c r="AE197" s="56"/>
      <c r="AG197" s="39"/>
      <c r="AH197" s="49"/>
      <c r="AI197" s="49"/>
      <c r="AJ197" s="49"/>
      <c r="AK197" s="49"/>
      <c r="AL197" s="46"/>
      <c r="AM197" s="39"/>
      <c r="AO197" s="56"/>
      <c r="AR197" s="49"/>
      <c r="AS197" s="49"/>
      <c r="AT197" s="49"/>
      <c r="AU197" s="49"/>
      <c r="AV197" s="46"/>
      <c r="AW197" s="39"/>
      <c r="AY197" s="56"/>
      <c r="BB197" s="49"/>
      <c r="BC197" s="49"/>
      <c r="BD197" s="49"/>
      <c r="BE197" s="49"/>
      <c r="BF197" s="46"/>
      <c r="BG197" s="39"/>
      <c r="BI197" s="56"/>
      <c r="BK197" s="39"/>
      <c r="BL197" s="49"/>
      <c r="BM197" s="49"/>
      <c r="BN197" s="49"/>
      <c r="BO197" s="49"/>
      <c r="BP197" s="46"/>
      <c r="BQ197" s="39"/>
      <c r="BS197" s="56"/>
    </row>
    <row r="198" spans="3:71" s="40" customFormat="1" x14ac:dyDescent="0.25">
      <c r="C198" s="39"/>
      <c r="D198" s="49"/>
      <c r="E198" s="49"/>
      <c r="F198" s="49"/>
      <c r="G198" s="49"/>
      <c r="H198" s="39"/>
      <c r="I198" s="46"/>
      <c r="K198" s="56"/>
      <c r="M198" s="39"/>
      <c r="N198" s="49"/>
      <c r="O198" s="49"/>
      <c r="P198" s="49"/>
      <c r="Q198" s="49"/>
      <c r="R198" s="39"/>
      <c r="S198" s="46"/>
      <c r="U198" s="56"/>
      <c r="W198" s="39"/>
      <c r="X198" s="49"/>
      <c r="Y198" s="49"/>
      <c r="Z198" s="49"/>
      <c r="AA198" s="49"/>
      <c r="AB198" s="46"/>
      <c r="AC198" s="39"/>
      <c r="AE198" s="56"/>
      <c r="AG198" s="39"/>
      <c r="AH198" s="49"/>
      <c r="AI198" s="49"/>
      <c r="AJ198" s="49"/>
      <c r="AK198" s="49"/>
      <c r="AL198" s="46"/>
      <c r="AM198" s="39"/>
      <c r="AO198" s="56"/>
      <c r="AR198" s="49"/>
      <c r="AS198" s="49"/>
      <c r="AT198" s="49"/>
      <c r="AU198" s="49"/>
      <c r="AV198" s="46"/>
      <c r="AW198" s="39"/>
      <c r="AY198" s="56"/>
      <c r="BB198" s="49"/>
      <c r="BC198" s="49"/>
      <c r="BD198" s="49"/>
      <c r="BE198" s="49"/>
      <c r="BF198" s="46"/>
      <c r="BG198" s="39"/>
      <c r="BI198" s="56"/>
      <c r="BK198" s="39"/>
      <c r="BL198" s="49"/>
      <c r="BM198" s="49"/>
      <c r="BN198" s="49"/>
      <c r="BO198" s="49"/>
      <c r="BP198" s="46"/>
      <c r="BQ198" s="39"/>
      <c r="BS198" s="56"/>
    </row>
    <row r="199" spans="3:71" s="40" customFormat="1" x14ac:dyDescent="0.25">
      <c r="C199" s="39"/>
      <c r="D199" s="49"/>
      <c r="E199" s="49"/>
      <c r="F199" s="49"/>
      <c r="G199" s="49"/>
      <c r="H199" s="39"/>
      <c r="I199" s="46"/>
      <c r="K199" s="56"/>
      <c r="M199" s="39"/>
      <c r="N199" s="49"/>
      <c r="O199" s="49"/>
      <c r="P199" s="49"/>
      <c r="Q199" s="49"/>
      <c r="R199" s="39"/>
      <c r="S199" s="46"/>
      <c r="U199" s="56"/>
      <c r="W199" s="39"/>
      <c r="X199" s="49"/>
      <c r="Y199" s="49"/>
      <c r="Z199" s="49"/>
      <c r="AA199" s="49"/>
      <c r="AB199" s="46"/>
      <c r="AC199" s="39"/>
      <c r="AE199" s="56"/>
      <c r="AG199" s="39"/>
      <c r="AH199" s="49"/>
      <c r="AI199" s="49"/>
      <c r="AJ199" s="49"/>
      <c r="AK199" s="49"/>
      <c r="AL199" s="46"/>
      <c r="AM199" s="39"/>
      <c r="AO199" s="56"/>
      <c r="AR199" s="49"/>
      <c r="AS199" s="49"/>
      <c r="AT199" s="49"/>
      <c r="AU199" s="49"/>
      <c r="AV199" s="46"/>
      <c r="AW199" s="39"/>
      <c r="AY199" s="56"/>
      <c r="BB199" s="49"/>
      <c r="BC199" s="49"/>
      <c r="BD199" s="49"/>
      <c r="BE199" s="49"/>
      <c r="BF199" s="46"/>
      <c r="BG199" s="39"/>
      <c r="BI199" s="56"/>
      <c r="BK199" s="39"/>
      <c r="BL199" s="49"/>
      <c r="BM199" s="49"/>
      <c r="BN199" s="49"/>
      <c r="BO199" s="49"/>
      <c r="BP199" s="46"/>
      <c r="BQ199" s="39"/>
      <c r="BS199" s="56"/>
    </row>
    <row r="200" spans="3:71" s="40" customFormat="1" x14ac:dyDescent="0.25">
      <c r="C200" s="39"/>
      <c r="D200" s="49"/>
      <c r="E200" s="49"/>
      <c r="F200" s="49"/>
      <c r="G200" s="49"/>
      <c r="H200" s="39"/>
      <c r="I200" s="46"/>
      <c r="K200" s="56"/>
      <c r="M200" s="39"/>
      <c r="N200" s="49"/>
      <c r="O200" s="49"/>
      <c r="P200" s="49"/>
      <c r="Q200" s="49"/>
      <c r="R200" s="39"/>
      <c r="S200" s="46"/>
      <c r="U200" s="56"/>
      <c r="W200" s="39"/>
      <c r="X200" s="49"/>
      <c r="Y200" s="49"/>
      <c r="Z200" s="49"/>
      <c r="AA200" s="49"/>
      <c r="AB200" s="46"/>
      <c r="AC200" s="39"/>
      <c r="AE200" s="56"/>
      <c r="AG200" s="39"/>
      <c r="AH200" s="49"/>
      <c r="AI200" s="49"/>
      <c r="AJ200" s="49"/>
      <c r="AK200" s="49"/>
      <c r="AL200" s="46"/>
      <c r="AM200" s="39"/>
      <c r="AO200" s="56"/>
      <c r="AR200" s="49"/>
      <c r="AS200" s="49"/>
      <c r="AT200" s="49"/>
      <c r="AU200" s="49"/>
      <c r="AV200" s="46"/>
      <c r="AW200" s="39"/>
      <c r="AY200" s="56"/>
      <c r="BB200" s="49"/>
      <c r="BC200" s="49"/>
      <c r="BD200" s="49"/>
      <c r="BE200" s="49"/>
      <c r="BF200" s="46"/>
      <c r="BG200" s="39"/>
      <c r="BI200" s="56"/>
      <c r="BK200" s="39"/>
      <c r="BL200" s="49"/>
      <c r="BM200" s="49"/>
      <c r="BN200" s="49"/>
      <c r="BO200" s="49"/>
      <c r="BP200" s="46"/>
      <c r="BQ200" s="39"/>
      <c r="BS200" s="56"/>
    </row>
    <row r="201" spans="3:71" s="40" customFormat="1" x14ac:dyDescent="0.25">
      <c r="C201" s="39"/>
      <c r="D201" s="49"/>
      <c r="E201" s="49"/>
      <c r="F201" s="49"/>
      <c r="G201" s="49"/>
      <c r="H201" s="39"/>
      <c r="I201" s="46"/>
      <c r="K201" s="56"/>
      <c r="M201" s="39"/>
      <c r="N201" s="49"/>
      <c r="O201" s="49"/>
      <c r="P201" s="49"/>
      <c r="Q201" s="49"/>
      <c r="R201" s="39"/>
      <c r="S201" s="46"/>
      <c r="U201" s="56"/>
      <c r="W201" s="39"/>
      <c r="X201" s="49"/>
      <c r="Y201" s="49"/>
      <c r="Z201" s="49"/>
      <c r="AA201" s="49"/>
      <c r="AB201" s="46"/>
      <c r="AC201" s="39"/>
      <c r="AE201" s="56"/>
      <c r="AG201" s="39"/>
      <c r="AH201" s="49"/>
      <c r="AI201" s="49"/>
      <c r="AJ201" s="49"/>
      <c r="AK201" s="49"/>
      <c r="AL201" s="46"/>
      <c r="AM201" s="39"/>
      <c r="AO201" s="56"/>
      <c r="AR201" s="49"/>
      <c r="AS201" s="49"/>
      <c r="AT201" s="49"/>
      <c r="AU201" s="49"/>
      <c r="AV201" s="46"/>
      <c r="AW201" s="39"/>
      <c r="AY201" s="56"/>
      <c r="BB201" s="49"/>
      <c r="BC201" s="49"/>
      <c r="BD201" s="49"/>
      <c r="BE201" s="49"/>
      <c r="BF201" s="46"/>
      <c r="BG201" s="39"/>
      <c r="BI201" s="56"/>
      <c r="BK201" s="39"/>
      <c r="BL201" s="49"/>
      <c r="BM201" s="49"/>
      <c r="BN201" s="49"/>
      <c r="BO201" s="49"/>
      <c r="BP201" s="46"/>
      <c r="BQ201" s="39"/>
      <c r="BS201" s="56"/>
    </row>
    <row r="202" spans="3:71" s="40" customFormat="1" x14ac:dyDescent="0.25">
      <c r="C202" s="39"/>
      <c r="D202" s="49"/>
      <c r="E202" s="49"/>
      <c r="F202" s="49"/>
      <c r="G202" s="49"/>
      <c r="H202" s="39"/>
      <c r="I202" s="46"/>
      <c r="K202" s="56"/>
      <c r="M202" s="39"/>
      <c r="N202" s="49"/>
      <c r="O202" s="49"/>
      <c r="P202" s="49"/>
      <c r="Q202" s="49"/>
      <c r="R202" s="39"/>
      <c r="S202" s="46"/>
      <c r="U202" s="56"/>
      <c r="W202" s="39"/>
      <c r="X202" s="49"/>
      <c r="Y202" s="49"/>
      <c r="Z202" s="49"/>
      <c r="AA202" s="49"/>
      <c r="AB202" s="46"/>
      <c r="AC202" s="39"/>
      <c r="AE202" s="56"/>
      <c r="AG202" s="39"/>
      <c r="AH202" s="49"/>
      <c r="AI202" s="49"/>
      <c r="AJ202" s="49"/>
      <c r="AK202" s="49"/>
      <c r="AL202" s="46"/>
      <c r="AM202" s="39"/>
      <c r="AO202" s="56"/>
      <c r="AR202" s="49"/>
      <c r="AS202" s="49"/>
      <c r="AT202" s="49"/>
      <c r="AU202" s="49"/>
      <c r="AV202" s="46"/>
      <c r="AW202" s="39"/>
      <c r="AY202" s="56"/>
      <c r="BB202" s="49"/>
      <c r="BC202" s="49"/>
      <c r="BD202" s="49"/>
      <c r="BE202" s="49"/>
      <c r="BF202" s="46"/>
      <c r="BG202" s="39"/>
      <c r="BI202" s="56"/>
      <c r="BK202" s="39"/>
      <c r="BL202" s="49"/>
      <c r="BM202" s="49"/>
      <c r="BN202" s="49"/>
      <c r="BO202" s="49"/>
      <c r="BP202" s="46"/>
      <c r="BQ202" s="39"/>
      <c r="BS202" s="56"/>
    </row>
    <row r="203" spans="3:71" s="40" customFormat="1" x14ac:dyDescent="0.25">
      <c r="C203" s="39"/>
      <c r="D203" s="49"/>
      <c r="E203" s="49"/>
      <c r="F203" s="49"/>
      <c r="G203" s="49"/>
      <c r="H203" s="39"/>
      <c r="I203" s="46"/>
      <c r="K203" s="56"/>
      <c r="M203" s="39"/>
      <c r="N203" s="49"/>
      <c r="O203" s="49"/>
      <c r="P203" s="49"/>
      <c r="Q203" s="49"/>
      <c r="R203" s="39"/>
      <c r="S203" s="46"/>
      <c r="U203" s="56"/>
      <c r="W203" s="39"/>
      <c r="X203" s="49"/>
      <c r="Y203" s="49"/>
      <c r="Z203" s="49"/>
      <c r="AA203" s="49"/>
      <c r="AB203" s="46"/>
      <c r="AC203" s="39"/>
      <c r="AE203" s="56"/>
      <c r="AG203" s="39"/>
      <c r="AH203" s="49"/>
      <c r="AI203" s="49"/>
      <c r="AJ203" s="49"/>
      <c r="AK203" s="49"/>
      <c r="AL203" s="46"/>
      <c r="AM203" s="39"/>
      <c r="AO203" s="56"/>
      <c r="AR203" s="49"/>
      <c r="AS203" s="49"/>
      <c r="AT203" s="49"/>
      <c r="AU203" s="49"/>
      <c r="AV203" s="46"/>
      <c r="AW203" s="39"/>
      <c r="AY203" s="56"/>
      <c r="BB203" s="49"/>
      <c r="BC203" s="49"/>
      <c r="BD203" s="49"/>
      <c r="BE203" s="49"/>
      <c r="BF203" s="46"/>
      <c r="BG203" s="39"/>
      <c r="BI203" s="56"/>
      <c r="BK203" s="39"/>
      <c r="BL203" s="49"/>
      <c r="BM203" s="49"/>
      <c r="BN203" s="49"/>
      <c r="BO203" s="49"/>
      <c r="BP203" s="46"/>
      <c r="BQ203" s="39"/>
      <c r="BS203" s="56"/>
    </row>
    <row r="204" spans="3:71" s="40" customFormat="1" x14ac:dyDescent="0.25">
      <c r="C204" s="39"/>
      <c r="D204" s="49"/>
      <c r="E204" s="49"/>
      <c r="F204" s="49"/>
      <c r="G204" s="49"/>
      <c r="H204" s="39"/>
      <c r="I204" s="46"/>
      <c r="K204" s="56"/>
      <c r="M204" s="39"/>
      <c r="N204" s="49"/>
      <c r="O204" s="49"/>
      <c r="P204" s="49"/>
      <c r="Q204" s="49"/>
      <c r="R204" s="39"/>
      <c r="S204" s="46"/>
      <c r="U204" s="56"/>
      <c r="W204" s="39"/>
      <c r="X204" s="49"/>
      <c r="Y204" s="49"/>
      <c r="Z204" s="49"/>
      <c r="AA204" s="49"/>
      <c r="AB204" s="46"/>
      <c r="AC204" s="39"/>
      <c r="AE204" s="56"/>
      <c r="AG204" s="39"/>
      <c r="AH204" s="49"/>
      <c r="AI204" s="49"/>
      <c r="AJ204" s="49"/>
      <c r="AK204" s="49"/>
      <c r="AL204" s="46"/>
      <c r="AM204" s="39"/>
      <c r="AO204" s="56"/>
      <c r="AR204" s="49"/>
      <c r="AS204" s="49"/>
      <c r="AT204" s="49"/>
      <c r="AU204" s="49"/>
      <c r="AV204" s="46"/>
      <c r="AW204" s="39"/>
      <c r="AY204" s="56"/>
      <c r="BB204" s="49"/>
      <c r="BC204" s="49"/>
      <c r="BD204" s="49"/>
      <c r="BE204" s="49"/>
      <c r="BF204" s="46"/>
      <c r="BG204" s="39"/>
      <c r="BI204" s="56"/>
      <c r="BK204" s="39"/>
      <c r="BL204" s="49"/>
      <c r="BM204" s="49"/>
      <c r="BN204" s="49"/>
      <c r="BO204" s="49"/>
      <c r="BP204" s="46"/>
      <c r="BQ204" s="39"/>
      <c r="BS204" s="56"/>
    </row>
    <row r="205" spans="3:71" s="40" customFormat="1" x14ac:dyDescent="0.25">
      <c r="C205" s="39"/>
      <c r="D205" s="49"/>
      <c r="E205" s="49"/>
      <c r="F205" s="49"/>
      <c r="G205" s="49"/>
      <c r="H205" s="39"/>
      <c r="I205" s="46"/>
      <c r="K205" s="56"/>
      <c r="M205" s="39"/>
      <c r="N205" s="49"/>
      <c r="O205" s="49"/>
      <c r="P205" s="49"/>
      <c r="Q205" s="49"/>
      <c r="R205" s="39"/>
      <c r="S205" s="46"/>
      <c r="U205" s="56"/>
      <c r="W205" s="39"/>
      <c r="X205" s="49"/>
      <c r="Y205" s="49"/>
      <c r="Z205" s="49"/>
      <c r="AA205" s="49"/>
      <c r="AB205" s="46"/>
      <c r="AC205" s="39"/>
      <c r="AE205" s="56"/>
      <c r="AG205" s="39"/>
      <c r="AH205" s="49"/>
      <c r="AI205" s="49"/>
      <c r="AJ205" s="49"/>
      <c r="AK205" s="49"/>
      <c r="AL205" s="46"/>
      <c r="AM205" s="39"/>
      <c r="AO205" s="56"/>
      <c r="AR205" s="49"/>
      <c r="AS205" s="49"/>
      <c r="AT205" s="49"/>
      <c r="AU205" s="49"/>
      <c r="AV205" s="46"/>
      <c r="AW205" s="39"/>
      <c r="AY205" s="56"/>
      <c r="BB205" s="49"/>
      <c r="BC205" s="49"/>
      <c r="BD205" s="49"/>
      <c r="BE205" s="49"/>
      <c r="BF205" s="46"/>
      <c r="BG205" s="39"/>
      <c r="BI205" s="56"/>
      <c r="BK205" s="39"/>
      <c r="BL205" s="49"/>
      <c r="BM205" s="49"/>
      <c r="BN205" s="49"/>
      <c r="BO205" s="49"/>
      <c r="BP205" s="46"/>
      <c r="BQ205" s="39"/>
      <c r="BS205" s="56"/>
    </row>
    <row r="206" spans="3:71" s="40" customFormat="1" x14ac:dyDescent="0.25">
      <c r="C206" s="39"/>
      <c r="D206" s="49"/>
      <c r="E206" s="49"/>
      <c r="F206" s="49"/>
      <c r="G206" s="49"/>
      <c r="H206" s="39"/>
      <c r="I206" s="46"/>
      <c r="K206" s="56"/>
      <c r="M206" s="39"/>
      <c r="N206" s="49"/>
      <c r="O206" s="49"/>
      <c r="P206" s="49"/>
      <c r="Q206" s="49"/>
      <c r="R206" s="39"/>
      <c r="S206" s="46"/>
      <c r="U206" s="56"/>
      <c r="W206" s="39"/>
      <c r="X206" s="49"/>
      <c r="Y206" s="49"/>
      <c r="Z206" s="49"/>
      <c r="AA206" s="49"/>
      <c r="AB206" s="46"/>
      <c r="AC206" s="39"/>
      <c r="AE206" s="56"/>
      <c r="AG206" s="39"/>
      <c r="AH206" s="49"/>
      <c r="AI206" s="49"/>
      <c r="AJ206" s="49"/>
      <c r="AK206" s="49"/>
      <c r="AL206" s="46"/>
      <c r="AM206" s="39"/>
      <c r="AO206" s="56"/>
      <c r="AR206" s="49"/>
      <c r="AS206" s="49"/>
      <c r="AT206" s="49"/>
      <c r="AU206" s="49"/>
      <c r="AV206" s="46"/>
      <c r="AW206" s="39"/>
      <c r="AY206" s="56"/>
      <c r="BB206" s="49"/>
      <c r="BC206" s="49"/>
      <c r="BD206" s="49"/>
      <c r="BE206" s="49"/>
      <c r="BF206" s="46"/>
      <c r="BG206" s="39"/>
      <c r="BI206" s="56"/>
      <c r="BK206" s="39"/>
      <c r="BL206" s="49"/>
      <c r="BM206" s="49"/>
      <c r="BN206" s="49"/>
      <c r="BO206" s="49"/>
      <c r="BP206" s="46"/>
      <c r="BQ206" s="39"/>
      <c r="BS206" s="56"/>
    </row>
    <row r="207" spans="3:71" s="40" customFormat="1" x14ac:dyDescent="0.25">
      <c r="C207" s="39"/>
      <c r="D207" s="49"/>
      <c r="E207" s="49"/>
      <c r="F207" s="49"/>
      <c r="G207" s="49"/>
      <c r="H207" s="39"/>
      <c r="I207" s="46"/>
      <c r="K207" s="56"/>
      <c r="M207" s="39"/>
      <c r="N207" s="49"/>
      <c r="O207" s="49"/>
      <c r="P207" s="49"/>
      <c r="Q207" s="49"/>
      <c r="R207" s="39"/>
      <c r="S207" s="46"/>
      <c r="U207" s="56"/>
      <c r="W207" s="39"/>
      <c r="X207" s="49"/>
      <c r="Y207" s="49"/>
      <c r="Z207" s="49"/>
      <c r="AA207" s="49"/>
      <c r="AB207" s="46"/>
      <c r="AC207" s="39"/>
      <c r="AE207" s="56"/>
      <c r="AG207" s="39"/>
      <c r="AH207" s="49"/>
      <c r="AI207" s="49"/>
      <c r="AJ207" s="49"/>
      <c r="AK207" s="49"/>
      <c r="AL207" s="46"/>
      <c r="AM207" s="39"/>
      <c r="AO207" s="56"/>
      <c r="AR207" s="49"/>
      <c r="AS207" s="49"/>
      <c r="AT207" s="49"/>
      <c r="AU207" s="49"/>
      <c r="AV207" s="46"/>
      <c r="AW207" s="39"/>
      <c r="AY207" s="56"/>
      <c r="BB207" s="49"/>
      <c r="BC207" s="49"/>
      <c r="BD207" s="49"/>
      <c r="BE207" s="49"/>
      <c r="BF207" s="46"/>
      <c r="BG207" s="39"/>
      <c r="BI207" s="56"/>
      <c r="BK207" s="39"/>
      <c r="BL207" s="49"/>
      <c r="BM207" s="49"/>
      <c r="BN207" s="49"/>
      <c r="BO207" s="49"/>
      <c r="BP207" s="46"/>
      <c r="BQ207" s="39"/>
      <c r="BS207" s="56"/>
    </row>
    <row r="208" spans="3:71" s="40" customFormat="1" x14ac:dyDescent="0.25">
      <c r="C208" s="39"/>
      <c r="D208" s="49"/>
      <c r="E208" s="49"/>
      <c r="F208" s="49"/>
      <c r="G208" s="49"/>
      <c r="H208" s="39"/>
      <c r="I208" s="46"/>
      <c r="K208" s="56"/>
      <c r="M208" s="39"/>
      <c r="N208" s="49"/>
      <c r="O208" s="49"/>
      <c r="P208" s="49"/>
      <c r="Q208" s="49"/>
      <c r="R208" s="39"/>
      <c r="S208" s="46"/>
      <c r="U208" s="56"/>
      <c r="W208" s="39"/>
      <c r="X208" s="49"/>
      <c r="Y208" s="49"/>
      <c r="Z208" s="49"/>
      <c r="AA208" s="49"/>
      <c r="AB208" s="46"/>
      <c r="AC208" s="39"/>
      <c r="AE208" s="56"/>
      <c r="AG208" s="39"/>
      <c r="AH208" s="49"/>
      <c r="AI208" s="49"/>
      <c r="AJ208" s="49"/>
      <c r="AK208" s="49"/>
      <c r="AL208" s="46"/>
      <c r="AM208" s="39"/>
      <c r="AO208" s="56"/>
      <c r="AR208" s="49"/>
      <c r="AS208" s="49"/>
      <c r="AT208" s="49"/>
      <c r="AU208" s="49"/>
      <c r="AV208" s="46"/>
      <c r="AW208" s="39"/>
      <c r="AY208" s="56"/>
      <c r="BB208" s="49"/>
      <c r="BC208" s="49"/>
      <c r="BD208" s="49"/>
      <c r="BE208" s="49"/>
      <c r="BF208" s="46"/>
      <c r="BG208" s="39"/>
      <c r="BI208" s="56"/>
      <c r="BK208" s="39"/>
      <c r="BL208" s="49"/>
      <c r="BM208" s="49"/>
      <c r="BN208" s="49"/>
      <c r="BO208" s="49"/>
      <c r="BP208" s="46"/>
      <c r="BQ208" s="39"/>
      <c r="BS208" s="56"/>
    </row>
    <row r="209" spans="3:71" s="40" customFormat="1" x14ac:dyDescent="0.25">
      <c r="C209" s="39"/>
      <c r="D209" s="49"/>
      <c r="E209" s="49"/>
      <c r="F209" s="49"/>
      <c r="G209" s="49"/>
      <c r="H209" s="39"/>
      <c r="I209" s="46"/>
      <c r="K209" s="56"/>
      <c r="M209" s="39"/>
      <c r="N209" s="49"/>
      <c r="O209" s="49"/>
      <c r="P209" s="49"/>
      <c r="Q209" s="49"/>
      <c r="R209" s="39"/>
      <c r="S209" s="46"/>
      <c r="U209" s="56"/>
      <c r="W209" s="39"/>
      <c r="X209" s="49"/>
      <c r="Y209" s="49"/>
      <c r="Z209" s="49"/>
      <c r="AA209" s="49"/>
      <c r="AB209" s="46"/>
      <c r="AC209" s="39"/>
      <c r="AE209" s="56"/>
      <c r="AG209" s="39"/>
      <c r="AH209" s="49"/>
      <c r="AI209" s="49"/>
      <c r="AJ209" s="49"/>
      <c r="AK209" s="49"/>
      <c r="AL209" s="46"/>
      <c r="AM209" s="39"/>
      <c r="AO209" s="56"/>
      <c r="AR209" s="49"/>
      <c r="AS209" s="49"/>
      <c r="AT209" s="49"/>
      <c r="AU209" s="49"/>
      <c r="AV209" s="46"/>
      <c r="AW209" s="39"/>
      <c r="AY209" s="56"/>
      <c r="BB209" s="49"/>
      <c r="BC209" s="49"/>
      <c r="BD209" s="49"/>
      <c r="BE209" s="49"/>
      <c r="BF209" s="46"/>
      <c r="BG209" s="39"/>
      <c r="BI209" s="56"/>
      <c r="BK209" s="39"/>
      <c r="BL209" s="49"/>
      <c r="BM209" s="49"/>
      <c r="BN209" s="49"/>
      <c r="BO209" s="49"/>
      <c r="BP209" s="46"/>
      <c r="BQ209" s="39"/>
      <c r="BS209" s="56"/>
    </row>
    <row r="210" spans="3:71" s="40" customFormat="1" x14ac:dyDescent="0.25">
      <c r="C210" s="39"/>
      <c r="D210" s="49"/>
      <c r="E210" s="49"/>
      <c r="F210" s="49"/>
      <c r="G210" s="49"/>
      <c r="H210" s="39"/>
      <c r="I210" s="46"/>
      <c r="K210" s="56"/>
      <c r="M210" s="39"/>
      <c r="N210" s="49"/>
      <c r="O210" s="49"/>
      <c r="P210" s="49"/>
      <c r="Q210" s="49"/>
      <c r="R210" s="39"/>
      <c r="S210" s="46"/>
      <c r="U210" s="56"/>
      <c r="W210" s="39"/>
      <c r="X210" s="49"/>
      <c r="Y210" s="49"/>
      <c r="Z210" s="49"/>
      <c r="AA210" s="49"/>
      <c r="AB210" s="46"/>
      <c r="AC210" s="39"/>
      <c r="AE210" s="56"/>
      <c r="AG210" s="39"/>
      <c r="AH210" s="49"/>
      <c r="AI210" s="49"/>
      <c r="AJ210" s="49"/>
      <c r="AK210" s="49"/>
      <c r="AL210" s="46"/>
      <c r="AM210" s="39"/>
      <c r="AO210" s="56"/>
      <c r="AR210" s="49"/>
      <c r="AS210" s="49"/>
      <c r="AT210" s="49"/>
      <c r="AU210" s="49"/>
      <c r="AV210" s="46"/>
      <c r="AW210" s="39"/>
      <c r="AY210" s="56"/>
      <c r="BB210" s="49"/>
      <c r="BC210" s="49"/>
      <c r="BD210" s="49"/>
      <c r="BE210" s="49"/>
      <c r="BF210" s="46"/>
      <c r="BG210" s="39"/>
      <c r="BI210" s="56"/>
      <c r="BK210" s="39"/>
      <c r="BL210" s="49"/>
      <c r="BM210" s="49"/>
      <c r="BN210" s="49"/>
      <c r="BO210" s="49"/>
      <c r="BP210" s="46"/>
      <c r="BQ210" s="39"/>
      <c r="BS210" s="56"/>
    </row>
    <row r="211" spans="3:71" s="40" customFormat="1" x14ac:dyDescent="0.25">
      <c r="C211" s="39"/>
      <c r="D211" s="49"/>
      <c r="E211" s="49"/>
      <c r="F211" s="49"/>
      <c r="G211" s="49"/>
      <c r="H211" s="39"/>
      <c r="I211" s="46"/>
      <c r="K211" s="56"/>
      <c r="M211" s="39"/>
      <c r="N211" s="49"/>
      <c r="O211" s="49"/>
      <c r="P211" s="49"/>
      <c r="Q211" s="49"/>
      <c r="R211" s="39"/>
      <c r="S211" s="46"/>
      <c r="U211" s="56"/>
      <c r="W211" s="39"/>
      <c r="X211" s="49"/>
      <c r="Y211" s="49"/>
      <c r="Z211" s="49"/>
      <c r="AA211" s="49"/>
      <c r="AB211" s="46"/>
      <c r="AC211" s="39"/>
      <c r="AE211" s="56"/>
      <c r="AG211" s="39"/>
      <c r="AH211" s="49"/>
      <c r="AI211" s="49"/>
      <c r="AJ211" s="49"/>
      <c r="AK211" s="49"/>
      <c r="AL211" s="46"/>
      <c r="AM211" s="39"/>
      <c r="AO211" s="56"/>
      <c r="AR211" s="49"/>
      <c r="AS211" s="49"/>
      <c r="AT211" s="49"/>
      <c r="AU211" s="49"/>
      <c r="AV211" s="46"/>
      <c r="AW211" s="39"/>
      <c r="AY211" s="56"/>
      <c r="BB211" s="49"/>
      <c r="BC211" s="49"/>
      <c r="BD211" s="49"/>
      <c r="BE211" s="49"/>
      <c r="BF211" s="46"/>
      <c r="BG211" s="39"/>
      <c r="BI211" s="56"/>
      <c r="BK211" s="39"/>
      <c r="BL211" s="49"/>
      <c r="BM211" s="49"/>
      <c r="BN211" s="49"/>
      <c r="BO211" s="49"/>
      <c r="BP211" s="46"/>
      <c r="BQ211" s="39"/>
      <c r="BS211" s="56"/>
    </row>
    <row r="212" spans="3:71" s="40" customFormat="1" x14ac:dyDescent="0.25">
      <c r="C212" s="39"/>
      <c r="D212" s="49"/>
      <c r="E212" s="49"/>
      <c r="F212" s="49"/>
      <c r="G212" s="49"/>
      <c r="H212" s="39"/>
      <c r="I212" s="46"/>
      <c r="K212" s="56"/>
      <c r="M212" s="39"/>
      <c r="N212" s="49"/>
      <c r="O212" s="49"/>
      <c r="P212" s="49"/>
      <c r="Q212" s="49"/>
      <c r="R212" s="39"/>
      <c r="S212" s="46"/>
      <c r="U212" s="56"/>
      <c r="W212" s="39"/>
      <c r="X212" s="49"/>
      <c r="Y212" s="49"/>
      <c r="Z212" s="49"/>
      <c r="AA212" s="49"/>
      <c r="AB212" s="46"/>
      <c r="AC212" s="39"/>
      <c r="AE212" s="56"/>
      <c r="AG212" s="39"/>
      <c r="AH212" s="49"/>
      <c r="AI212" s="49"/>
      <c r="AJ212" s="49"/>
      <c r="AK212" s="49"/>
      <c r="AL212" s="46"/>
      <c r="AM212" s="39"/>
      <c r="AO212" s="56"/>
      <c r="AR212" s="49"/>
      <c r="AS212" s="49"/>
      <c r="AT212" s="49"/>
      <c r="AU212" s="49"/>
      <c r="AV212" s="46"/>
      <c r="AW212" s="39"/>
      <c r="AY212" s="56"/>
      <c r="BB212" s="49"/>
      <c r="BC212" s="49"/>
      <c r="BD212" s="49"/>
      <c r="BE212" s="49"/>
      <c r="BF212" s="46"/>
      <c r="BG212" s="39"/>
      <c r="BI212" s="56"/>
      <c r="BK212" s="39"/>
      <c r="BL212" s="49"/>
      <c r="BM212" s="49"/>
      <c r="BN212" s="49"/>
      <c r="BO212" s="49"/>
      <c r="BP212" s="46"/>
      <c r="BQ212" s="39"/>
      <c r="BS212" s="56"/>
    </row>
    <row r="213" spans="3:71" s="40" customFormat="1" x14ac:dyDescent="0.25">
      <c r="C213" s="39"/>
      <c r="D213" s="49"/>
      <c r="E213" s="49"/>
      <c r="F213" s="49"/>
      <c r="G213" s="49"/>
      <c r="H213" s="39"/>
      <c r="I213" s="46"/>
      <c r="K213" s="56"/>
      <c r="M213" s="39"/>
      <c r="N213" s="49"/>
      <c r="O213" s="49"/>
      <c r="P213" s="49"/>
      <c r="Q213" s="49"/>
      <c r="R213" s="39"/>
      <c r="S213" s="46"/>
      <c r="U213" s="56"/>
      <c r="W213" s="39"/>
      <c r="X213" s="49"/>
      <c r="Y213" s="49"/>
      <c r="Z213" s="49"/>
      <c r="AA213" s="49"/>
      <c r="AB213" s="46"/>
      <c r="AC213" s="39"/>
      <c r="AE213" s="56"/>
      <c r="AG213" s="39"/>
      <c r="AH213" s="49"/>
      <c r="AI213" s="49"/>
      <c r="AJ213" s="49"/>
      <c r="AK213" s="49"/>
      <c r="AL213" s="46"/>
      <c r="AM213" s="39"/>
      <c r="AO213" s="56"/>
      <c r="AR213" s="49"/>
      <c r="AS213" s="49"/>
      <c r="AT213" s="49"/>
      <c r="AU213" s="49"/>
      <c r="AV213" s="46"/>
      <c r="AW213" s="39"/>
      <c r="AY213" s="56"/>
      <c r="BB213" s="49"/>
      <c r="BC213" s="49"/>
      <c r="BD213" s="49"/>
      <c r="BE213" s="49"/>
      <c r="BF213" s="46"/>
      <c r="BG213" s="39"/>
      <c r="BI213" s="56"/>
      <c r="BK213" s="39"/>
      <c r="BL213" s="49"/>
      <c r="BM213" s="49"/>
      <c r="BN213" s="49"/>
      <c r="BO213" s="49"/>
      <c r="BP213" s="46"/>
      <c r="BQ213" s="39"/>
      <c r="BS213" s="56"/>
    </row>
    <row r="214" spans="3:71" s="40" customFormat="1" x14ac:dyDescent="0.25">
      <c r="C214" s="39"/>
      <c r="D214" s="49"/>
      <c r="E214" s="49"/>
      <c r="F214" s="49"/>
      <c r="G214" s="49"/>
      <c r="H214" s="39"/>
      <c r="I214" s="46"/>
      <c r="K214" s="56"/>
      <c r="M214" s="39"/>
      <c r="N214" s="49"/>
      <c r="O214" s="49"/>
      <c r="P214" s="49"/>
      <c r="Q214" s="49"/>
      <c r="R214" s="39"/>
      <c r="S214" s="46"/>
      <c r="U214" s="56"/>
      <c r="W214" s="39"/>
      <c r="X214" s="49"/>
      <c r="Y214" s="49"/>
      <c r="Z214" s="49"/>
      <c r="AA214" s="49"/>
      <c r="AB214" s="46"/>
      <c r="AC214" s="39"/>
      <c r="AE214" s="56"/>
      <c r="AG214" s="39"/>
      <c r="AH214" s="49"/>
      <c r="AI214" s="49"/>
      <c r="AJ214" s="49"/>
      <c r="AK214" s="49"/>
      <c r="AL214" s="46"/>
      <c r="AM214" s="39"/>
      <c r="AO214" s="56"/>
      <c r="AR214" s="49"/>
      <c r="AS214" s="49"/>
      <c r="AT214" s="49"/>
      <c r="AU214" s="49"/>
      <c r="AV214" s="46"/>
      <c r="AW214" s="39"/>
      <c r="AY214" s="56"/>
      <c r="BB214" s="49"/>
      <c r="BC214" s="49"/>
      <c r="BD214" s="49"/>
      <c r="BE214" s="49"/>
      <c r="BF214" s="46"/>
      <c r="BG214" s="39"/>
      <c r="BI214" s="56"/>
      <c r="BK214" s="39"/>
      <c r="BL214" s="49"/>
      <c r="BM214" s="49"/>
      <c r="BN214" s="49"/>
      <c r="BO214" s="49"/>
      <c r="BP214" s="46"/>
      <c r="BQ214" s="39"/>
      <c r="BS214" s="56"/>
    </row>
    <row r="215" spans="3:71" s="40" customFormat="1" x14ac:dyDescent="0.25">
      <c r="C215" s="39"/>
      <c r="D215" s="49"/>
      <c r="E215" s="49"/>
      <c r="F215" s="49"/>
      <c r="G215" s="49"/>
      <c r="H215" s="39"/>
      <c r="I215" s="46"/>
      <c r="K215" s="56"/>
      <c r="M215" s="39"/>
      <c r="N215" s="49"/>
      <c r="O215" s="49"/>
      <c r="P215" s="49"/>
      <c r="Q215" s="49"/>
      <c r="R215" s="39"/>
      <c r="S215" s="46"/>
      <c r="U215" s="56"/>
      <c r="W215" s="39"/>
      <c r="X215" s="49"/>
      <c r="Y215" s="49"/>
      <c r="Z215" s="49"/>
      <c r="AA215" s="49"/>
      <c r="AB215" s="46"/>
      <c r="AC215" s="39"/>
      <c r="AE215" s="56"/>
      <c r="AG215" s="39"/>
      <c r="AH215" s="49"/>
      <c r="AI215" s="49"/>
      <c r="AJ215" s="49"/>
      <c r="AK215" s="49"/>
      <c r="AL215" s="46"/>
      <c r="AM215" s="39"/>
      <c r="AO215" s="56"/>
      <c r="AR215" s="49"/>
      <c r="AS215" s="49"/>
      <c r="AT215" s="49"/>
      <c r="AU215" s="49"/>
      <c r="AV215" s="46"/>
      <c r="AW215" s="39"/>
      <c r="AY215" s="56"/>
      <c r="BB215" s="49"/>
      <c r="BC215" s="49"/>
      <c r="BD215" s="49"/>
      <c r="BE215" s="49"/>
      <c r="BF215" s="46"/>
      <c r="BG215" s="39"/>
      <c r="BI215" s="56"/>
      <c r="BK215" s="39"/>
      <c r="BL215" s="49"/>
      <c r="BM215" s="49"/>
      <c r="BN215" s="49"/>
      <c r="BO215" s="49"/>
      <c r="BP215" s="46"/>
      <c r="BQ215" s="39"/>
      <c r="BS215" s="56"/>
    </row>
    <row r="216" spans="3:71" s="40" customFormat="1" x14ac:dyDescent="0.25">
      <c r="C216" s="39"/>
      <c r="D216" s="49"/>
      <c r="E216" s="49"/>
      <c r="F216" s="49"/>
      <c r="G216" s="49"/>
      <c r="H216" s="39"/>
      <c r="I216" s="46"/>
      <c r="K216" s="56"/>
      <c r="M216" s="39"/>
      <c r="N216" s="49"/>
      <c r="O216" s="49"/>
      <c r="P216" s="49"/>
      <c r="Q216" s="49"/>
      <c r="R216" s="39"/>
      <c r="S216" s="46"/>
      <c r="U216" s="56"/>
      <c r="W216" s="39"/>
      <c r="X216" s="49"/>
      <c r="Y216" s="49"/>
      <c r="Z216" s="49"/>
      <c r="AA216" s="49"/>
      <c r="AB216" s="46"/>
      <c r="AC216" s="39"/>
      <c r="AE216" s="56"/>
      <c r="AG216" s="39"/>
      <c r="AH216" s="49"/>
      <c r="AI216" s="49"/>
      <c r="AJ216" s="49"/>
      <c r="AK216" s="49"/>
      <c r="AL216" s="46"/>
      <c r="AM216" s="39"/>
      <c r="AO216" s="56"/>
      <c r="AR216" s="49"/>
      <c r="AS216" s="49"/>
      <c r="AT216" s="49"/>
      <c r="AU216" s="49"/>
      <c r="AV216" s="46"/>
      <c r="AW216" s="39"/>
      <c r="AY216" s="56"/>
      <c r="BB216" s="49"/>
      <c r="BC216" s="49"/>
      <c r="BD216" s="49"/>
      <c r="BE216" s="49"/>
      <c r="BF216" s="46"/>
      <c r="BG216" s="39"/>
      <c r="BI216" s="56"/>
      <c r="BK216" s="39"/>
      <c r="BL216" s="49"/>
      <c r="BM216" s="49"/>
      <c r="BN216" s="49"/>
      <c r="BO216" s="49"/>
      <c r="BP216" s="46"/>
      <c r="BQ216" s="39"/>
      <c r="BS216" s="56"/>
    </row>
    <row r="217" spans="3:71" s="40" customFormat="1" x14ac:dyDescent="0.25">
      <c r="C217" s="39"/>
      <c r="D217" s="49"/>
      <c r="E217" s="49"/>
      <c r="F217" s="49"/>
      <c r="G217" s="49"/>
      <c r="H217" s="39"/>
      <c r="I217" s="46"/>
      <c r="K217" s="56"/>
      <c r="M217" s="39"/>
      <c r="N217" s="49"/>
      <c r="O217" s="49"/>
      <c r="P217" s="49"/>
      <c r="Q217" s="49"/>
      <c r="R217" s="39"/>
      <c r="S217" s="46"/>
      <c r="U217" s="56"/>
      <c r="W217" s="39"/>
      <c r="X217" s="49"/>
      <c r="Y217" s="49"/>
      <c r="Z217" s="49"/>
      <c r="AA217" s="49"/>
      <c r="AB217" s="46"/>
      <c r="AC217" s="39"/>
      <c r="AE217" s="56"/>
      <c r="AG217" s="39"/>
      <c r="AH217" s="49"/>
      <c r="AI217" s="49"/>
      <c r="AJ217" s="49"/>
      <c r="AK217" s="49"/>
      <c r="AL217" s="46"/>
      <c r="AM217" s="39"/>
      <c r="AO217" s="56"/>
      <c r="AR217" s="49"/>
      <c r="AS217" s="49"/>
      <c r="AT217" s="49"/>
      <c r="AU217" s="49"/>
      <c r="AV217" s="46"/>
      <c r="AW217" s="39"/>
      <c r="AY217" s="56"/>
      <c r="BB217" s="49"/>
      <c r="BC217" s="49"/>
      <c r="BD217" s="49"/>
      <c r="BE217" s="49"/>
      <c r="BF217" s="46"/>
      <c r="BG217" s="39"/>
      <c r="BI217" s="56"/>
      <c r="BK217" s="39"/>
      <c r="BL217" s="49"/>
      <c r="BM217" s="49"/>
      <c r="BN217" s="49"/>
      <c r="BO217" s="49"/>
      <c r="BP217" s="46"/>
      <c r="BQ217" s="39"/>
      <c r="BS217" s="56"/>
    </row>
    <row r="218" spans="3:71" s="40" customFormat="1" x14ac:dyDescent="0.25">
      <c r="C218" s="39"/>
      <c r="D218" s="49"/>
      <c r="E218" s="49"/>
      <c r="F218" s="49"/>
      <c r="G218" s="49"/>
      <c r="H218" s="39"/>
      <c r="I218" s="46"/>
      <c r="K218" s="56"/>
      <c r="M218" s="39"/>
      <c r="N218" s="49"/>
      <c r="O218" s="49"/>
      <c r="P218" s="49"/>
      <c r="Q218" s="49"/>
      <c r="R218" s="39"/>
      <c r="S218" s="46"/>
      <c r="U218" s="56"/>
      <c r="W218" s="39"/>
      <c r="X218" s="49"/>
      <c r="Y218" s="49"/>
      <c r="Z218" s="49"/>
      <c r="AA218" s="49"/>
      <c r="AB218" s="46"/>
      <c r="AC218" s="39"/>
      <c r="AE218" s="56"/>
      <c r="AG218" s="39"/>
      <c r="AH218" s="49"/>
      <c r="AI218" s="49"/>
      <c r="AJ218" s="49"/>
      <c r="AK218" s="49"/>
      <c r="AL218" s="46"/>
      <c r="AM218" s="39"/>
      <c r="AO218" s="56"/>
      <c r="AR218" s="49"/>
      <c r="AS218" s="49"/>
      <c r="AT218" s="49"/>
      <c r="AU218" s="49"/>
      <c r="AV218" s="46"/>
      <c r="AW218" s="39"/>
      <c r="AY218" s="56"/>
      <c r="BB218" s="49"/>
      <c r="BC218" s="49"/>
      <c r="BD218" s="49"/>
      <c r="BE218" s="49"/>
      <c r="BF218" s="46"/>
      <c r="BG218" s="39"/>
      <c r="BI218" s="56"/>
      <c r="BK218" s="39"/>
      <c r="BL218" s="49"/>
      <c r="BM218" s="49"/>
      <c r="BN218" s="49"/>
      <c r="BO218" s="49"/>
      <c r="BP218" s="46"/>
      <c r="BQ218" s="39"/>
      <c r="BS218" s="56"/>
    </row>
    <row r="219" spans="3:71" s="40" customFormat="1" x14ac:dyDescent="0.25">
      <c r="C219" s="39"/>
      <c r="D219" s="49"/>
      <c r="E219" s="49"/>
      <c r="F219" s="49"/>
      <c r="G219" s="49"/>
      <c r="H219" s="39"/>
      <c r="I219" s="46"/>
      <c r="K219" s="56"/>
      <c r="M219" s="39"/>
      <c r="N219" s="49"/>
      <c r="O219" s="49"/>
      <c r="P219" s="49"/>
      <c r="Q219" s="49"/>
      <c r="R219" s="39"/>
      <c r="S219" s="46"/>
      <c r="U219" s="56"/>
      <c r="W219" s="39"/>
      <c r="X219" s="49"/>
      <c r="Y219" s="49"/>
      <c r="Z219" s="49"/>
      <c r="AA219" s="49"/>
      <c r="AB219" s="46"/>
      <c r="AC219" s="39"/>
      <c r="AE219" s="56"/>
      <c r="AG219" s="39"/>
      <c r="AH219" s="49"/>
      <c r="AI219" s="49"/>
      <c r="AJ219" s="49"/>
      <c r="AK219" s="49"/>
      <c r="AL219" s="46"/>
      <c r="AM219" s="39"/>
      <c r="AO219" s="56"/>
      <c r="AR219" s="49"/>
      <c r="AS219" s="49"/>
      <c r="AT219" s="49"/>
      <c r="AU219" s="49"/>
      <c r="AV219" s="46"/>
      <c r="AW219" s="39"/>
      <c r="AY219" s="56"/>
      <c r="BB219" s="49"/>
      <c r="BC219" s="49"/>
      <c r="BD219" s="49"/>
      <c r="BE219" s="49"/>
      <c r="BF219" s="46"/>
      <c r="BG219" s="39"/>
      <c r="BI219" s="56"/>
      <c r="BK219" s="39"/>
      <c r="BL219" s="49"/>
      <c r="BM219" s="49"/>
      <c r="BN219" s="49"/>
      <c r="BO219" s="49"/>
      <c r="BP219" s="46"/>
      <c r="BQ219" s="39"/>
      <c r="BS219" s="56"/>
    </row>
    <row r="220" spans="3:71" s="40" customFormat="1" x14ac:dyDescent="0.25">
      <c r="C220" s="39"/>
      <c r="D220" s="49"/>
      <c r="E220" s="49"/>
      <c r="F220" s="49"/>
      <c r="G220" s="49"/>
      <c r="H220" s="39"/>
      <c r="I220" s="46"/>
      <c r="K220" s="56"/>
      <c r="M220" s="39"/>
      <c r="N220" s="49"/>
      <c r="O220" s="49"/>
      <c r="P220" s="49"/>
      <c r="Q220" s="49"/>
      <c r="R220" s="39"/>
      <c r="S220" s="46"/>
      <c r="U220" s="56"/>
      <c r="W220" s="39"/>
      <c r="X220" s="49"/>
      <c r="Y220" s="49"/>
      <c r="Z220" s="49"/>
      <c r="AA220" s="49"/>
      <c r="AB220" s="46"/>
      <c r="AC220" s="39"/>
      <c r="AE220" s="56"/>
      <c r="AG220" s="39"/>
      <c r="AH220" s="49"/>
      <c r="AI220" s="49"/>
      <c r="AJ220" s="49"/>
      <c r="AK220" s="49"/>
      <c r="AL220" s="46"/>
      <c r="AM220" s="39"/>
      <c r="AO220" s="56"/>
      <c r="AR220" s="49"/>
      <c r="AS220" s="49"/>
      <c r="AT220" s="49"/>
      <c r="AU220" s="49"/>
      <c r="AV220" s="46"/>
      <c r="AW220" s="39"/>
      <c r="AY220" s="56"/>
      <c r="BB220" s="49"/>
      <c r="BC220" s="49"/>
      <c r="BD220" s="49"/>
      <c r="BE220" s="49"/>
      <c r="BF220" s="46"/>
      <c r="BG220" s="39"/>
      <c r="BI220" s="56"/>
      <c r="BK220" s="39"/>
      <c r="BL220" s="49"/>
      <c r="BM220" s="49"/>
      <c r="BN220" s="49"/>
      <c r="BO220" s="49"/>
      <c r="BP220" s="46"/>
      <c r="BQ220" s="39"/>
      <c r="BS220" s="56"/>
    </row>
    <row r="221" spans="3:71" s="40" customFormat="1" x14ac:dyDescent="0.25">
      <c r="C221" s="39"/>
      <c r="D221" s="49"/>
      <c r="E221" s="49"/>
      <c r="F221" s="49"/>
      <c r="G221" s="49"/>
      <c r="H221" s="39"/>
      <c r="I221" s="46"/>
      <c r="K221" s="56"/>
      <c r="M221" s="39"/>
      <c r="N221" s="49"/>
      <c r="O221" s="49"/>
      <c r="P221" s="49"/>
      <c r="Q221" s="49"/>
      <c r="R221" s="39"/>
      <c r="S221" s="46"/>
      <c r="U221" s="56"/>
      <c r="W221" s="39"/>
      <c r="X221" s="49"/>
      <c r="Y221" s="49"/>
      <c r="Z221" s="49"/>
      <c r="AA221" s="49"/>
      <c r="AB221" s="46"/>
      <c r="AC221" s="39"/>
      <c r="AE221" s="56"/>
      <c r="AG221" s="39"/>
      <c r="AH221" s="49"/>
      <c r="AI221" s="49"/>
      <c r="AJ221" s="49"/>
      <c r="AK221" s="49"/>
      <c r="AL221" s="46"/>
      <c r="AM221" s="39"/>
      <c r="AO221" s="56"/>
      <c r="AR221" s="49"/>
      <c r="AS221" s="49"/>
      <c r="AT221" s="49"/>
      <c r="AU221" s="49"/>
      <c r="AV221" s="46"/>
      <c r="AW221" s="39"/>
      <c r="AY221" s="56"/>
      <c r="BB221" s="49"/>
      <c r="BC221" s="49"/>
      <c r="BD221" s="49"/>
      <c r="BE221" s="49"/>
      <c r="BF221" s="46"/>
      <c r="BG221" s="39"/>
      <c r="BI221" s="56"/>
      <c r="BK221" s="39"/>
      <c r="BL221" s="49"/>
      <c r="BM221" s="49"/>
      <c r="BN221" s="49"/>
      <c r="BO221" s="49"/>
      <c r="BP221" s="46"/>
      <c r="BQ221" s="39"/>
      <c r="BS221" s="56"/>
    </row>
    <row r="222" spans="3:71" s="40" customFormat="1" x14ac:dyDescent="0.25">
      <c r="C222" s="39"/>
      <c r="D222" s="49"/>
      <c r="E222" s="49"/>
      <c r="F222" s="49"/>
      <c r="G222" s="49"/>
      <c r="H222" s="39"/>
      <c r="I222" s="46"/>
      <c r="K222" s="56"/>
      <c r="M222" s="39"/>
      <c r="N222" s="49"/>
      <c r="O222" s="49"/>
      <c r="P222" s="49"/>
      <c r="Q222" s="49"/>
      <c r="R222" s="39"/>
      <c r="S222" s="46"/>
      <c r="U222" s="56"/>
      <c r="W222" s="39"/>
      <c r="X222" s="49"/>
      <c r="Y222" s="49"/>
      <c r="Z222" s="49"/>
      <c r="AA222" s="49"/>
      <c r="AB222" s="46"/>
      <c r="AC222" s="39"/>
      <c r="AE222" s="56"/>
      <c r="AG222" s="39"/>
      <c r="AH222" s="49"/>
      <c r="AI222" s="49"/>
      <c r="AJ222" s="49"/>
      <c r="AK222" s="49"/>
      <c r="AL222" s="46"/>
      <c r="AM222" s="39"/>
      <c r="AO222" s="56"/>
      <c r="AR222" s="49"/>
      <c r="AS222" s="49"/>
      <c r="AT222" s="49"/>
      <c r="AU222" s="49"/>
      <c r="AV222" s="46"/>
      <c r="AW222" s="39"/>
      <c r="AY222" s="56"/>
      <c r="BB222" s="49"/>
      <c r="BC222" s="49"/>
      <c r="BD222" s="49"/>
      <c r="BE222" s="49"/>
      <c r="BF222" s="46"/>
      <c r="BG222" s="39"/>
      <c r="BI222" s="56"/>
      <c r="BK222" s="39"/>
      <c r="BL222" s="49"/>
      <c r="BM222" s="49"/>
      <c r="BN222" s="49"/>
      <c r="BO222" s="49"/>
      <c r="BP222" s="46"/>
      <c r="BQ222" s="39"/>
      <c r="BS222" s="56"/>
    </row>
    <row r="223" spans="3:71" s="40" customFormat="1" x14ac:dyDescent="0.25">
      <c r="C223" s="39"/>
      <c r="D223" s="49"/>
      <c r="E223" s="49"/>
      <c r="F223" s="49"/>
      <c r="G223" s="49"/>
      <c r="H223" s="39"/>
      <c r="I223" s="46"/>
      <c r="K223" s="56"/>
      <c r="M223" s="39"/>
      <c r="N223" s="49"/>
      <c r="O223" s="49"/>
      <c r="P223" s="49"/>
      <c r="Q223" s="49"/>
      <c r="R223" s="39"/>
      <c r="S223" s="46"/>
      <c r="U223" s="56"/>
      <c r="W223" s="39"/>
      <c r="X223" s="49"/>
      <c r="Y223" s="49"/>
      <c r="Z223" s="49"/>
      <c r="AA223" s="49"/>
      <c r="AB223" s="46"/>
      <c r="AC223" s="39"/>
      <c r="AE223" s="56"/>
      <c r="AG223" s="39"/>
      <c r="AH223" s="49"/>
      <c r="AI223" s="49"/>
      <c r="AJ223" s="49"/>
      <c r="AK223" s="49"/>
      <c r="AL223" s="46"/>
      <c r="AM223" s="39"/>
      <c r="AO223" s="56"/>
      <c r="AR223" s="49"/>
      <c r="AS223" s="49"/>
      <c r="AT223" s="49"/>
      <c r="AU223" s="49"/>
      <c r="AV223" s="46"/>
      <c r="AW223" s="39"/>
      <c r="AY223" s="56"/>
      <c r="BB223" s="49"/>
      <c r="BC223" s="49"/>
      <c r="BD223" s="49"/>
      <c r="BE223" s="49"/>
      <c r="BF223" s="46"/>
      <c r="BG223" s="39"/>
      <c r="BI223" s="56"/>
      <c r="BK223" s="39"/>
      <c r="BL223" s="49"/>
      <c r="BM223" s="49"/>
      <c r="BN223" s="49"/>
      <c r="BO223" s="49"/>
      <c r="BP223" s="46"/>
      <c r="BQ223" s="39"/>
      <c r="BS223" s="56"/>
    </row>
    <row r="224" spans="3:71" s="40" customFormat="1" x14ac:dyDescent="0.25">
      <c r="C224" s="39"/>
      <c r="D224" s="49"/>
      <c r="E224" s="49"/>
      <c r="F224" s="49"/>
      <c r="G224" s="49"/>
      <c r="H224" s="39"/>
      <c r="I224" s="46"/>
      <c r="K224" s="56"/>
      <c r="M224" s="39"/>
      <c r="N224" s="49"/>
      <c r="O224" s="49"/>
      <c r="P224" s="49"/>
      <c r="Q224" s="49"/>
      <c r="R224" s="39"/>
      <c r="S224" s="46"/>
      <c r="U224" s="56"/>
      <c r="W224" s="39"/>
      <c r="X224" s="49"/>
      <c r="Y224" s="49"/>
      <c r="Z224" s="49"/>
      <c r="AA224" s="49"/>
      <c r="AB224" s="46"/>
      <c r="AC224" s="39"/>
      <c r="AE224" s="56"/>
      <c r="AG224" s="39"/>
      <c r="AH224" s="49"/>
      <c r="AI224" s="49"/>
      <c r="AJ224" s="49"/>
      <c r="AK224" s="49"/>
      <c r="AL224" s="46"/>
      <c r="AM224" s="39"/>
      <c r="AO224" s="56"/>
      <c r="AR224" s="49"/>
      <c r="AS224" s="49"/>
      <c r="AT224" s="49"/>
      <c r="AU224" s="49"/>
      <c r="AV224" s="46"/>
      <c r="AW224" s="39"/>
      <c r="AY224" s="56"/>
      <c r="BB224" s="49"/>
      <c r="BC224" s="49"/>
      <c r="BD224" s="49"/>
      <c r="BE224" s="49"/>
      <c r="BF224" s="46"/>
      <c r="BG224" s="39"/>
      <c r="BI224" s="56"/>
      <c r="BK224" s="39"/>
      <c r="BL224" s="49"/>
      <c r="BM224" s="49"/>
      <c r="BN224" s="49"/>
      <c r="BO224" s="49"/>
      <c r="BP224" s="46"/>
      <c r="BQ224" s="39"/>
      <c r="BS224" s="56"/>
    </row>
    <row r="225" spans="2:71" s="40" customFormat="1" x14ac:dyDescent="0.25">
      <c r="C225" s="39"/>
      <c r="D225" s="49"/>
      <c r="E225" s="49"/>
      <c r="F225" s="49"/>
      <c r="G225" s="49"/>
      <c r="H225" s="39"/>
      <c r="I225" s="46"/>
      <c r="K225" s="56"/>
      <c r="M225" s="39"/>
      <c r="N225" s="49"/>
      <c r="O225" s="49"/>
      <c r="P225" s="49"/>
      <c r="Q225" s="49"/>
      <c r="R225" s="39"/>
      <c r="S225" s="46"/>
      <c r="U225" s="56"/>
      <c r="W225" s="39"/>
      <c r="X225" s="49"/>
      <c r="Y225" s="49"/>
      <c r="Z225" s="49"/>
      <c r="AA225" s="49"/>
      <c r="AB225" s="46"/>
      <c r="AC225" s="39"/>
      <c r="AE225" s="56"/>
      <c r="AG225" s="39"/>
      <c r="AH225" s="49"/>
      <c r="AI225" s="49"/>
      <c r="AJ225" s="49"/>
      <c r="AK225" s="49"/>
      <c r="AL225" s="46"/>
      <c r="AM225" s="39"/>
      <c r="AO225" s="56"/>
      <c r="AR225" s="49"/>
      <c r="AS225" s="49"/>
      <c r="AT225" s="49"/>
      <c r="AU225" s="49"/>
      <c r="AV225" s="46"/>
      <c r="AW225" s="39"/>
      <c r="AY225" s="56"/>
      <c r="BB225" s="49"/>
      <c r="BC225" s="49"/>
      <c r="BD225" s="49"/>
      <c r="BE225" s="49"/>
      <c r="BF225" s="46"/>
      <c r="BG225" s="39"/>
      <c r="BI225" s="56"/>
      <c r="BK225" s="39"/>
      <c r="BL225" s="49"/>
      <c r="BM225" s="49"/>
      <c r="BN225" s="49"/>
      <c r="BO225" s="49"/>
      <c r="BP225" s="46"/>
      <c r="BQ225" s="39"/>
      <c r="BS225" s="56"/>
    </row>
    <row r="226" spans="2:71" s="40" customFormat="1" x14ac:dyDescent="0.25">
      <c r="C226" s="39"/>
      <c r="D226" s="49"/>
      <c r="E226" s="49"/>
      <c r="F226" s="49"/>
      <c r="G226" s="49"/>
      <c r="H226" s="39"/>
      <c r="I226" s="46"/>
      <c r="K226" s="56"/>
      <c r="M226" s="39"/>
      <c r="N226" s="49"/>
      <c r="O226" s="49"/>
      <c r="P226" s="49"/>
      <c r="Q226" s="49"/>
      <c r="R226" s="39"/>
      <c r="S226" s="46"/>
      <c r="U226" s="56"/>
      <c r="W226" s="39"/>
      <c r="X226" s="49"/>
      <c r="Y226" s="49"/>
      <c r="Z226" s="49"/>
      <c r="AA226" s="49"/>
      <c r="AB226" s="46"/>
      <c r="AC226" s="39"/>
      <c r="AE226" s="56"/>
      <c r="AG226" s="39"/>
      <c r="AH226" s="49"/>
      <c r="AI226" s="49"/>
      <c r="AJ226" s="49"/>
      <c r="AK226" s="49"/>
      <c r="AL226" s="46"/>
      <c r="AM226" s="39"/>
      <c r="AO226" s="56"/>
      <c r="AR226" s="49"/>
      <c r="AS226" s="49"/>
      <c r="AT226" s="49"/>
      <c r="AU226" s="49"/>
      <c r="AV226" s="46"/>
      <c r="AW226" s="39"/>
      <c r="AY226" s="56"/>
      <c r="BB226" s="49"/>
      <c r="BC226" s="49"/>
      <c r="BD226" s="49"/>
      <c r="BE226" s="49"/>
      <c r="BF226" s="46"/>
      <c r="BG226" s="39"/>
      <c r="BI226" s="56"/>
      <c r="BK226" s="39"/>
      <c r="BL226" s="49"/>
      <c r="BM226" s="49"/>
      <c r="BN226" s="49"/>
      <c r="BO226" s="49"/>
      <c r="BP226" s="46"/>
      <c r="BQ226" s="39"/>
      <c r="BS226" s="56"/>
    </row>
    <row r="227" spans="2:71" x14ac:dyDescent="0.25">
      <c r="B227" s="40"/>
      <c r="C227" s="39"/>
      <c r="D227" s="49"/>
      <c r="E227" s="49"/>
      <c r="F227" s="49"/>
      <c r="G227" s="49"/>
      <c r="H227" s="39"/>
      <c r="I227" s="46"/>
      <c r="J227" s="40"/>
      <c r="L227" s="40"/>
      <c r="M227" s="39"/>
      <c r="N227" s="49"/>
      <c r="O227" s="49"/>
      <c r="P227" s="49"/>
      <c r="Q227" s="49"/>
      <c r="R227" s="39"/>
      <c r="S227" s="46"/>
      <c r="T227" s="40"/>
    </row>
    <row r="228" spans="2:71" x14ac:dyDescent="0.25">
      <c r="B228" s="40"/>
      <c r="C228" s="39"/>
      <c r="D228" s="49"/>
      <c r="E228" s="49"/>
      <c r="F228" s="49"/>
      <c r="G228" s="49"/>
      <c r="H228" s="39"/>
      <c r="I228" s="46"/>
      <c r="J228" s="40"/>
      <c r="L228" s="40"/>
      <c r="M228" s="39"/>
      <c r="N228" s="49"/>
      <c r="O228" s="49"/>
      <c r="P228" s="49"/>
      <c r="Q228" s="49"/>
      <c r="R228" s="39"/>
      <c r="S228" s="46"/>
      <c r="T228" s="40"/>
    </row>
    <row r="229" spans="2:71" x14ac:dyDescent="0.25">
      <c r="B229" s="40"/>
      <c r="C229" s="39"/>
      <c r="D229" s="49"/>
      <c r="E229" s="49"/>
      <c r="F229" s="49"/>
      <c r="G229" s="49"/>
      <c r="H229" s="39"/>
      <c r="I229" s="46"/>
      <c r="J229" s="40"/>
      <c r="L229" s="40"/>
      <c r="M229" s="39"/>
      <c r="N229" s="49"/>
      <c r="O229" s="49"/>
      <c r="P229" s="49"/>
      <c r="Q229" s="49"/>
      <c r="R229" s="39"/>
      <c r="S229" s="46"/>
      <c r="T229" s="40"/>
    </row>
    <row r="230" spans="2:71" x14ac:dyDescent="0.25">
      <c r="B230" s="40"/>
      <c r="C230" s="39"/>
      <c r="D230" s="49"/>
      <c r="E230" s="49"/>
      <c r="F230" s="49"/>
      <c r="G230" s="49"/>
      <c r="H230" s="39"/>
      <c r="I230" s="46"/>
      <c r="J230" s="40"/>
      <c r="L230" s="40"/>
      <c r="M230" s="39"/>
      <c r="N230" s="49"/>
      <c r="O230" s="49"/>
      <c r="P230" s="49"/>
      <c r="Q230" s="49"/>
      <c r="R230" s="39"/>
      <c r="S230" s="46"/>
      <c r="T230" s="40"/>
    </row>
    <row r="231" spans="2:71" x14ac:dyDescent="0.25">
      <c r="B231" s="40"/>
      <c r="C231" s="39"/>
      <c r="D231" s="49"/>
      <c r="E231" s="49"/>
      <c r="F231" s="49"/>
      <c r="G231" s="49"/>
      <c r="H231" s="39"/>
      <c r="I231" s="46"/>
      <c r="J231" s="40"/>
      <c r="L231" s="40"/>
      <c r="M231" s="39"/>
      <c r="N231" s="49"/>
      <c r="O231" s="49"/>
      <c r="P231" s="49"/>
      <c r="Q231" s="49"/>
      <c r="R231" s="39"/>
      <c r="S231" s="46"/>
      <c r="T231" s="40"/>
    </row>
    <row r="232" spans="2:71" x14ac:dyDescent="0.25">
      <c r="B232" s="40"/>
      <c r="C232" s="39"/>
      <c r="D232" s="49"/>
      <c r="E232" s="49"/>
      <c r="F232" s="49"/>
      <c r="G232" s="49"/>
      <c r="H232" s="39"/>
      <c r="I232" s="46"/>
      <c r="J232" s="40"/>
      <c r="L232" s="40"/>
      <c r="M232" s="39"/>
      <c r="N232" s="49"/>
      <c r="O232" s="49"/>
      <c r="P232" s="49"/>
      <c r="Q232" s="49"/>
      <c r="R232" s="39"/>
      <c r="S232" s="46"/>
      <c r="T232" s="40"/>
    </row>
    <row r="233" spans="2:71" x14ac:dyDescent="0.25">
      <c r="B233" s="40"/>
      <c r="C233" s="39"/>
      <c r="D233" s="49"/>
      <c r="E233" s="49"/>
      <c r="F233" s="49"/>
      <c r="G233" s="49"/>
      <c r="H233" s="39"/>
      <c r="I233" s="46"/>
      <c r="J233" s="40"/>
      <c r="L233" s="40"/>
      <c r="M233" s="39"/>
      <c r="N233" s="49"/>
      <c r="O233" s="49"/>
      <c r="P233" s="49"/>
      <c r="Q233" s="49"/>
      <c r="R233" s="39"/>
      <c r="S233" s="46"/>
      <c r="T233" s="40"/>
    </row>
    <row r="234" spans="2:71" x14ac:dyDescent="0.25">
      <c r="B234" s="40"/>
      <c r="C234" s="39"/>
      <c r="D234" s="49"/>
      <c r="E234" s="49"/>
      <c r="F234" s="49"/>
      <c r="G234" s="49"/>
      <c r="H234" s="39"/>
      <c r="I234" s="46"/>
      <c r="J234" s="40"/>
      <c r="L234" s="40"/>
      <c r="M234" s="39"/>
      <c r="N234" s="49"/>
      <c r="O234" s="49"/>
      <c r="P234" s="49"/>
      <c r="Q234" s="49"/>
      <c r="R234" s="39"/>
      <c r="S234" s="46"/>
      <c r="T234" s="40"/>
    </row>
    <row r="235" spans="2:71" x14ac:dyDescent="0.25">
      <c r="B235" s="40"/>
      <c r="C235" s="39"/>
      <c r="D235" s="49"/>
      <c r="E235" s="49"/>
      <c r="F235" s="49"/>
      <c r="G235" s="49"/>
      <c r="H235" s="39"/>
      <c r="I235" s="46"/>
      <c r="J235" s="40"/>
      <c r="L235" s="40"/>
      <c r="M235" s="39"/>
      <c r="N235" s="49"/>
      <c r="O235" s="49"/>
      <c r="P235" s="49"/>
      <c r="Q235" s="49"/>
      <c r="R235" s="39"/>
      <c r="S235" s="46"/>
      <c r="T235" s="40"/>
    </row>
    <row r="236" spans="2:71" x14ac:dyDescent="0.25">
      <c r="B236" s="40"/>
      <c r="C236" s="39"/>
      <c r="D236" s="49"/>
      <c r="E236" s="49"/>
      <c r="F236" s="49"/>
      <c r="G236" s="49"/>
      <c r="H236" s="39"/>
      <c r="I236" s="46"/>
      <c r="J236" s="40"/>
      <c r="L236" s="40"/>
      <c r="M236" s="39"/>
      <c r="N236" s="49"/>
      <c r="O236" s="49"/>
      <c r="P236" s="49"/>
      <c r="Q236" s="49"/>
      <c r="R236" s="39"/>
      <c r="S236" s="46"/>
      <c r="T236" s="40"/>
    </row>
    <row r="237" spans="2:71" x14ac:dyDescent="0.25">
      <c r="B237" s="40"/>
      <c r="C237" s="39"/>
      <c r="D237" s="49"/>
      <c r="E237" s="49"/>
      <c r="F237" s="49"/>
      <c r="G237" s="49"/>
      <c r="H237" s="39"/>
      <c r="I237" s="46"/>
      <c r="J237" s="40"/>
      <c r="L237" s="40"/>
      <c r="M237" s="39"/>
      <c r="N237" s="49"/>
      <c r="O237" s="49"/>
      <c r="P237" s="49"/>
      <c r="Q237" s="49"/>
      <c r="R237" s="39"/>
      <c r="S237" s="46"/>
      <c r="T237" s="40"/>
    </row>
    <row r="238" spans="2:71" x14ac:dyDescent="0.25">
      <c r="B238" s="40"/>
      <c r="C238" s="39"/>
      <c r="D238" s="49"/>
      <c r="E238" s="49"/>
      <c r="F238" s="49"/>
      <c r="G238" s="49"/>
      <c r="H238" s="39"/>
      <c r="I238" s="46"/>
      <c r="J238" s="40"/>
      <c r="L238" s="40"/>
      <c r="M238" s="39"/>
      <c r="N238" s="49"/>
      <c r="O238" s="49"/>
      <c r="P238" s="49"/>
      <c r="Q238" s="49"/>
      <c r="R238" s="39"/>
      <c r="S238" s="46"/>
      <c r="T238" s="40"/>
    </row>
    <row r="239" spans="2:71" x14ac:dyDescent="0.25">
      <c r="B239" s="40"/>
      <c r="C239" s="39"/>
      <c r="D239" s="49"/>
      <c r="E239" s="49"/>
      <c r="F239" s="49"/>
      <c r="G239" s="49"/>
      <c r="H239" s="39"/>
      <c r="I239" s="46"/>
      <c r="J239" s="40"/>
      <c r="L239" s="40"/>
      <c r="M239" s="39"/>
      <c r="N239" s="49"/>
      <c r="O239" s="49"/>
      <c r="P239" s="49"/>
      <c r="Q239" s="49"/>
      <c r="R239" s="39"/>
      <c r="S239" s="46"/>
      <c r="T239" s="40"/>
    </row>
    <row r="240" spans="2:71" x14ac:dyDescent="0.25">
      <c r="B240" s="40"/>
      <c r="C240" s="39"/>
      <c r="D240" s="49"/>
      <c r="E240" s="49"/>
      <c r="F240" s="49"/>
      <c r="G240" s="49"/>
      <c r="H240" s="39"/>
      <c r="I240" s="46"/>
      <c r="J240" s="40"/>
      <c r="L240" s="40"/>
      <c r="M240" s="39"/>
      <c r="N240" s="49"/>
      <c r="O240" s="49"/>
      <c r="P240" s="49"/>
      <c r="Q240" s="49"/>
      <c r="R240" s="39"/>
      <c r="S240" s="46"/>
      <c r="T240" s="40"/>
    </row>
    <row r="241" spans="2:20" x14ac:dyDescent="0.25">
      <c r="B241" s="40"/>
      <c r="C241" s="39"/>
      <c r="D241" s="49"/>
      <c r="E241" s="49"/>
      <c r="F241" s="49"/>
      <c r="G241" s="49"/>
      <c r="H241" s="39"/>
      <c r="I241" s="46"/>
      <c r="J241" s="40"/>
      <c r="L241" s="40"/>
      <c r="M241" s="39"/>
      <c r="N241" s="49"/>
      <c r="O241" s="49"/>
      <c r="P241" s="49"/>
      <c r="Q241" s="49"/>
      <c r="R241" s="39"/>
      <c r="S241" s="46"/>
      <c r="T241" s="40"/>
    </row>
    <row r="242" spans="2:20" x14ac:dyDescent="0.25">
      <c r="B242" s="40"/>
      <c r="C242" s="39"/>
      <c r="D242" s="49"/>
      <c r="E242" s="49"/>
      <c r="F242" s="49"/>
      <c r="G242" s="49"/>
      <c r="H242" s="39"/>
      <c r="I242" s="46"/>
      <c r="J242" s="40"/>
      <c r="L242" s="40"/>
      <c r="M242" s="39"/>
      <c r="N242" s="49"/>
      <c r="O242" s="49"/>
      <c r="P242" s="49"/>
      <c r="Q242" s="49"/>
      <c r="R242" s="39"/>
      <c r="S242" s="46"/>
      <c r="T242" s="40"/>
    </row>
    <row r="243" spans="2:20" x14ac:dyDescent="0.25">
      <c r="B243" s="40"/>
      <c r="C243" s="39"/>
      <c r="D243" s="49"/>
      <c r="E243" s="49"/>
      <c r="F243" s="49"/>
      <c r="G243" s="49"/>
      <c r="H243" s="39"/>
      <c r="I243" s="46"/>
      <c r="J243" s="40"/>
      <c r="L243" s="40"/>
      <c r="M243" s="39"/>
      <c r="N243" s="49"/>
      <c r="O243" s="49"/>
      <c r="P243" s="49"/>
      <c r="Q243" s="49"/>
      <c r="R243" s="39"/>
      <c r="S243" s="46"/>
      <c r="T243" s="40"/>
    </row>
    <row r="244" spans="2:20" x14ac:dyDescent="0.25">
      <c r="B244" s="40"/>
      <c r="C244" s="39"/>
      <c r="D244" s="49"/>
      <c r="E244" s="49"/>
      <c r="F244" s="49"/>
      <c r="G244" s="49"/>
      <c r="H244" s="39"/>
      <c r="I244" s="46"/>
      <c r="J244" s="40"/>
      <c r="L244" s="40"/>
      <c r="M244" s="39"/>
      <c r="N244" s="49"/>
      <c r="O244" s="49"/>
      <c r="P244" s="49"/>
      <c r="Q244" s="49"/>
      <c r="R244" s="39"/>
      <c r="S244" s="46"/>
      <c r="T244" s="40"/>
    </row>
    <row r="245" spans="2:20" x14ac:dyDescent="0.25">
      <c r="B245" s="40"/>
      <c r="C245" s="39"/>
      <c r="D245" s="49"/>
      <c r="E245" s="49"/>
      <c r="F245" s="49"/>
      <c r="G245" s="49"/>
      <c r="H245" s="39"/>
      <c r="I245" s="46"/>
      <c r="J245" s="40"/>
      <c r="L245" s="40"/>
      <c r="M245" s="39"/>
      <c r="N245" s="49"/>
      <c r="O245" s="49"/>
      <c r="P245" s="49"/>
      <c r="Q245" s="49"/>
      <c r="R245" s="39"/>
      <c r="S245" s="46"/>
      <c r="T245" s="40"/>
    </row>
    <row r="246" spans="2:20" x14ac:dyDescent="0.25">
      <c r="B246" s="40"/>
      <c r="C246" s="39"/>
      <c r="D246" s="49"/>
      <c r="E246" s="49"/>
      <c r="F246" s="49"/>
      <c r="G246" s="49"/>
      <c r="H246" s="39"/>
      <c r="I246" s="46"/>
      <c r="J246" s="40"/>
      <c r="L246" s="40"/>
      <c r="M246" s="39"/>
      <c r="N246" s="49"/>
      <c r="O246" s="49"/>
      <c r="P246" s="49"/>
      <c r="Q246" s="49"/>
      <c r="R246" s="39"/>
      <c r="S246" s="46"/>
      <c r="T246" s="40"/>
    </row>
    <row r="247" spans="2:20" x14ac:dyDescent="0.25">
      <c r="B247" s="40"/>
      <c r="C247" s="39"/>
      <c r="D247" s="49"/>
      <c r="E247" s="49"/>
      <c r="F247" s="49"/>
      <c r="G247" s="49"/>
      <c r="H247" s="39"/>
      <c r="I247" s="46"/>
      <c r="J247" s="40"/>
      <c r="L247" s="40"/>
      <c r="M247" s="39"/>
      <c r="N247" s="49"/>
      <c r="O247" s="49"/>
      <c r="P247" s="49"/>
      <c r="Q247" s="49"/>
      <c r="R247" s="39"/>
      <c r="S247" s="46"/>
      <c r="T247" s="40"/>
    </row>
    <row r="248" spans="2:20" x14ac:dyDescent="0.25">
      <c r="B248" s="40"/>
      <c r="C248" s="39"/>
      <c r="D248" s="49"/>
      <c r="E248" s="49"/>
      <c r="F248" s="49"/>
      <c r="G248" s="49"/>
      <c r="H248" s="39"/>
      <c r="I248" s="46"/>
      <c r="J248" s="40"/>
      <c r="L248" s="40"/>
      <c r="M248" s="39"/>
      <c r="N248" s="49"/>
      <c r="O248" s="49"/>
      <c r="P248" s="49"/>
      <c r="Q248" s="49"/>
      <c r="R248" s="39"/>
      <c r="S248" s="46"/>
      <c r="T248" s="40"/>
    </row>
    <row r="249" spans="2:20" x14ac:dyDescent="0.25">
      <c r="B249" s="40"/>
      <c r="C249" s="39"/>
      <c r="D249" s="49"/>
      <c r="E249" s="49"/>
      <c r="F249" s="49"/>
      <c r="G249" s="49"/>
      <c r="H249" s="39"/>
      <c r="I249" s="46"/>
      <c r="J249" s="40"/>
      <c r="L249" s="40"/>
      <c r="M249" s="39"/>
      <c r="N249" s="49"/>
      <c r="O249" s="49"/>
      <c r="P249" s="49"/>
      <c r="Q249" s="49"/>
      <c r="R249" s="39"/>
      <c r="S249" s="46"/>
      <c r="T249" s="40"/>
    </row>
    <row r="250" spans="2:20" x14ac:dyDescent="0.25">
      <c r="B250" s="40"/>
      <c r="C250" s="39"/>
      <c r="D250" s="49"/>
      <c r="E250" s="49"/>
      <c r="F250" s="49"/>
      <c r="G250" s="49"/>
      <c r="H250" s="39"/>
      <c r="I250" s="46"/>
      <c r="J250" s="40"/>
      <c r="L250" s="40"/>
      <c r="M250" s="39"/>
      <c r="N250" s="49"/>
      <c r="O250" s="49"/>
      <c r="P250" s="49"/>
      <c r="Q250" s="49"/>
      <c r="R250" s="39"/>
      <c r="S250" s="46"/>
      <c r="T250" s="40"/>
    </row>
    <row r="251" spans="2:20" x14ac:dyDescent="0.25">
      <c r="B251" s="40"/>
      <c r="C251" s="39"/>
      <c r="D251" s="49"/>
      <c r="E251" s="49"/>
      <c r="F251" s="49"/>
      <c r="G251" s="49"/>
      <c r="H251" s="39"/>
      <c r="I251" s="46"/>
      <c r="J251" s="40"/>
      <c r="L251" s="40"/>
      <c r="M251" s="39"/>
      <c r="N251" s="49"/>
      <c r="O251" s="49"/>
      <c r="P251" s="49"/>
      <c r="Q251" s="49"/>
      <c r="R251" s="39"/>
      <c r="S251" s="46"/>
      <c r="T251" s="40"/>
    </row>
    <row r="252" spans="2:20" x14ac:dyDescent="0.25">
      <c r="B252" s="40"/>
      <c r="C252" s="39"/>
      <c r="D252" s="49"/>
      <c r="E252" s="49"/>
      <c r="F252" s="49"/>
      <c r="G252" s="49"/>
      <c r="H252" s="39"/>
      <c r="I252" s="46"/>
      <c r="J252" s="40"/>
      <c r="L252" s="40"/>
      <c r="M252" s="39"/>
      <c r="N252" s="49"/>
      <c r="O252" s="49"/>
      <c r="P252" s="49"/>
      <c r="Q252" s="49"/>
      <c r="R252" s="39"/>
      <c r="S252" s="46"/>
      <c r="T252" s="40"/>
    </row>
  </sheetData>
  <conditionalFormatting sqref="W1:W1048576 AG1:AG1048576 BK1:BK1048576 C1:C1048576 M1:M1048576">
    <cfRule type="colorScale" priority="34">
      <colorScale>
        <cfvo type="num" val="0"/>
        <cfvo type="num" val="100"/>
        <cfvo type="num" val="300"/>
        <color theme="0"/>
        <color rgb="FFA4CCA8"/>
        <color rgb="FFFFDB69"/>
      </colorScale>
    </cfRule>
  </conditionalFormatting>
  <conditionalFormatting sqref="AQ4">
    <cfRule type="colorScale" priority="30">
      <colorScale>
        <cfvo type="num" val="0"/>
        <cfvo type="num" val="100"/>
        <cfvo type="num" val="300"/>
        <color theme="0"/>
        <color rgb="FFA4CCA8"/>
        <color rgb="FFFFDB69"/>
      </colorScale>
    </cfRule>
  </conditionalFormatting>
  <conditionalFormatting sqref="AQ3">
    <cfRule type="colorScale" priority="26">
      <colorScale>
        <cfvo type="num" val="0"/>
        <cfvo type="num" val="100"/>
        <cfvo type="num" val="300"/>
        <color theme="0"/>
        <color rgb="FFA4CCA8"/>
        <color rgb="FFFFDB69"/>
      </colorScale>
    </cfRule>
  </conditionalFormatting>
  <conditionalFormatting sqref="AQ6:AQ160">
    <cfRule type="colorScale" priority="24">
      <colorScale>
        <cfvo type="num" val="0"/>
        <cfvo type="num" val="100"/>
        <cfvo type="num" val="300"/>
        <color theme="0"/>
        <color rgb="FFA4CCA8"/>
        <color rgb="FFFFDB69"/>
      </colorScale>
    </cfRule>
  </conditionalFormatting>
  <conditionalFormatting sqref="AQ5">
    <cfRule type="colorScale" priority="22">
      <colorScale>
        <cfvo type="num" val="0"/>
        <cfvo type="num" val="100"/>
        <cfvo type="num" val="300"/>
        <color theme="0"/>
        <color rgb="FFA4CCA8"/>
        <color rgb="FFFFDB69"/>
      </colorScale>
    </cfRule>
  </conditionalFormatting>
  <conditionalFormatting sqref="BA4">
    <cfRule type="colorScale" priority="20">
      <colorScale>
        <cfvo type="num" val="0"/>
        <cfvo type="num" val="100"/>
        <cfvo type="num" val="300"/>
        <color theme="0"/>
        <color rgb="FFA4CCA8"/>
        <color rgb="FFFFDB69"/>
      </colorScale>
    </cfRule>
  </conditionalFormatting>
  <conditionalFormatting sqref="BA3">
    <cfRule type="colorScale" priority="18">
      <colorScale>
        <cfvo type="num" val="0"/>
        <cfvo type="num" val="100"/>
        <cfvo type="num" val="300"/>
        <color theme="0"/>
        <color rgb="FFA4CCA8"/>
        <color rgb="FFFFDB69"/>
      </colorScale>
    </cfRule>
  </conditionalFormatting>
  <conditionalFormatting sqref="BA6:BA160">
    <cfRule type="colorScale" priority="16">
      <colorScale>
        <cfvo type="num" val="0"/>
        <cfvo type="num" val="100"/>
        <cfvo type="num" val="300"/>
        <color theme="0"/>
        <color rgb="FFA4CCA8"/>
        <color rgb="FFFFDB69"/>
      </colorScale>
    </cfRule>
  </conditionalFormatting>
  <conditionalFormatting sqref="BA5">
    <cfRule type="colorScale" priority="14">
      <colorScale>
        <cfvo type="num" val="0"/>
        <cfvo type="num" val="100"/>
        <cfvo type="num" val="300"/>
        <color theme="0"/>
        <color rgb="FFA4CCA8"/>
        <color rgb="FFFFDB69"/>
      </colorScale>
    </cfRule>
  </conditionalFormatting>
  <pageMargins left="0.7" right="0.7" top="0.78740157499999996" bottom="0.78740157499999996" header="0.3" footer="0.3"/>
  <pageSetup paperSize="9" orientation="portrait" r:id="rId1"/>
  <tableParts count="7">
    <tablePart r:id="rId2"/>
    <tablePart r:id="rId3"/>
    <tablePart r:id="rId4"/>
    <tablePart r:id="rId5"/>
    <tablePart r:id="rId6"/>
    <tablePart r:id="rId7"/>
    <tablePart r:id="rId8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31" id="{D29DF0B8-0307-45E7-B572-08CDC80A0915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NoIcons" iconId="0"/>
              <x14:cfIcon iconSet="NoIcons" iconId="0"/>
            </x14:iconSet>
          </x14:cfRule>
          <xm:sqref>W1:W1048576</xm:sqref>
        </x14:conditionalFormatting>
        <x14:conditionalFormatting xmlns:xm="http://schemas.microsoft.com/office/excel/2006/main">
          <x14:cfRule type="iconSet" priority="29" id="{0B7181BF-2BB1-4890-9D53-8D78C8AE9003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NoIcons" iconId="0"/>
              <x14:cfIcon iconSet="NoIcons" iconId="0"/>
            </x14:iconSet>
          </x14:cfRule>
          <xm:sqref>AQ4</xm:sqref>
        </x14:conditionalFormatting>
        <x14:conditionalFormatting xmlns:xm="http://schemas.microsoft.com/office/excel/2006/main">
          <x14:cfRule type="iconSet" priority="25" id="{D1048BAC-9737-4634-994D-BD091F18EC61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NoIcons" iconId="0"/>
              <x14:cfIcon iconSet="NoIcons" iconId="0"/>
            </x14:iconSet>
          </x14:cfRule>
          <xm:sqref>AQ3</xm:sqref>
        </x14:conditionalFormatting>
        <x14:conditionalFormatting xmlns:xm="http://schemas.microsoft.com/office/excel/2006/main">
          <x14:cfRule type="iconSet" priority="23" id="{8CFCEA14-19F1-4689-936F-12E3B8DB60EA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NoIcons" iconId="0"/>
              <x14:cfIcon iconSet="NoIcons" iconId="0"/>
            </x14:iconSet>
          </x14:cfRule>
          <xm:sqref>AQ6:AQ160</xm:sqref>
        </x14:conditionalFormatting>
        <x14:conditionalFormatting xmlns:xm="http://schemas.microsoft.com/office/excel/2006/main">
          <x14:cfRule type="iconSet" priority="21" id="{92E8D1E6-4DE9-4C2F-BCD3-38E56B5D77F8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NoIcons" iconId="0"/>
              <x14:cfIcon iconSet="NoIcons" iconId="0"/>
            </x14:iconSet>
          </x14:cfRule>
          <xm:sqref>AQ5</xm:sqref>
        </x14:conditionalFormatting>
        <x14:conditionalFormatting xmlns:xm="http://schemas.microsoft.com/office/excel/2006/main">
          <x14:cfRule type="iconSet" priority="19" id="{8218B863-A5E3-4A29-98B2-FC0E48608D01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NoIcons" iconId="0"/>
              <x14:cfIcon iconSet="NoIcons" iconId="0"/>
            </x14:iconSet>
          </x14:cfRule>
          <xm:sqref>BA4</xm:sqref>
        </x14:conditionalFormatting>
        <x14:conditionalFormatting xmlns:xm="http://schemas.microsoft.com/office/excel/2006/main">
          <x14:cfRule type="iconSet" priority="17" id="{4D4E3CFA-0785-4801-B171-F2490789258B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NoIcons" iconId="0"/>
              <x14:cfIcon iconSet="NoIcons" iconId="0"/>
            </x14:iconSet>
          </x14:cfRule>
          <xm:sqref>BA3</xm:sqref>
        </x14:conditionalFormatting>
        <x14:conditionalFormatting xmlns:xm="http://schemas.microsoft.com/office/excel/2006/main">
          <x14:cfRule type="iconSet" priority="15" id="{698A3E1C-4BAA-452F-A1B9-193D299E9450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NoIcons" iconId="0"/>
              <x14:cfIcon iconSet="NoIcons" iconId="0"/>
            </x14:iconSet>
          </x14:cfRule>
          <xm:sqref>BA6:BA160</xm:sqref>
        </x14:conditionalFormatting>
        <x14:conditionalFormatting xmlns:xm="http://schemas.microsoft.com/office/excel/2006/main">
          <x14:cfRule type="iconSet" priority="13" id="{4792745E-3EB6-489E-B305-8DD45AC2A20A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NoIcons" iconId="0"/>
              <x14:cfIcon iconSet="NoIcons" iconId="0"/>
            </x14:iconSet>
          </x14:cfRule>
          <xm:sqref>BA5</xm:sqref>
        </x14:conditionalFormatting>
        <x14:conditionalFormatting xmlns:xm="http://schemas.microsoft.com/office/excel/2006/main">
          <x14:cfRule type="iconSet" priority="7" id="{90F2F20D-3656-4E20-954F-2005F9C204F9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NoIcons" iconId="0"/>
              <x14:cfIcon iconSet="NoIcons" iconId="0"/>
            </x14:iconSet>
          </x14:cfRule>
          <xm:sqref>AG1:AG1048576</xm:sqref>
        </x14:conditionalFormatting>
        <x14:conditionalFormatting xmlns:xm="http://schemas.microsoft.com/office/excel/2006/main">
          <x14:cfRule type="iconSet" priority="5" id="{67988B77-23E6-4A37-8805-6A39E76BCCDB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NoIcons" iconId="0"/>
              <x14:cfIcon iconSet="NoIcons" iconId="0"/>
            </x14:iconSet>
          </x14:cfRule>
          <xm:sqref>BK1:BK1048576</xm:sqref>
        </x14:conditionalFormatting>
        <x14:conditionalFormatting xmlns:xm="http://schemas.microsoft.com/office/excel/2006/main">
          <x14:cfRule type="iconSet" priority="3" id="{53FEC598-1063-4259-ADD3-77AD3C4C7DDC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NoIcons" iconId="0"/>
              <x14:cfIcon iconSet="NoIcons" iconId="0"/>
            </x14:iconSet>
          </x14:cfRule>
          <xm:sqref>M1:M1048576</xm:sqref>
        </x14:conditionalFormatting>
        <x14:conditionalFormatting xmlns:xm="http://schemas.microsoft.com/office/excel/2006/main">
          <x14:cfRule type="iconSet" priority="1" id="{3030AD74-F62A-4275-9B60-A41BD6D85686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NoIcons" iconId="0"/>
              <x14:cfIcon iconSet="NoIcons" iconId="0"/>
            </x14:iconSet>
          </x14:cfRule>
          <xm:sqref>C1:C1048576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141"/>
  <sheetViews>
    <sheetView topLeftCell="A13" zoomScale="85" zoomScaleNormal="85" workbookViewId="0">
      <selection activeCell="B58" sqref="B58"/>
    </sheetView>
  </sheetViews>
  <sheetFormatPr baseColWidth="10" defaultRowHeight="15" outlineLevelCol="1" x14ac:dyDescent="0.25"/>
  <cols>
    <col min="1" max="1" width="5.7109375" customWidth="1"/>
    <col min="4" max="7" width="11.42578125" customWidth="1" outlineLevel="1"/>
    <col min="10" max="10" width="25.7109375" customWidth="1"/>
    <col min="11" max="11" width="5.7109375" customWidth="1"/>
    <col min="14" max="17" width="11.42578125" hidden="1" customWidth="1" outlineLevel="1"/>
    <col min="18" max="18" width="11.42578125" collapsed="1"/>
    <col min="20" max="20" width="25.7109375" customWidth="1"/>
    <col min="21" max="21" width="5.7109375" customWidth="1"/>
  </cols>
  <sheetData>
    <row r="2" spans="1:21" x14ac:dyDescent="0.25">
      <c r="A2" s="65" t="s">
        <v>80</v>
      </c>
      <c r="B2" s="65"/>
      <c r="C2" s="65"/>
      <c r="D2" s="65"/>
      <c r="E2" s="65"/>
      <c r="F2" s="65"/>
      <c r="G2" s="65"/>
      <c r="H2" s="65"/>
      <c r="I2" s="65"/>
      <c r="J2" s="65"/>
      <c r="K2" s="65" t="s">
        <v>81</v>
      </c>
      <c r="L2" s="65"/>
      <c r="M2" s="65"/>
      <c r="N2" s="65"/>
      <c r="O2" s="65"/>
      <c r="P2" s="65"/>
      <c r="Q2" s="65"/>
      <c r="R2" s="65"/>
      <c r="S2" s="65"/>
      <c r="T2" s="65"/>
      <c r="U2" s="65"/>
    </row>
    <row r="3" spans="1:21" x14ac:dyDescent="0.25">
      <c r="B3" s="32" t="s">
        <v>25</v>
      </c>
      <c r="C3" s="33" t="s">
        <v>22</v>
      </c>
      <c r="D3" s="51" t="s">
        <v>23</v>
      </c>
      <c r="E3" s="51" t="s">
        <v>24</v>
      </c>
      <c r="F3" s="51" t="s">
        <v>36</v>
      </c>
      <c r="G3" s="33" t="s">
        <v>38</v>
      </c>
      <c r="H3" s="42" t="s">
        <v>40</v>
      </c>
      <c r="I3" s="33" t="s">
        <v>39</v>
      </c>
      <c r="J3" s="32" t="s">
        <v>37</v>
      </c>
      <c r="L3" s="32" t="s">
        <v>25</v>
      </c>
      <c r="M3" s="33" t="s">
        <v>22</v>
      </c>
      <c r="N3" s="51" t="s">
        <v>23</v>
      </c>
      <c r="O3" s="51" t="s">
        <v>24</v>
      </c>
      <c r="P3" s="51" t="s">
        <v>36</v>
      </c>
      <c r="Q3" s="33" t="s">
        <v>38</v>
      </c>
      <c r="R3" s="42" t="s">
        <v>40</v>
      </c>
      <c r="S3" s="33" t="s">
        <v>39</v>
      </c>
      <c r="T3" s="32" t="s">
        <v>37</v>
      </c>
    </row>
    <row r="4" spans="1:21" x14ac:dyDescent="0.25">
      <c r="B4" s="34">
        <v>1</v>
      </c>
      <c r="C4" s="35">
        <f>D4+G4+2/2+Tabelle2121317[[#This Row],[poweradd]]</f>
        <v>105</v>
      </c>
      <c r="D4" s="52">
        <v>100</v>
      </c>
      <c r="E4" s="52">
        <v>400</v>
      </c>
      <c r="F4" s="52">
        <f t="shared" ref="F4:F67" si="0">E4-G4</f>
        <v>396</v>
      </c>
      <c r="G4" s="35">
        <f t="shared" ref="G4:G35" si="1">IF(ROUNDDOWN(E4/50/2,0)&lt;1,1,IF(ROUNDDOWN(E4/50/2,0)&gt;10,10,ROUNDDOWN(E4/50/2,2)))</f>
        <v>4</v>
      </c>
      <c r="H4" s="43"/>
      <c r="I4" s="43"/>
      <c r="J4" s="38"/>
      <c r="L4" s="34">
        <v>1</v>
      </c>
      <c r="M4" s="35">
        <f>N4+Q4+2/2+Tabelle212131418[[#This Row],[poweradd]]</f>
        <v>105</v>
      </c>
      <c r="N4" s="52">
        <v>100</v>
      </c>
      <c r="O4" s="52">
        <v>400</v>
      </c>
      <c r="P4" s="52">
        <f t="shared" ref="P4:P5" si="2">O4-Q4</f>
        <v>396</v>
      </c>
      <c r="Q4" s="35">
        <f t="shared" ref="Q4:Q35" si="3">IF(ROUNDDOWN(O4/50/2,0)&lt;1,1,IF(ROUNDDOWN(O4/50/2,0)&gt;10,10,ROUNDDOWN(O4/50/2,2)))</f>
        <v>4</v>
      </c>
      <c r="R4" s="43"/>
      <c r="S4" s="43"/>
      <c r="T4" s="38"/>
    </row>
    <row r="5" spans="1:21" x14ac:dyDescent="0.25">
      <c r="B5" s="34">
        <v>2</v>
      </c>
      <c r="C5" s="35">
        <f>D5+G5+2/2+Tabelle2121317[[#This Row],[poweradd]]</f>
        <v>109.96</v>
      </c>
      <c r="D5" s="52">
        <f>C4</f>
        <v>105</v>
      </c>
      <c r="E5" s="52">
        <f t="shared" ref="E5:E68" si="4">F4+I4</f>
        <v>396</v>
      </c>
      <c r="F5" s="52">
        <f t="shared" si="0"/>
        <v>392.04</v>
      </c>
      <c r="G5" s="35">
        <f t="shared" si="1"/>
        <v>3.96</v>
      </c>
      <c r="H5" s="43"/>
      <c r="I5" s="43"/>
      <c r="J5" s="34"/>
      <c r="L5" s="34">
        <v>2</v>
      </c>
      <c r="M5" s="35">
        <f>N5+Q5+2/2+Tabelle212131418[[#This Row],[poweradd]]</f>
        <v>109.96</v>
      </c>
      <c r="N5" s="52">
        <f>M4</f>
        <v>105</v>
      </c>
      <c r="O5" s="52">
        <f t="shared" ref="O5:O68" si="5">P4+S4</f>
        <v>396</v>
      </c>
      <c r="P5" s="52">
        <f t="shared" si="2"/>
        <v>392.04</v>
      </c>
      <c r="Q5" s="35">
        <f t="shared" si="3"/>
        <v>3.96</v>
      </c>
      <c r="R5" s="43"/>
      <c r="S5" s="43"/>
      <c r="T5" s="34"/>
    </row>
    <row r="6" spans="1:21" x14ac:dyDescent="0.25">
      <c r="B6" s="34">
        <v>3</v>
      </c>
      <c r="C6" s="35">
        <f>D6+G6+2/2+Tabelle2121317[[#This Row],[poweradd]]</f>
        <v>4.8799999999999955</v>
      </c>
      <c r="D6" s="52">
        <f t="shared" ref="D6:D69" si="6">C5</f>
        <v>109.96</v>
      </c>
      <c r="E6" s="52">
        <f t="shared" si="4"/>
        <v>392.04</v>
      </c>
      <c r="F6" s="52">
        <f>E6-G6</f>
        <v>388.12</v>
      </c>
      <c r="G6" s="35">
        <f t="shared" si="1"/>
        <v>3.92</v>
      </c>
      <c r="H6" s="43">
        <v>-110</v>
      </c>
      <c r="I6" s="43"/>
      <c r="J6" s="34" t="s">
        <v>26</v>
      </c>
      <c r="L6" s="34">
        <v>3</v>
      </c>
      <c r="M6" s="35">
        <f>N6+Q6+2/2+Tabelle212131418[[#This Row],[poweradd]]</f>
        <v>114.88</v>
      </c>
      <c r="N6" s="52">
        <f t="shared" ref="N6:N69" si="7">M5</f>
        <v>109.96</v>
      </c>
      <c r="O6" s="52">
        <f t="shared" si="5"/>
        <v>392.04</v>
      </c>
      <c r="P6" s="52">
        <f>O6-Q6</f>
        <v>388.12</v>
      </c>
      <c r="Q6" s="35">
        <f t="shared" si="3"/>
        <v>3.92</v>
      </c>
      <c r="R6" s="43"/>
      <c r="S6" s="43"/>
      <c r="T6" s="34"/>
    </row>
    <row r="7" spans="1:21" x14ac:dyDescent="0.25">
      <c r="B7" s="36">
        <v>4</v>
      </c>
      <c r="C7" s="37">
        <f>D7+G7+2/2+Tabelle2121317[[#This Row],[poweradd]]</f>
        <v>9.7599999999999945</v>
      </c>
      <c r="D7" s="52">
        <f t="shared" si="6"/>
        <v>4.8799999999999955</v>
      </c>
      <c r="E7" s="52">
        <f t="shared" si="4"/>
        <v>388.12</v>
      </c>
      <c r="F7" s="52">
        <f t="shared" si="0"/>
        <v>384.24</v>
      </c>
      <c r="G7" s="35">
        <f t="shared" si="1"/>
        <v>3.88</v>
      </c>
      <c r="H7" s="44"/>
      <c r="I7" s="44"/>
      <c r="J7" s="36"/>
      <c r="L7" s="36">
        <v>4</v>
      </c>
      <c r="M7" s="37">
        <f>N7+Q7+2/2+Tabelle212131418[[#This Row],[poweradd]]</f>
        <v>119.75999999999999</v>
      </c>
      <c r="N7" s="52">
        <f t="shared" si="7"/>
        <v>114.88</v>
      </c>
      <c r="O7" s="52">
        <f t="shared" si="5"/>
        <v>388.12</v>
      </c>
      <c r="P7" s="52">
        <f t="shared" ref="P7:P70" si="8">O7-Q7</f>
        <v>384.24</v>
      </c>
      <c r="Q7" s="35">
        <f t="shared" si="3"/>
        <v>3.88</v>
      </c>
      <c r="R7" s="44"/>
      <c r="S7" s="44"/>
      <c r="T7" s="36"/>
    </row>
    <row r="8" spans="1:21" x14ac:dyDescent="0.25">
      <c r="B8" s="34">
        <v>5</v>
      </c>
      <c r="C8" s="35">
        <f>D8+G8+2/2+Tabelle2121317[[#This Row],[poweradd]]</f>
        <v>14.599999999999994</v>
      </c>
      <c r="D8" s="52">
        <f t="shared" si="6"/>
        <v>9.7599999999999945</v>
      </c>
      <c r="E8" s="52">
        <f t="shared" si="4"/>
        <v>384.24</v>
      </c>
      <c r="F8" s="52">
        <f t="shared" si="0"/>
        <v>380.40000000000003</v>
      </c>
      <c r="G8" s="35">
        <f t="shared" si="1"/>
        <v>3.84</v>
      </c>
      <c r="H8" s="43"/>
      <c r="I8" s="43"/>
      <c r="J8" s="38"/>
      <c r="L8" s="34">
        <v>5</v>
      </c>
      <c r="M8" s="35">
        <f>N8+Q8+2/2+Tabelle212131418[[#This Row],[poweradd]]</f>
        <v>124.6</v>
      </c>
      <c r="N8" s="52">
        <f t="shared" si="7"/>
        <v>119.75999999999999</v>
      </c>
      <c r="O8" s="52">
        <f t="shared" si="5"/>
        <v>384.24</v>
      </c>
      <c r="P8" s="52">
        <f t="shared" si="8"/>
        <v>380.40000000000003</v>
      </c>
      <c r="Q8" s="35">
        <f t="shared" si="3"/>
        <v>3.84</v>
      </c>
      <c r="R8" s="43"/>
      <c r="S8" s="43"/>
      <c r="T8" s="38"/>
    </row>
    <row r="9" spans="1:21" x14ac:dyDescent="0.25">
      <c r="B9" s="34">
        <v>6</v>
      </c>
      <c r="C9" s="35">
        <f>D9+G9+2/2+Tabelle2121317[[#This Row],[poweradd]]</f>
        <v>19.399999999999995</v>
      </c>
      <c r="D9" s="52">
        <f t="shared" si="6"/>
        <v>14.599999999999994</v>
      </c>
      <c r="E9" s="52">
        <f t="shared" si="4"/>
        <v>380.40000000000003</v>
      </c>
      <c r="F9" s="52">
        <f t="shared" si="0"/>
        <v>376.6</v>
      </c>
      <c r="G9" s="35">
        <f t="shared" si="1"/>
        <v>3.8</v>
      </c>
      <c r="H9" s="43"/>
      <c r="I9" s="43"/>
      <c r="J9" s="38"/>
      <c r="L9" s="34">
        <v>6</v>
      </c>
      <c r="M9" s="35">
        <f>N9+Q9+2/2+Tabelle212131418[[#This Row],[poweradd]]</f>
        <v>129.4</v>
      </c>
      <c r="N9" s="52">
        <f t="shared" si="7"/>
        <v>124.6</v>
      </c>
      <c r="O9" s="52">
        <f t="shared" si="5"/>
        <v>380.40000000000003</v>
      </c>
      <c r="P9" s="52">
        <f t="shared" si="8"/>
        <v>376.6</v>
      </c>
      <c r="Q9" s="35">
        <f t="shared" si="3"/>
        <v>3.8</v>
      </c>
      <c r="R9" s="43"/>
      <c r="S9" s="43"/>
      <c r="T9" s="38"/>
    </row>
    <row r="10" spans="1:21" x14ac:dyDescent="0.25">
      <c r="B10" s="34">
        <v>7</v>
      </c>
      <c r="C10" s="35">
        <f>D10+G10+2/2+Tabelle2121317[[#This Row],[poweradd]]</f>
        <v>24.159999999999997</v>
      </c>
      <c r="D10" s="52">
        <f t="shared" si="6"/>
        <v>19.399999999999995</v>
      </c>
      <c r="E10" s="52">
        <f t="shared" si="4"/>
        <v>376.6</v>
      </c>
      <c r="F10" s="52">
        <f t="shared" si="0"/>
        <v>372.84000000000003</v>
      </c>
      <c r="G10" s="35">
        <f t="shared" si="1"/>
        <v>3.76</v>
      </c>
      <c r="H10" s="43"/>
      <c r="I10" s="43"/>
      <c r="J10" s="38"/>
      <c r="L10" s="34">
        <v>7</v>
      </c>
      <c r="M10" s="35">
        <f>N10+Q10+2/2+Tabelle212131418[[#This Row],[poweradd]]</f>
        <v>134.16</v>
      </c>
      <c r="N10" s="52">
        <f t="shared" si="7"/>
        <v>129.4</v>
      </c>
      <c r="O10" s="52">
        <f t="shared" si="5"/>
        <v>376.6</v>
      </c>
      <c r="P10" s="52">
        <f t="shared" si="8"/>
        <v>372.84000000000003</v>
      </c>
      <c r="Q10" s="35">
        <f t="shared" si="3"/>
        <v>3.76</v>
      </c>
      <c r="R10" s="43"/>
      <c r="S10" s="43"/>
      <c r="T10" s="38"/>
    </row>
    <row r="11" spans="1:21" x14ac:dyDescent="0.25">
      <c r="B11" s="36">
        <v>8</v>
      </c>
      <c r="C11" s="35">
        <f>D11+G11+2/2+Tabelle2121317[[#This Row],[poweradd]]</f>
        <v>28.879999999999995</v>
      </c>
      <c r="D11" s="52">
        <f t="shared" si="6"/>
        <v>24.159999999999997</v>
      </c>
      <c r="E11" s="52">
        <f t="shared" si="4"/>
        <v>372.84000000000003</v>
      </c>
      <c r="F11" s="52">
        <f t="shared" si="0"/>
        <v>369.12</v>
      </c>
      <c r="G11" s="35">
        <f t="shared" si="1"/>
        <v>3.72</v>
      </c>
      <c r="H11" s="43"/>
      <c r="I11" s="43"/>
      <c r="J11" s="38"/>
      <c r="L11" s="36">
        <v>8</v>
      </c>
      <c r="M11" s="35">
        <f>N11+Q11+2/2+Tabelle212131418[[#This Row],[poweradd]]</f>
        <v>138.88</v>
      </c>
      <c r="N11" s="52">
        <f t="shared" si="7"/>
        <v>134.16</v>
      </c>
      <c r="O11" s="52">
        <f t="shared" si="5"/>
        <v>372.84000000000003</v>
      </c>
      <c r="P11" s="52">
        <f t="shared" si="8"/>
        <v>369.12</v>
      </c>
      <c r="Q11" s="35">
        <f t="shared" si="3"/>
        <v>3.72</v>
      </c>
      <c r="R11" s="43"/>
      <c r="S11" s="43"/>
      <c r="T11" s="38"/>
    </row>
    <row r="12" spans="1:21" x14ac:dyDescent="0.25">
      <c r="B12" s="34">
        <v>9</v>
      </c>
      <c r="C12" s="35">
        <f>D12+G12+2/2+Tabelle2121317[[#This Row],[poweradd]]</f>
        <v>33.569999999999993</v>
      </c>
      <c r="D12" s="52">
        <f t="shared" si="6"/>
        <v>28.879999999999995</v>
      </c>
      <c r="E12" s="52">
        <f t="shared" si="4"/>
        <v>369.12</v>
      </c>
      <c r="F12" s="52">
        <f t="shared" si="0"/>
        <v>365.43</v>
      </c>
      <c r="G12" s="35">
        <f t="shared" si="1"/>
        <v>3.69</v>
      </c>
      <c r="H12" s="43"/>
      <c r="I12" s="43"/>
      <c r="J12" s="38"/>
      <c r="L12" s="34">
        <v>9</v>
      </c>
      <c r="M12" s="35">
        <f>N12+Q12+2/2+Tabelle212131418[[#This Row],[poweradd]]</f>
        <v>143.57</v>
      </c>
      <c r="N12" s="52">
        <f t="shared" si="7"/>
        <v>138.88</v>
      </c>
      <c r="O12" s="52">
        <f t="shared" si="5"/>
        <v>369.12</v>
      </c>
      <c r="P12" s="52">
        <f t="shared" si="8"/>
        <v>365.43</v>
      </c>
      <c r="Q12" s="35">
        <f t="shared" si="3"/>
        <v>3.69</v>
      </c>
      <c r="R12" s="43"/>
      <c r="S12" s="43"/>
      <c r="T12" s="38"/>
    </row>
    <row r="13" spans="1:21" x14ac:dyDescent="0.25">
      <c r="B13" s="34">
        <v>10</v>
      </c>
      <c r="C13" s="35">
        <f>D13+G13+2/2+Tabelle2121317[[#This Row],[poweradd]]</f>
        <v>38.219999999999992</v>
      </c>
      <c r="D13" s="52">
        <f t="shared" si="6"/>
        <v>33.569999999999993</v>
      </c>
      <c r="E13" s="52">
        <f t="shared" si="4"/>
        <v>365.43</v>
      </c>
      <c r="F13" s="52">
        <f t="shared" si="0"/>
        <v>361.78000000000003</v>
      </c>
      <c r="G13" s="35">
        <f t="shared" si="1"/>
        <v>3.65</v>
      </c>
      <c r="H13" s="43"/>
      <c r="I13" s="43"/>
      <c r="J13" s="38"/>
      <c r="L13" s="34">
        <v>10</v>
      </c>
      <c r="M13" s="35">
        <f>N13+Q13+2/2+Tabelle212131418[[#This Row],[poweradd]]</f>
        <v>148.22</v>
      </c>
      <c r="N13" s="52">
        <f t="shared" si="7"/>
        <v>143.57</v>
      </c>
      <c r="O13" s="52">
        <f t="shared" si="5"/>
        <v>365.43</v>
      </c>
      <c r="P13" s="52">
        <f t="shared" si="8"/>
        <v>361.78000000000003</v>
      </c>
      <c r="Q13" s="35">
        <f t="shared" si="3"/>
        <v>3.65</v>
      </c>
      <c r="R13" s="43"/>
      <c r="S13" s="43"/>
      <c r="T13" s="38"/>
    </row>
    <row r="14" spans="1:21" x14ac:dyDescent="0.25">
      <c r="B14" s="34">
        <v>11</v>
      </c>
      <c r="C14" s="35">
        <f>D14+G14+2/2+Tabelle2121317[[#This Row],[poweradd]]</f>
        <v>42.829999999999991</v>
      </c>
      <c r="D14" s="52">
        <f t="shared" si="6"/>
        <v>38.219999999999992</v>
      </c>
      <c r="E14" s="52">
        <f t="shared" si="4"/>
        <v>361.78000000000003</v>
      </c>
      <c r="F14" s="52">
        <f t="shared" si="0"/>
        <v>358.17</v>
      </c>
      <c r="G14" s="35">
        <f t="shared" si="1"/>
        <v>3.61</v>
      </c>
      <c r="H14" s="43"/>
      <c r="I14" s="43"/>
      <c r="J14" s="38"/>
      <c r="L14" s="34">
        <v>11</v>
      </c>
      <c r="M14" s="35">
        <f>N14+Q14+2/2+Tabelle212131418[[#This Row],[poweradd]]</f>
        <v>152.83000000000001</v>
      </c>
      <c r="N14" s="52">
        <f t="shared" si="7"/>
        <v>148.22</v>
      </c>
      <c r="O14" s="52">
        <f t="shared" si="5"/>
        <v>361.78000000000003</v>
      </c>
      <c r="P14" s="52">
        <f t="shared" si="8"/>
        <v>358.17</v>
      </c>
      <c r="Q14" s="35">
        <f t="shared" si="3"/>
        <v>3.61</v>
      </c>
      <c r="R14" s="43"/>
      <c r="S14" s="43"/>
      <c r="T14" s="38"/>
    </row>
    <row r="15" spans="1:21" x14ac:dyDescent="0.25">
      <c r="B15" s="36">
        <v>12</v>
      </c>
      <c r="C15" s="35">
        <f>D15+G15+2/2+Tabelle2121317[[#This Row],[poweradd]]</f>
        <v>47.409999999999989</v>
      </c>
      <c r="D15" s="52">
        <f t="shared" si="6"/>
        <v>42.829999999999991</v>
      </c>
      <c r="E15" s="52">
        <f t="shared" si="4"/>
        <v>358.17</v>
      </c>
      <c r="F15" s="52">
        <f t="shared" si="0"/>
        <v>354.59000000000003</v>
      </c>
      <c r="G15" s="35">
        <f t="shared" si="1"/>
        <v>3.58</v>
      </c>
      <c r="H15" s="43"/>
      <c r="I15" s="43"/>
      <c r="J15" s="38"/>
      <c r="L15" s="36">
        <v>12</v>
      </c>
      <c r="M15" s="35">
        <f>N15+Q15+2/2+Tabelle212131418[[#This Row],[poweradd]]</f>
        <v>157.41000000000003</v>
      </c>
      <c r="N15" s="52">
        <f t="shared" si="7"/>
        <v>152.83000000000001</v>
      </c>
      <c r="O15" s="52">
        <f t="shared" si="5"/>
        <v>358.17</v>
      </c>
      <c r="P15" s="52">
        <f t="shared" si="8"/>
        <v>354.59000000000003</v>
      </c>
      <c r="Q15" s="35">
        <f t="shared" si="3"/>
        <v>3.58</v>
      </c>
      <c r="R15" s="43"/>
      <c r="S15" s="43"/>
      <c r="T15" s="38"/>
    </row>
    <row r="16" spans="1:21" x14ac:dyDescent="0.25">
      <c r="B16" s="34">
        <v>13</v>
      </c>
      <c r="C16" s="37">
        <f>D16+G16+2/2+Tabelle2121317[[#This Row],[poweradd]]</f>
        <v>51.949999999999989</v>
      </c>
      <c r="D16" s="52">
        <f t="shared" si="6"/>
        <v>47.409999999999989</v>
      </c>
      <c r="E16" s="52">
        <f t="shared" si="4"/>
        <v>354.59000000000003</v>
      </c>
      <c r="F16" s="52">
        <f t="shared" si="0"/>
        <v>351.05</v>
      </c>
      <c r="G16" s="35">
        <f t="shared" si="1"/>
        <v>3.54</v>
      </c>
      <c r="H16" s="45"/>
      <c r="I16" s="45"/>
      <c r="J16" s="17"/>
      <c r="L16" s="34">
        <v>13</v>
      </c>
      <c r="M16" s="37">
        <f>N16+Q16+2/2+Tabelle212131418[[#This Row],[poweradd]]</f>
        <v>161.95000000000002</v>
      </c>
      <c r="N16" s="52">
        <f t="shared" si="7"/>
        <v>157.41000000000003</v>
      </c>
      <c r="O16" s="52">
        <f t="shared" si="5"/>
        <v>354.59000000000003</v>
      </c>
      <c r="P16" s="52">
        <f t="shared" si="8"/>
        <v>351.05</v>
      </c>
      <c r="Q16" s="35">
        <f t="shared" si="3"/>
        <v>3.54</v>
      </c>
      <c r="R16" s="45"/>
      <c r="S16" s="45"/>
      <c r="T16" s="17"/>
    </row>
    <row r="17" spans="2:20" x14ac:dyDescent="0.25">
      <c r="B17" s="34">
        <v>14</v>
      </c>
      <c r="C17" s="35">
        <f>D17+G17+2/2+Tabelle2121317[[#This Row],[poweradd]]</f>
        <v>56.459999999999987</v>
      </c>
      <c r="D17" s="52">
        <f t="shared" si="6"/>
        <v>51.949999999999989</v>
      </c>
      <c r="E17" s="52">
        <f t="shared" si="4"/>
        <v>351.05</v>
      </c>
      <c r="F17" s="52">
        <f t="shared" si="0"/>
        <v>347.54</v>
      </c>
      <c r="G17" s="35">
        <f t="shared" si="1"/>
        <v>3.51</v>
      </c>
      <c r="H17" s="43"/>
      <c r="I17" s="43"/>
      <c r="J17" s="34"/>
      <c r="L17" s="34">
        <v>14</v>
      </c>
      <c r="M17" s="35">
        <f>N17+Q17+2/2+Tabelle212131418[[#This Row],[poweradd]]</f>
        <v>166.46</v>
      </c>
      <c r="N17" s="52">
        <f t="shared" si="7"/>
        <v>161.95000000000002</v>
      </c>
      <c r="O17" s="52">
        <f t="shared" si="5"/>
        <v>351.05</v>
      </c>
      <c r="P17" s="52">
        <f t="shared" si="8"/>
        <v>347.54</v>
      </c>
      <c r="Q17" s="35">
        <f t="shared" si="3"/>
        <v>3.51</v>
      </c>
      <c r="R17" s="43"/>
      <c r="S17" s="43"/>
      <c r="T17" s="34"/>
    </row>
    <row r="18" spans="2:20" x14ac:dyDescent="0.25">
      <c r="B18" s="34">
        <v>15</v>
      </c>
      <c r="C18" s="35">
        <f>D18+G18+2/2+Tabelle2121317[[#This Row],[poweradd]]</f>
        <v>60.929999999999986</v>
      </c>
      <c r="D18" s="52">
        <f t="shared" si="6"/>
        <v>56.459999999999987</v>
      </c>
      <c r="E18" s="52">
        <f t="shared" si="4"/>
        <v>347.54</v>
      </c>
      <c r="F18" s="52">
        <f t="shared" si="0"/>
        <v>344.07</v>
      </c>
      <c r="G18" s="35">
        <f t="shared" si="1"/>
        <v>3.47</v>
      </c>
      <c r="H18" s="43"/>
      <c r="I18" s="43"/>
      <c r="J18" s="34"/>
      <c r="L18" s="34">
        <v>15</v>
      </c>
      <c r="M18" s="35">
        <f>N18+Q18+2/2+Tabelle212131418[[#This Row],[poweradd]]</f>
        <v>170.93</v>
      </c>
      <c r="N18" s="52">
        <f t="shared" si="7"/>
        <v>166.46</v>
      </c>
      <c r="O18" s="52">
        <f t="shared" si="5"/>
        <v>347.54</v>
      </c>
      <c r="P18" s="52">
        <f t="shared" si="8"/>
        <v>344.07</v>
      </c>
      <c r="Q18" s="35">
        <f t="shared" si="3"/>
        <v>3.47</v>
      </c>
      <c r="R18" s="43"/>
      <c r="S18" s="43"/>
      <c r="T18" s="34"/>
    </row>
    <row r="19" spans="2:20" x14ac:dyDescent="0.25">
      <c r="B19" s="34">
        <v>16</v>
      </c>
      <c r="C19" s="35">
        <f>D19+G19+2/2+Tabelle2121317[[#This Row],[poweradd]]</f>
        <v>65.36999999999999</v>
      </c>
      <c r="D19" s="52">
        <f t="shared" si="6"/>
        <v>60.929999999999986</v>
      </c>
      <c r="E19" s="52">
        <f t="shared" si="4"/>
        <v>344.07</v>
      </c>
      <c r="F19" s="52">
        <f t="shared" si="0"/>
        <v>340.63</v>
      </c>
      <c r="G19" s="35">
        <f t="shared" si="1"/>
        <v>3.44</v>
      </c>
      <c r="H19" s="43"/>
      <c r="I19" s="43"/>
      <c r="J19" s="34"/>
      <c r="L19" s="34">
        <v>16</v>
      </c>
      <c r="M19" s="35">
        <f>N19+Q19+2/2+Tabelle212131418[[#This Row],[poweradd]]</f>
        <v>175.37</v>
      </c>
      <c r="N19" s="52">
        <f t="shared" si="7"/>
        <v>170.93</v>
      </c>
      <c r="O19" s="52">
        <f t="shared" si="5"/>
        <v>344.07</v>
      </c>
      <c r="P19" s="52">
        <f t="shared" si="8"/>
        <v>340.63</v>
      </c>
      <c r="Q19" s="35">
        <f t="shared" si="3"/>
        <v>3.44</v>
      </c>
      <c r="R19" s="43"/>
      <c r="S19" s="43"/>
      <c r="T19" s="34"/>
    </row>
    <row r="20" spans="2:20" x14ac:dyDescent="0.25">
      <c r="B20" s="36">
        <v>17</v>
      </c>
      <c r="C20" s="37">
        <f>D20+G20+2/2+Tabelle2121317[[#This Row],[poweradd]]</f>
        <v>69.77</v>
      </c>
      <c r="D20" s="52">
        <f t="shared" si="6"/>
        <v>65.36999999999999</v>
      </c>
      <c r="E20" s="52">
        <f t="shared" si="4"/>
        <v>340.63</v>
      </c>
      <c r="F20" s="52">
        <f t="shared" si="0"/>
        <v>337.23</v>
      </c>
      <c r="G20" s="35">
        <f t="shared" si="1"/>
        <v>3.4</v>
      </c>
      <c r="H20" s="44"/>
      <c r="I20" s="44"/>
      <c r="J20" s="36"/>
      <c r="L20" s="36">
        <v>17</v>
      </c>
      <c r="M20" s="37">
        <f>N20+Q20+2/2+Tabelle212131418[[#This Row],[poweradd]]</f>
        <v>179.77</v>
      </c>
      <c r="N20" s="52">
        <f t="shared" si="7"/>
        <v>175.37</v>
      </c>
      <c r="O20" s="52">
        <f t="shared" si="5"/>
        <v>340.63</v>
      </c>
      <c r="P20" s="52">
        <f t="shared" si="8"/>
        <v>337.23</v>
      </c>
      <c r="Q20" s="35">
        <f t="shared" si="3"/>
        <v>3.4</v>
      </c>
      <c r="R20" s="44"/>
      <c r="S20" s="44"/>
      <c r="T20" s="36"/>
    </row>
    <row r="21" spans="2:20" x14ac:dyDescent="0.25">
      <c r="B21" s="34">
        <v>18</v>
      </c>
      <c r="C21" s="35">
        <f>D21+G21+2/2+Tabelle2121317[[#This Row],[poweradd]]</f>
        <v>74.14</v>
      </c>
      <c r="D21" s="52">
        <f t="shared" si="6"/>
        <v>69.77</v>
      </c>
      <c r="E21" s="52">
        <f t="shared" si="4"/>
        <v>337.23</v>
      </c>
      <c r="F21" s="52">
        <f t="shared" si="0"/>
        <v>333.86</v>
      </c>
      <c r="G21" s="35">
        <f t="shared" si="1"/>
        <v>3.37</v>
      </c>
      <c r="H21" s="43"/>
      <c r="I21" s="43"/>
      <c r="J21" s="38"/>
      <c r="L21" s="34">
        <v>18</v>
      </c>
      <c r="M21" s="35">
        <f>N21+Q21+2/2+Tabelle212131418[[#This Row],[poweradd]]</f>
        <v>184.14000000000001</v>
      </c>
      <c r="N21" s="52">
        <f t="shared" si="7"/>
        <v>179.77</v>
      </c>
      <c r="O21" s="52">
        <f t="shared" si="5"/>
        <v>337.23</v>
      </c>
      <c r="P21" s="52">
        <f t="shared" si="8"/>
        <v>333.86</v>
      </c>
      <c r="Q21" s="35">
        <f t="shared" si="3"/>
        <v>3.37</v>
      </c>
      <c r="R21" s="43"/>
      <c r="S21" s="43"/>
      <c r="T21" s="38"/>
    </row>
    <row r="22" spans="2:20" x14ac:dyDescent="0.25">
      <c r="B22" s="34">
        <v>19</v>
      </c>
      <c r="C22" s="35">
        <f>D22+G22+2/2+Tabelle2121317[[#This Row],[poweradd]]</f>
        <v>78.47</v>
      </c>
      <c r="D22" s="52">
        <f t="shared" si="6"/>
        <v>74.14</v>
      </c>
      <c r="E22" s="52">
        <f t="shared" si="4"/>
        <v>333.86</v>
      </c>
      <c r="F22" s="52">
        <f t="shared" si="0"/>
        <v>330.53000000000003</v>
      </c>
      <c r="G22" s="35">
        <f t="shared" si="1"/>
        <v>3.33</v>
      </c>
      <c r="H22" s="43"/>
      <c r="I22" s="43"/>
      <c r="J22" s="38"/>
      <c r="L22" s="34">
        <v>19</v>
      </c>
      <c r="M22" s="35">
        <f>N22+Q22+2/2+Tabelle212131418[[#This Row],[poweradd]]</f>
        <v>188.47000000000003</v>
      </c>
      <c r="N22" s="52">
        <f t="shared" si="7"/>
        <v>184.14000000000001</v>
      </c>
      <c r="O22" s="52">
        <f t="shared" si="5"/>
        <v>333.86</v>
      </c>
      <c r="P22" s="52">
        <f t="shared" si="8"/>
        <v>330.53000000000003</v>
      </c>
      <c r="Q22" s="35">
        <f t="shared" si="3"/>
        <v>3.33</v>
      </c>
      <c r="R22" s="43"/>
      <c r="S22" s="43"/>
      <c r="T22" s="38"/>
    </row>
    <row r="23" spans="2:20" x14ac:dyDescent="0.25">
      <c r="B23" s="34">
        <v>20</v>
      </c>
      <c r="C23" s="35">
        <f>D23+G23+2/2+Tabelle2121317[[#This Row],[poweradd]]</f>
        <v>82.77</v>
      </c>
      <c r="D23" s="52">
        <f t="shared" si="6"/>
        <v>78.47</v>
      </c>
      <c r="E23" s="52">
        <f t="shared" si="4"/>
        <v>330.53000000000003</v>
      </c>
      <c r="F23" s="52">
        <f t="shared" si="0"/>
        <v>327.23</v>
      </c>
      <c r="G23" s="35">
        <f t="shared" si="1"/>
        <v>3.3</v>
      </c>
      <c r="H23" s="43"/>
      <c r="I23" s="43"/>
      <c r="J23" s="38"/>
      <c r="L23" s="34">
        <v>20</v>
      </c>
      <c r="M23" s="35">
        <f>N23+Q23+2/2+Tabelle212131418[[#This Row],[poweradd]]</f>
        <v>192.77000000000004</v>
      </c>
      <c r="N23" s="52">
        <f t="shared" si="7"/>
        <v>188.47000000000003</v>
      </c>
      <c r="O23" s="52">
        <f t="shared" si="5"/>
        <v>330.53000000000003</v>
      </c>
      <c r="P23" s="52">
        <f t="shared" si="8"/>
        <v>327.23</v>
      </c>
      <c r="Q23" s="35">
        <f t="shared" si="3"/>
        <v>3.3</v>
      </c>
      <c r="R23" s="43"/>
      <c r="S23" s="43"/>
      <c r="T23" s="38"/>
    </row>
    <row r="24" spans="2:20" x14ac:dyDescent="0.25">
      <c r="B24" s="36">
        <v>21</v>
      </c>
      <c r="C24" s="35">
        <f>D24+G24+2/2+Tabelle2121317[[#This Row],[poweradd]]</f>
        <v>87.039999999999992</v>
      </c>
      <c r="D24" s="52">
        <f t="shared" si="6"/>
        <v>82.77</v>
      </c>
      <c r="E24" s="52">
        <f t="shared" si="4"/>
        <v>327.23</v>
      </c>
      <c r="F24" s="52">
        <f t="shared" si="0"/>
        <v>323.96000000000004</v>
      </c>
      <c r="G24" s="35">
        <f t="shared" si="1"/>
        <v>3.27</v>
      </c>
      <c r="H24" s="43"/>
      <c r="I24" s="43"/>
      <c r="J24" s="38"/>
      <c r="L24" s="36">
        <v>21</v>
      </c>
      <c r="M24" s="35">
        <f>N24+Q24+2/2+Tabelle212131418[[#This Row],[poweradd]]</f>
        <v>197.04000000000005</v>
      </c>
      <c r="N24" s="52">
        <f t="shared" si="7"/>
        <v>192.77000000000004</v>
      </c>
      <c r="O24" s="52">
        <f t="shared" si="5"/>
        <v>327.23</v>
      </c>
      <c r="P24" s="52">
        <f t="shared" si="8"/>
        <v>323.96000000000004</v>
      </c>
      <c r="Q24" s="35">
        <f t="shared" si="3"/>
        <v>3.27</v>
      </c>
      <c r="R24" s="43"/>
      <c r="S24" s="43"/>
      <c r="T24" s="38"/>
    </row>
    <row r="25" spans="2:20" x14ac:dyDescent="0.25">
      <c r="B25" s="34">
        <v>22</v>
      </c>
      <c r="C25" s="35">
        <f>D25+G25+2/2+Tabelle2121317[[#This Row],[poweradd]]</f>
        <v>91.27</v>
      </c>
      <c r="D25" s="52">
        <f t="shared" si="6"/>
        <v>87.039999999999992</v>
      </c>
      <c r="E25" s="52">
        <f t="shared" si="4"/>
        <v>323.96000000000004</v>
      </c>
      <c r="F25" s="52">
        <f t="shared" si="0"/>
        <v>320.73</v>
      </c>
      <c r="G25" s="35">
        <f t="shared" si="1"/>
        <v>3.23</v>
      </c>
      <c r="H25" s="43"/>
      <c r="I25" s="43"/>
      <c r="J25" s="38"/>
      <c r="L25" s="34">
        <v>22</v>
      </c>
      <c r="M25" s="35">
        <f>N25+Q25+2/2+Tabelle212131418[[#This Row],[poweradd]]</f>
        <v>201.27000000000004</v>
      </c>
      <c r="N25" s="52">
        <f t="shared" si="7"/>
        <v>197.04000000000005</v>
      </c>
      <c r="O25" s="52">
        <f t="shared" si="5"/>
        <v>323.96000000000004</v>
      </c>
      <c r="P25" s="52">
        <f t="shared" si="8"/>
        <v>320.73</v>
      </c>
      <c r="Q25" s="35">
        <f t="shared" si="3"/>
        <v>3.23</v>
      </c>
      <c r="R25" s="43"/>
      <c r="S25" s="43"/>
      <c r="T25" s="38"/>
    </row>
    <row r="26" spans="2:20" x14ac:dyDescent="0.25">
      <c r="B26" s="34">
        <v>23</v>
      </c>
      <c r="C26" s="35">
        <f>D26+G26+2/2+Tabelle2121317[[#This Row],[poweradd]]</f>
        <v>95.47</v>
      </c>
      <c r="D26" s="52">
        <f t="shared" si="6"/>
        <v>91.27</v>
      </c>
      <c r="E26" s="52">
        <f t="shared" si="4"/>
        <v>320.73</v>
      </c>
      <c r="F26" s="52">
        <f t="shared" si="0"/>
        <v>317.53000000000003</v>
      </c>
      <c r="G26" s="35">
        <f t="shared" si="1"/>
        <v>3.2</v>
      </c>
      <c r="H26" s="45"/>
      <c r="I26" s="45"/>
      <c r="L26" s="34">
        <v>23</v>
      </c>
      <c r="M26" s="35">
        <f>N26+Q26+2/2+Tabelle212131418[[#This Row],[poweradd]]</f>
        <v>205.47000000000003</v>
      </c>
      <c r="N26" s="52">
        <f t="shared" si="7"/>
        <v>201.27000000000004</v>
      </c>
      <c r="O26" s="52">
        <f t="shared" si="5"/>
        <v>320.73</v>
      </c>
      <c r="P26" s="52">
        <f t="shared" si="8"/>
        <v>317.53000000000003</v>
      </c>
      <c r="Q26" s="35">
        <f t="shared" si="3"/>
        <v>3.2</v>
      </c>
      <c r="R26" s="45"/>
      <c r="S26" s="45"/>
    </row>
    <row r="27" spans="2:20" x14ac:dyDescent="0.25">
      <c r="B27" s="34">
        <v>24</v>
      </c>
      <c r="C27" s="35">
        <f>D27+G27+2/2+Tabelle2121317[[#This Row],[poweradd]]</f>
        <v>99.64</v>
      </c>
      <c r="D27" s="52">
        <f t="shared" si="6"/>
        <v>95.47</v>
      </c>
      <c r="E27" s="52">
        <f t="shared" si="4"/>
        <v>317.53000000000003</v>
      </c>
      <c r="F27" s="52">
        <f t="shared" si="0"/>
        <v>314.36</v>
      </c>
      <c r="G27" s="35">
        <f t="shared" si="1"/>
        <v>3.17</v>
      </c>
      <c r="H27" s="45"/>
      <c r="I27" s="45"/>
      <c r="J27" s="38"/>
      <c r="L27" s="34">
        <v>24</v>
      </c>
      <c r="M27" s="35">
        <f>N27+Q27+2/2+Tabelle212131418[[#This Row],[poweradd]]</f>
        <v>209.64000000000001</v>
      </c>
      <c r="N27" s="52">
        <f t="shared" si="7"/>
        <v>205.47000000000003</v>
      </c>
      <c r="O27" s="52">
        <f t="shared" si="5"/>
        <v>317.53000000000003</v>
      </c>
      <c r="P27" s="52">
        <f t="shared" si="8"/>
        <v>314.36</v>
      </c>
      <c r="Q27" s="35">
        <f t="shared" si="3"/>
        <v>3.17</v>
      </c>
      <c r="R27" s="45"/>
      <c r="S27" s="45"/>
      <c r="T27" s="38"/>
    </row>
    <row r="28" spans="2:20" x14ac:dyDescent="0.25">
      <c r="B28" s="36">
        <v>25</v>
      </c>
      <c r="C28" s="35">
        <f>D28+G28+2/2+Tabelle2121317[[#This Row],[poweradd]]</f>
        <v>103.78</v>
      </c>
      <c r="D28" s="52">
        <f t="shared" si="6"/>
        <v>99.64</v>
      </c>
      <c r="E28" s="52">
        <f t="shared" si="4"/>
        <v>314.36</v>
      </c>
      <c r="F28" s="52">
        <f t="shared" si="0"/>
        <v>311.22000000000003</v>
      </c>
      <c r="G28" s="35">
        <f t="shared" si="1"/>
        <v>3.14</v>
      </c>
      <c r="H28" s="45"/>
      <c r="I28" s="45"/>
      <c r="L28" s="36">
        <v>25</v>
      </c>
      <c r="M28" s="35">
        <f>N28+Q28+2/2+Tabelle212131418[[#This Row],[poweradd]]</f>
        <v>213.78</v>
      </c>
      <c r="N28" s="52">
        <f t="shared" si="7"/>
        <v>209.64000000000001</v>
      </c>
      <c r="O28" s="52">
        <f t="shared" si="5"/>
        <v>314.36</v>
      </c>
      <c r="P28" s="52">
        <f t="shared" si="8"/>
        <v>311.22000000000003</v>
      </c>
      <c r="Q28" s="35">
        <f t="shared" si="3"/>
        <v>3.14</v>
      </c>
      <c r="R28" s="45"/>
      <c r="S28" s="45"/>
    </row>
    <row r="29" spans="2:20" x14ac:dyDescent="0.25">
      <c r="B29" s="34">
        <v>26</v>
      </c>
      <c r="C29" s="37">
        <f>D29+G29+2/2+Tabelle2121317[[#This Row],[poweradd]]</f>
        <v>107.89</v>
      </c>
      <c r="D29" s="52">
        <f t="shared" si="6"/>
        <v>103.78</v>
      </c>
      <c r="E29" s="52">
        <f t="shared" si="4"/>
        <v>311.22000000000003</v>
      </c>
      <c r="F29" s="52">
        <f t="shared" si="0"/>
        <v>308.11</v>
      </c>
      <c r="G29" s="35">
        <f t="shared" si="1"/>
        <v>3.11</v>
      </c>
      <c r="H29" s="45"/>
      <c r="I29" s="45"/>
      <c r="L29" s="34">
        <v>26</v>
      </c>
      <c r="M29" s="37">
        <f>N29+Q29+2/2+Tabelle212131418[[#This Row],[poweradd]]</f>
        <v>217.89000000000001</v>
      </c>
      <c r="N29" s="52">
        <f t="shared" si="7"/>
        <v>213.78</v>
      </c>
      <c r="O29" s="52">
        <f t="shared" si="5"/>
        <v>311.22000000000003</v>
      </c>
      <c r="P29" s="52">
        <f t="shared" si="8"/>
        <v>308.11</v>
      </c>
      <c r="Q29" s="35">
        <f t="shared" si="3"/>
        <v>3.11</v>
      </c>
      <c r="R29" s="45"/>
      <c r="S29" s="45"/>
    </row>
    <row r="30" spans="2:20" x14ac:dyDescent="0.25">
      <c r="B30" s="34">
        <v>27</v>
      </c>
      <c r="C30" s="35">
        <f>D30+G30+2/2+Tabelle2121317[[#This Row],[poweradd]]</f>
        <v>1.9699999999999989</v>
      </c>
      <c r="D30" s="52">
        <f t="shared" si="6"/>
        <v>107.89</v>
      </c>
      <c r="E30" s="52">
        <f t="shared" si="4"/>
        <v>308.11</v>
      </c>
      <c r="F30" s="52">
        <f t="shared" si="0"/>
        <v>305.03000000000003</v>
      </c>
      <c r="G30" s="35">
        <f t="shared" si="1"/>
        <v>3.08</v>
      </c>
      <c r="H30" s="43">
        <v>-110</v>
      </c>
      <c r="I30" s="43"/>
      <c r="J30" s="34" t="s">
        <v>27</v>
      </c>
      <c r="L30" s="34">
        <v>27</v>
      </c>
      <c r="M30" s="35">
        <f>N30+Q30+2/2+Tabelle212131418[[#This Row],[poweradd]]</f>
        <v>221.97000000000003</v>
      </c>
      <c r="N30" s="52">
        <f t="shared" si="7"/>
        <v>217.89000000000001</v>
      </c>
      <c r="O30" s="52">
        <f t="shared" si="5"/>
        <v>308.11</v>
      </c>
      <c r="P30" s="52">
        <f t="shared" si="8"/>
        <v>305.03000000000003</v>
      </c>
      <c r="Q30" s="35">
        <f t="shared" si="3"/>
        <v>3.08</v>
      </c>
      <c r="R30" s="45"/>
      <c r="S30" s="45"/>
    </row>
    <row r="31" spans="2:20" x14ac:dyDescent="0.25">
      <c r="B31" s="34">
        <v>28</v>
      </c>
      <c r="C31" s="35">
        <f>D31+G31+2/2+Tabelle2121317[[#This Row],[poweradd]]</f>
        <v>6.0199999999999987</v>
      </c>
      <c r="D31" s="52">
        <f t="shared" si="6"/>
        <v>1.9699999999999989</v>
      </c>
      <c r="E31" s="52">
        <f t="shared" si="4"/>
        <v>305.03000000000003</v>
      </c>
      <c r="F31" s="52">
        <f t="shared" si="0"/>
        <v>301.98</v>
      </c>
      <c r="G31" s="35">
        <f t="shared" si="1"/>
        <v>3.05</v>
      </c>
      <c r="H31" s="45"/>
      <c r="I31" s="45"/>
      <c r="L31" s="34">
        <v>28</v>
      </c>
      <c r="M31" s="35">
        <f>N31+Q31+2/2+Tabelle212131418[[#This Row],[poweradd]]</f>
        <v>226.02000000000004</v>
      </c>
      <c r="N31" s="52">
        <f t="shared" si="7"/>
        <v>221.97000000000003</v>
      </c>
      <c r="O31" s="52">
        <f t="shared" si="5"/>
        <v>305.03000000000003</v>
      </c>
      <c r="P31" s="52">
        <f t="shared" si="8"/>
        <v>301.98</v>
      </c>
      <c r="Q31" s="35">
        <f t="shared" si="3"/>
        <v>3.05</v>
      </c>
      <c r="R31" s="45"/>
      <c r="S31" s="45"/>
    </row>
    <row r="32" spans="2:20" x14ac:dyDescent="0.25">
      <c r="B32" s="34">
        <v>29</v>
      </c>
      <c r="C32" s="35">
        <f>D32+G32+2/2+Tabelle2121317[[#This Row],[poweradd]]</f>
        <v>10.029999999999998</v>
      </c>
      <c r="D32" s="52">
        <f t="shared" si="6"/>
        <v>6.0199999999999987</v>
      </c>
      <c r="E32" s="52">
        <f t="shared" si="4"/>
        <v>301.98</v>
      </c>
      <c r="F32" s="52">
        <f t="shared" si="0"/>
        <v>298.97000000000003</v>
      </c>
      <c r="G32" s="35">
        <f t="shared" si="1"/>
        <v>3.01</v>
      </c>
      <c r="H32" s="45"/>
      <c r="I32" s="45"/>
      <c r="L32" s="34">
        <v>29</v>
      </c>
      <c r="M32" s="35">
        <f>N32+Q32+2/2+Tabelle212131418[[#This Row],[poweradd]]</f>
        <v>230.03000000000003</v>
      </c>
      <c r="N32" s="52">
        <f t="shared" si="7"/>
        <v>226.02000000000004</v>
      </c>
      <c r="O32" s="52">
        <f t="shared" si="5"/>
        <v>301.98</v>
      </c>
      <c r="P32" s="52">
        <f t="shared" si="8"/>
        <v>298.97000000000003</v>
      </c>
      <c r="Q32" s="35">
        <f t="shared" si="3"/>
        <v>3.01</v>
      </c>
      <c r="R32" s="45"/>
      <c r="S32" s="45"/>
    </row>
    <row r="33" spans="2:20" x14ac:dyDescent="0.25">
      <c r="B33" s="36">
        <v>30</v>
      </c>
      <c r="C33" s="37">
        <f>D33+G33+2/2+Tabelle2121317[[#This Row],[poweradd]]</f>
        <v>14.009999999999998</v>
      </c>
      <c r="D33" s="52">
        <f t="shared" si="6"/>
        <v>10.029999999999998</v>
      </c>
      <c r="E33" s="52">
        <f t="shared" si="4"/>
        <v>298.97000000000003</v>
      </c>
      <c r="F33" s="52">
        <f t="shared" si="0"/>
        <v>295.99</v>
      </c>
      <c r="G33" s="35">
        <f t="shared" si="1"/>
        <v>2.98</v>
      </c>
      <c r="H33" s="45"/>
      <c r="I33" s="45"/>
      <c r="L33" s="36">
        <v>30</v>
      </c>
      <c r="M33" s="37">
        <f>N33+Q33+2/2+Tabelle212131418[[#This Row],[poweradd]]</f>
        <v>234.01000000000002</v>
      </c>
      <c r="N33" s="52">
        <f t="shared" si="7"/>
        <v>230.03000000000003</v>
      </c>
      <c r="O33" s="52">
        <f t="shared" si="5"/>
        <v>298.97000000000003</v>
      </c>
      <c r="P33" s="52">
        <f t="shared" si="8"/>
        <v>295.99</v>
      </c>
      <c r="Q33" s="35">
        <f t="shared" si="3"/>
        <v>2.98</v>
      </c>
      <c r="R33" s="45"/>
      <c r="S33" s="45"/>
    </row>
    <row r="34" spans="2:20" x14ac:dyDescent="0.25">
      <c r="B34" s="34">
        <v>31</v>
      </c>
      <c r="C34" s="35">
        <f>D34+G34+2/2+Tabelle2121317[[#This Row],[poweradd]]</f>
        <v>17.959999999999997</v>
      </c>
      <c r="D34" s="52">
        <f t="shared" si="6"/>
        <v>14.009999999999998</v>
      </c>
      <c r="E34" s="52">
        <f t="shared" si="4"/>
        <v>295.99</v>
      </c>
      <c r="F34" s="52">
        <f t="shared" si="0"/>
        <v>293.04000000000002</v>
      </c>
      <c r="G34" s="35">
        <f t="shared" si="1"/>
        <v>2.95</v>
      </c>
      <c r="H34" s="45"/>
      <c r="I34" s="45"/>
      <c r="L34" s="34">
        <v>31</v>
      </c>
      <c r="M34" s="35">
        <f>N34+Q34+2/2+Tabelle212131418[[#This Row],[poweradd]]</f>
        <v>237.96</v>
      </c>
      <c r="N34" s="52">
        <f t="shared" si="7"/>
        <v>234.01000000000002</v>
      </c>
      <c r="O34" s="52">
        <f t="shared" si="5"/>
        <v>295.99</v>
      </c>
      <c r="P34" s="52">
        <f t="shared" si="8"/>
        <v>293.04000000000002</v>
      </c>
      <c r="Q34" s="35">
        <f t="shared" si="3"/>
        <v>2.95</v>
      </c>
      <c r="R34" s="45"/>
      <c r="S34" s="45"/>
    </row>
    <row r="35" spans="2:20" x14ac:dyDescent="0.25">
      <c r="B35" s="34">
        <v>32</v>
      </c>
      <c r="C35" s="35">
        <f>D35+G35+2/2+Tabelle2121317[[#This Row],[poweradd]]</f>
        <v>21.889999999999997</v>
      </c>
      <c r="D35" s="52">
        <f t="shared" si="6"/>
        <v>17.959999999999997</v>
      </c>
      <c r="E35" s="52">
        <f t="shared" si="4"/>
        <v>293.04000000000002</v>
      </c>
      <c r="F35" s="52">
        <f t="shared" si="0"/>
        <v>290.11</v>
      </c>
      <c r="G35" s="35">
        <f t="shared" si="1"/>
        <v>2.93</v>
      </c>
      <c r="H35" s="45"/>
      <c r="I35" s="45"/>
      <c r="L35" s="34">
        <v>32</v>
      </c>
      <c r="M35" s="35">
        <f>N35+Q35+2/2+Tabelle212131418[[#This Row],[poweradd]]</f>
        <v>241.89000000000001</v>
      </c>
      <c r="N35" s="52">
        <f t="shared" si="7"/>
        <v>237.96</v>
      </c>
      <c r="O35" s="52">
        <f t="shared" si="5"/>
        <v>293.04000000000002</v>
      </c>
      <c r="P35" s="52">
        <f t="shared" si="8"/>
        <v>290.11</v>
      </c>
      <c r="Q35" s="35">
        <f t="shared" si="3"/>
        <v>2.93</v>
      </c>
      <c r="R35" s="45"/>
      <c r="S35" s="45"/>
    </row>
    <row r="36" spans="2:20" x14ac:dyDescent="0.25">
      <c r="B36" s="34">
        <v>33</v>
      </c>
      <c r="C36" s="35">
        <f>D36+G36+2/2+Tabelle2121317[[#This Row],[poweradd]]</f>
        <v>25.789999999999996</v>
      </c>
      <c r="D36" s="52">
        <f t="shared" si="6"/>
        <v>21.889999999999997</v>
      </c>
      <c r="E36" s="52">
        <f t="shared" si="4"/>
        <v>290.11</v>
      </c>
      <c r="F36" s="52">
        <f t="shared" si="0"/>
        <v>287.21000000000004</v>
      </c>
      <c r="G36" s="35">
        <f t="shared" ref="G36:G67" si="9">IF(ROUNDDOWN(E36/50/2,0)&lt;1,1,IF(ROUNDDOWN(E36/50/2,0)&gt;10,10,ROUNDDOWN(E36/50/2,2)))</f>
        <v>2.9</v>
      </c>
      <c r="H36" s="45"/>
      <c r="I36" s="45"/>
      <c r="L36" s="34">
        <v>33</v>
      </c>
      <c r="M36" s="35">
        <f>N36+Q36+2/2+Tabelle212131418[[#This Row],[poweradd]]</f>
        <v>245.79000000000002</v>
      </c>
      <c r="N36" s="52">
        <f t="shared" si="7"/>
        <v>241.89000000000001</v>
      </c>
      <c r="O36" s="52">
        <f t="shared" si="5"/>
        <v>290.11</v>
      </c>
      <c r="P36" s="52">
        <f t="shared" si="8"/>
        <v>287.21000000000004</v>
      </c>
      <c r="Q36" s="35">
        <f t="shared" ref="Q36:Q67" si="10">IF(ROUNDDOWN(O36/50/2,0)&lt;1,1,IF(ROUNDDOWN(O36/50/2,0)&gt;10,10,ROUNDDOWN(O36/50/2,2)))</f>
        <v>2.9</v>
      </c>
      <c r="R36" s="45"/>
      <c r="S36" s="45"/>
    </row>
    <row r="37" spans="2:20" x14ac:dyDescent="0.25">
      <c r="B37" s="36">
        <v>34</v>
      </c>
      <c r="C37" s="35">
        <f>D37+G37+2/2+Tabelle2121317[[#This Row],[poweradd]]</f>
        <v>29.659999999999997</v>
      </c>
      <c r="D37" s="52">
        <f t="shared" si="6"/>
        <v>25.789999999999996</v>
      </c>
      <c r="E37" s="52">
        <f t="shared" si="4"/>
        <v>287.21000000000004</v>
      </c>
      <c r="F37" s="52">
        <f t="shared" si="0"/>
        <v>284.34000000000003</v>
      </c>
      <c r="G37" s="35">
        <f t="shared" si="9"/>
        <v>2.87</v>
      </c>
      <c r="H37" s="45"/>
      <c r="I37" s="45"/>
      <c r="L37" s="36">
        <v>34</v>
      </c>
      <c r="M37" s="35">
        <f>N37+Q37+2/2+Tabelle212131418[[#This Row],[poweradd]]</f>
        <v>249.66000000000003</v>
      </c>
      <c r="N37" s="52">
        <f t="shared" si="7"/>
        <v>245.79000000000002</v>
      </c>
      <c r="O37" s="52">
        <f t="shared" si="5"/>
        <v>287.21000000000004</v>
      </c>
      <c r="P37" s="52">
        <f t="shared" si="8"/>
        <v>284.34000000000003</v>
      </c>
      <c r="Q37" s="35">
        <f t="shared" si="10"/>
        <v>2.87</v>
      </c>
      <c r="R37" s="45"/>
      <c r="S37" s="45"/>
    </row>
    <row r="38" spans="2:20" x14ac:dyDescent="0.25">
      <c r="B38" s="34">
        <v>35</v>
      </c>
      <c r="C38" s="35">
        <f>D38+G38+2/2+Tabelle2121317[[#This Row],[poweradd]]</f>
        <v>33.5</v>
      </c>
      <c r="D38" s="52">
        <f t="shared" si="6"/>
        <v>29.659999999999997</v>
      </c>
      <c r="E38" s="52">
        <f t="shared" si="4"/>
        <v>284.34000000000003</v>
      </c>
      <c r="F38" s="52">
        <f t="shared" si="0"/>
        <v>281.50000000000006</v>
      </c>
      <c r="G38" s="35">
        <f t="shared" si="9"/>
        <v>2.84</v>
      </c>
      <c r="H38" s="45"/>
      <c r="I38" s="45"/>
      <c r="L38" s="34">
        <v>35</v>
      </c>
      <c r="M38" s="35">
        <f>N38+Q38+2/2+Tabelle212131418[[#This Row],[poweradd]]</f>
        <v>253.50000000000003</v>
      </c>
      <c r="N38" s="52">
        <f t="shared" si="7"/>
        <v>249.66000000000003</v>
      </c>
      <c r="O38" s="52">
        <f t="shared" si="5"/>
        <v>284.34000000000003</v>
      </c>
      <c r="P38" s="52">
        <f t="shared" si="8"/>
        <v>281.50000000000006</v>
      </c>
      <c r="Q38" s="35">
        <f t="shared" si="10"/>
        <v>2.84</v>
      </c>
      <c r="R38" s="45"/>
      <c r="S38" s="45"/>
    </row>
    <row r="39" spans="2:20" x14ac:dyDescent="0.25">
      <c r="B39" s="34">
        <v>36</v>
      </c>
      <c r="C39" s="35">
        <f>D39+G39+2/2+Tabelle2121317[[#This Row],[poweradd]]</f>
        <v>37.31</v>
      </c>
      <c r="D39" s="52">
        <f t="shared" si="6"/>
        <v>33.5</v>
      </c>
      <c r="E39" s="52">
        <f t="shared" si="4"/>
        <v>281.50000000000006</v>
      </c>
      <c r="F39" s="52">
        <f t="shared" si="0"/>
        <v>278.69000000000005</v>
      </c>
      <c r="G39" s="35">
        <f t="shared" si="9"/>
        <v>2.81</v>
      </c>
      <c r="H39" s="45"/>
      <c r="I39" s="45"/>
      <c r="L39" s="34">
        <v>36</v>
      </c>
      <c r="M39" s="35">
        <f>N39+Q39+2/2+Tabelle212131418[[#This Row],[poweradd]]</f>
        <v>257.31</v>
      </c>
      <c r="N39" s="52">
        <f t="shared" si="7"/>
        <v>253.50000000000003</v>
      </c>
      <c r="O39" s="52">
        <f t="shared" si="5"/>
        <v>281.50000000000006</v>
      </c>
      <c r="P39" s="52">
        <f t="shared" si="8"/>
        <v>278.69000000000005</v>
      </c>
      <c r="Q39" s="35">
        <f t="shared" si="10"/>
        <v>2.81</v>
      </c>
      <c r="R39" s="45"/>
      <c r="S39" s="45"/>
    </row>
    <row r="40" spans="2:20" x14ac:dyDescent="0.25">
      <c r="B40" s="34">
        <v>37</v>
      </c>
      <c r="C40" s="35">
        <f>D40+G40+2/2+Tabelle2121317[[#This Row],[poweradd]]</f>
        <v>41.09</v>
      </c>
      <c r="D40" s="52">
        <f t="shared" si="6"/>
        <v>37.31</v>
      </c>
      <c r="E40" s="52">
        <f t="shared" si="4"/>
        <v>278.69000000000005</v>
      </c>
      <c r="F40" s="52">
        <f t="shared" si="0"/>
        <v>275.91000000000008</v>
      </c>
      <c r="G40" s="35">
        <f t="shared" si="9"/>
        <v>2.78</v>
      </c>
      <c r="H40" s="45"/>
      <c r="I40" s="45"/>
      <c r="J40" s="38"/>
      <c r="L40" s="34">
        <v>37</v>
      </c>
      <c r="M40" s="35">
        <f>N40+Q40+2/2+Tabelle212131418[[#This Row],[poweradd]]</f>
        <v>261.08999999999997</v>
      </c>
      <c r="N40" s="52">
        <f t="shared" si="7"/>
        <v>257.31</v>
      </c>
      <c r="O40" s="52">
        <f t="shared" si="5"/>
        <v>278.69000000000005</v>
      </c>
      <c r="P40" s="52">
        <f t="shared" si="8"/>
        <v>275.91000000000008</v>
      </c>
      <c r="Q40" s="35">
        <f t="shared" si="10"/>
        <v>2.78</v>
      </c>
      <c r="R40" s="45"/>
      <c r="S40" s="45"/>
      <c r="T40" s="38"/>
    </row>
    <row r="41" spans="2:20" x14ac:dyDescent="0.25">
      <c r="B41" s="36">
        <v>38</v>
      </c>
      <c r="C41" s="35">
        <f>D41+G41+2/2+Tabelle2121317[[#This Row],[poweradd]]</f>
        <v>44.84</v>
      </c>
      <c r="D41" s="52">
        <f t="shared" si="6"/>
        <v>41.09</v>
      </c>
      <c r="E41" s="52">
        <f t="shared" si="4"/>
        <v>275.91000000000008</v>
      </c>
      <c r="F41" s="52">
        <f t="shared" si="0"/>
        <v>273.16000000000008</v>
      </c>
      <c r="G41" s="35">
        <f t="shared" si="9"/>
        <v>2.75</v>
      </c>
      <c r="H41" s="45"/>
      <c r="I41" s="45"/>
      <c r="L41" s="36">
        <v>38</v>
      </c>
      <c r="M41" s="35">
        <f>N41+Q41+2/2+Tabelle212131418[[#This Row],[poweradd]]</f>
        <v>264.83999999999997</v>
      </c>
      <c r="N41" s="52">
        <f t="shared" si="7"/>
        <v>261.08999999999997</v>
      </c>
      <c r="O41" s="52">
        <f t="shared" si="5"/>
        <v>275.91000000000008</v>
      </c>
      <c r="P41" s="52">
        <f t="shared" si="8"/>
        <v>273.16000000000008</v>
      </c>
      <c r="Q41" s="35">
        <f t="shared" si="10"/>
        <v>2.75</v>
      </c>
      <c r="R41" s="45"/>
      <c r="S41" s="45"/>
    </row>
    <row r="42" spans="2:20" x14ac:dyDescent="0.25">
      <c r="B42" s="34">
        <v>39</v>
      </c>
      <c r="C42" s="37">
        <f>D42+G42+2/2+Tabelle2121317[[#This Row],[poweradd]]</f>
        <v>48.57</v>
      </c>
      <c r="D42" s="52">
        <f t="shared" si="6"/>
        <v>44.84</v>
      </c>
      <c r="E42" s="52">
        <f t="shared" si="4"/>
        <v>273.16000000000008</v>
      </c>
      <c r="F42" s="52">
        <f t="shared" si="0"/>
        <v>270.43000000000006</v>
      </c>
      <c r="G42" s="35">
        <f t="shared" si="9"/>
        <v>2.73</v>
      </c>
      <c r="H42" s="45"/>
      <c r="I42" s="45"/>
      <c r="L42" s="34">
        <v>39</v>
      </c>
      <c r="M42" s="37">
        <f>N42+Q42+2/2+Tabelle212131418[[#This Row],[poweradd]]</f>
        <v>268.57</v>
      </c>
      <c r="N42" s="52">
        <f t="shared" si="7"/>
        <v>264.83999999999997</v>
      </c>
      <c r="O42" s="52">
        <f t="shared" si="5"/>
        <v>273.16000000000008</v>
      </c>
      <c r="P42" s="52">
        <f t="shared" si="8"/>
        <v>270.43000000000006</v>
      </c>
      <c r="Q42" s="35">
        <f t="shared" si="10"/>
        <v>2.73</v>
      </c>
      <c r="R42" s="45"/>
      <c r="S42" s="45"/>
    </row>
    <row r="43" spans="2:20" x14ac:dyDescent="0.25">
      <c r="B43" s="34">
        <v>40</v>
      </c>
      <c r="C43" s="35">
        <f>D43+G43+2/2+Tabelle2121317[[#This Row],[poweradd]]</f>
        <v>2.2700000000000031</v>
      </c>
      <c r="D43" s="52">
        <f t="shared" si="6"/>
        <v>48.57</v>
      </c>
      <c r="E43" s="52">
        <f t="shared" si="4"/>
        <v>270.43000000000006</v>
      </c>
      <c r="F43" s="52">
        <f t="shared" si="0"/>
        <v>267.73000000000008</v>
      </c>
      <c r="G43" s="35">
        <f t="shared" si="9"/>
        <v>2.7</v>
      </c>
      <c r="H43" s="45">
        <v>-50</v>
      </c>
      <c r="I43" s="45"/>
      <c r="J43" t="s">
        <v>49</v>
      </c>
      <c r="L43" s="34">
        <v>40</v>
      </c>
      <c r="M43" s="35">
        <f>N43+Q43+2/2+Tabelle212131418[[#This Row],[poweradd]]</f>
        <v>272.27</v>
      </c>
      <c r="N43" s="52">
        <f t="shared" si="7"/>
        <v>268.57</v>
      </c>
      <c r="O43" s="52">
        <f t="shared" si="5"/>
        <v>270.43000000000006</v>
      </c>
      <c r="P43" s="52">
        <f t="shared" si="8"/>
        <v>267.73000000000008</v>
      </c>
      <c r="Q43" s="35">
        <f t="shared" si="10"/>
        <v>2.7</v>
      </c>
      <c r="R43" s="45"/>
      <c r="S43" s="45"/>
    </row>
    <row r="44" spans="2:20" x14ac:dyDescent="0.25">
      <c r="B44" s="34">
        <v>41</v>
      </c>
      <c r="C44" s="35">
        <f>D44+G44+2/2+Tabelle2121317[[#This Row],[poweradd]]</f>
        <v>5.9400000000000031</v>
      </c>
      <c r="D44" s="52">
        <f t="shared" si="6"/>
        <v>2.2700000000000031</v>
      </c>
      <c r="E44" s="52">
        <f t="shared" si="4"/>
        <v>267.73000000000008</v>
      </c>
      <c r="F44" s="52">
        <f t="shared" si="0"/>
        <v>265.06000000000006</v>
      </c>
      <c r="G44" s="35">
        <f t="shared" si="9"/>
        <v>2.67</v>
      </c>
      <c r="H44" s="45"/>
      <c r="I44" s="45"/>
      <c r="L44" s="34">
        <v>41</v>
      </c>
      <c r="M44" s="35">
        <f>N44+Q44+2/2+Tabelle212131418[[#This Row],[poweradd]]</f>
        <v>275.94</v>
      </c>
      <c r="N44" s="52">
        <f t="shared" si="7"/>
        <v>272.27</v>
      </c>
      <c r="O44" s="52">
        <f t="shared" si="5"/>
        <v>267.73000000000008</v>
      </c>
      <c r="P44" s="52">
        <f t="shared" si="8"/>
        <v>265.06000000000006</v>
      </c>
      <c r="Q44" s="35">
        <f t="shared" si="10"/>
        <v>2.67</v>
      </c>
      <c r="R44" s="43"/>
      <c r="S44" s="43"/>
      <c r="T44" s="38"/>
    </row>
    <row r="45" spans="2:20" x14ac:dyDescent="0.25">
      <c r="B45" s="34">
        <v>42</v>
      </c>
      <c r="C45" s="35">
        <f>D45+G45+2/2+Tabelle2121317[[#This Row],[poweradd]]</f>
        <v>9.5900000000000034</v>
      </c>
      <c r="D45" s="52">
        <f t="shared" si="6"/>
        <v>5.9400000000000031</v>
      </c>
      <c r="E45" s="52">
        <f t="shared" si="4"/>
        <v>265.06000000000006</v>
      </c>
      <c r="F45" s="52">
        <f t="shared" si="0"/>
        <v>262.41000000000008</v>
      </c>
      <c r="G45" s="35">
        <f t="shared" si="9"/>
        <v>2.65</v>
      </c>
      <c r="H45" s="45"/>
      <c r="I45" s="45"/>
      <c r="L45" s="34">
        <v>42</v>
      </c>
      <c r="M45" s="35">
        <f>N45+Q45+2/2+Tabelle212131418[[#This Row],[poweradd]]</f>
        <v>279.58999999999997</v>
      </c>
      <c r="N45" s="52">
        <f t="shared" si="7"/>
        <v>275.94</v>
      </c>
      <c r="O45" s="52">
        <f t="shared" si="5"/>
        <v>265.06000000000006</v>
      </c>
      <c r="P45" s="52">
        <f t="shared" si="8"/>
        <v>262.41000000000008</v>
      </c>
      <c r="Q45" s="35">
        <f t="shared" si="10"/>
        <v>2.65</v>
      </c>
      <c r="R45" s="45"/>
      <c r="S45" s="45"/>
    </row>
    <row r="46" spans="2:20" x14ac:dyDescent="0.25">
      <c r="B46" s="36">
        <v>43</v>
      </c>
      <c r="C46" s="37">
        <f>D46+G46+2/2+Tabelle2121317[[#This Row],[poweradd]]</f>
        <v>13.210000000000004</v>
      </c>
      <c r="D46" s="52">
        <f t="shared" si="6"/>
        <v>9.5900000000000034</v>
      </c>
      <c r="E46" s="52">
        <f t="shared" si="4"/>
        <v>262.41000000000008</v>
      </c>
      <c r="F46" s="52">
        <f t="shared" si="0"/>
        <v>259.79000000000008</v>
      </c>
      <c r="G46" s="35">
        <f t="shared" si="9"/>
        <v>2.62</v>
      </c>
      <c r="H46" s="45"/>
      <c r="I46" s="45"/>
      <c r="L46" s="36">
        <v>43</v>
      </c>
      <c r="M46" s="37">
        <f>N46+Q46+2/2+Tabelle212131418[[#This Row],[poweradd]]</f>
        <v>283.20999999999998</v>
      </c>
      <c r="N46" s="52">
        <f t="shared" si="7"/>
        <v>279.58999999999997</v>
      </c>
      <c r="O46" s="52">
        <f t="shared" si="5"/>
        <v>262.41000000000008</v>
      </c>
      <c r="P46" s="52">
        <f t="shared" si="8"/>
        <v>259.79000000000008</v>
      </c>
      <c r="Q46" s="35">
        <f t="shared" si="10"/>
        <v>2.62</v>
      </c>
      <c r="R46" s="45"/>
      <c r="S46" s="45"/>
    </row>
    <row r="47" spans="2:20" x14ac:dyDescent="0.25">
      <c r="B47" s="34">
        <v>44</v>
      </c>
      <c r="C47" s="35">
        <f>D47+G47+2/2+Tabelle2121317[[#This Row],[poweradd]]</f>
        <v>16.800000000000004</v>
      </c>
      <c r="D47" s="52">
        <f t="shared" si="6"/>
        <v>13.210000000000004</v>
      </c>
      <c r="E47" s="52">
        <f t="shared" si="4"/>
        <v>259.79000000000008</v>
      </c>
      <c r="F47" s="52">
        <f t="shared" si="0"/>
        <v>257.2000000000001</v>
      </c>
      <c r="G47" s="35">
        <f t="shared" si="9"/>
        <v>2.59</v>
      </c>
      <c r="H47" s="45"/>
      <c r="I47" s="45"/>
      <c r="L47" s="34">
        <v>44</v>
      </c>
      <c r="M47" s="35">
        <f>N47+Q47+2/2+Tabelle212131418[[#This Row],[poweradd]]</f>
        <v>286.79999999999995</v>
      </c>
      <c r="N47" s="52">
        <f t="shared" si="7"/>
        <v>283.20999999999998</v>
      </c>
      <c r="O47" s="52">
        <f t="shared" si="5"/>
        <v>259.79000000000008</v>
      </c>
      <c r="P47" s="52">
        <f t="shared" si="8"/>
        <v>257.2000000000001</v>
      </c>
      <c r="Q47" s="35">
        <f t="shared" si="10"/>
        <v>2.59</v>
      </c>
      <c r="R47" s="45"/>
      <c r="S47" s="45"/>
    </row>
    <row r="48" spans="2:20" x14ac:dyDescent="0.25">
      <c r="B48" s="34">
        <v>45</v>
      </c>
      <c r="C48" s="35">
        <f>D48+G48+2/2+Tabelle2121317[[#This Row],[poweradd]]</f>
        <v>20.370000000000005</v>
      </c>
      <c r="D48" s="52">
        <f t="shared" si="6"/>
        <v>16.800000000000004</v>
      </c>
      <c r="E48" s="52">
        <f t="shared" si="4"/>
        <v>257.2000000000001</v>
      </c>
      <c r="F48" s="52">
        <f t="shared" si="0"/>
        <v>254.63000000000011</v>
      </c>
      <c r="G48" s="35">
        <f t="shared" si="9"/>
        <v>2.57</v>
      </c>
      <c r="H48" s="45"/>
      <c r="I48" s="45"/>
      <c r="L48" s="34">
        <v>45</v>
      </c>
      <c r="M48" s="35">
        <f>N48+Q48+2/2+Tabelle212131418[[#This Row],[poweradd]]</f>
        <v>290.36999999999995</v>
      </c>
      <c r="N48" s="52">
        <f t="shared" si="7"/>
        <v>286.79999999999995</v>
      </c>
      <c r="O48" s="52">
        <f t="shared" si="5"/>
        <v>257.2000000000001</v>
      </c>
      <c r="P48" s="52">
        <f t="shared" si="8"/>
        <v>254.63000000000011</v>
      </c>
      <c r="Q48" s="35">
        <f t="shared" si="10"/>
        <v>2.57</v>
      </c>
      <c r="R48" s="45"/>
      <c r="S48" s="45"/>
    </row>
    <row r="49" spans="2:19" x14ac:dyDescent="0.25">
      <c r="B49" s="34">
        <v>46</v>
      </c>
      <c r="C49" s="35">
        <f>D49+G49+2/2+Tabelle2121317[[#This Row],[poweradd]]</f>
        <v>23.910000000000004</v>
      </c>
      <c r="D49" s="52">
        <f t="shared" si="6"/>
        <v>20.370000000000005</v>
      </c>
      <c r="E49" s="52">
        <f t="shared" si="4"/>
        <v>254.63000000000011</v>
      </c>
      <c r="F49" s="52">
        <f t="shared" si="0"/>
        <v>252.09000000000012</v>
      </c>
      <c r="G49" s="35">
        <f t="shared" si="9"/>
        <v>2.54</v>
      </c>
      <c r="H49" s="45"/>
      <c r="I49" s="45"/>
      <c r="L49" s="34">
        <v>46</v>
      </c>
      <c r="M49" s="35">
        <f>N49+Q49+2/2+Tabelle212131418[[#This Row],[poweradd]]</f>
        <v>293.90999999999997</v>
      </c>
      <c r="N49" s="52">
        <f t="shared" si="7"/>
        <v>290.36999999999995</v>
      </c>
      <c r="O49" s="52">
        <f t="shared" si="5"/>
        <v>254.63000000000011</v>
      </c>
      <c r="P49" s="52">
        <f t="shared" si="8"/>
        <v>252.09000000000012</v>
      </c>
      <c r="Q49" s="35">
        <f t="shared" si="10"/>
        <v>2.54</v>
      </c>
      <c r="R49" s="45"/>
      <c r="S49" s="45"/>
    </row>
    <row r="50" spans="2:19" x14ac:dyDescent="0.25">
      <c r="B50" s="36">
        <v>47</v>
      </c>
      <c r="C50" s="35">
        <f>D50+G50+2/2+Tabelle2121317[[#This Row],[poweradd]]</f>
        <v>27.430000000000003</v>
      </c>
      <c r="D50" s="52">
        <f t="shared" si="6"/>
        <v>23.910000000000004</v>
      </c>
      <c r="E50" s="52">
        <f t="shared" si="4"/>
        <v>252.09000000000012</v>
      </c>
      <c r="F50" s="52">
        <f t="shared" si="0"/>
        <v>249.57000000000011</v>
      </c>
      <c r="G50" s="35">
        <f t="shared" si="9"/>
        <v>2.52</v>
      </c>
      <c r="H50" s="45"/>
      <c r="I50" s="45"/>
      <c r="L50" s="36">
        <v>47</v>
      </c>
      <c r="M50" s="35">
        <f>N50+Q50+2/2+Tabelle212131418[[#This Row],[poweradd]]</f>
        <v>297.42999999999995</v>
      </c>
      <c r="N50" s="52">
        <f t="shared" si="7"/>
        <v>293.90999999999997</v>
      </c>
      <c r="O50" s="52">
        <f t="shared" si="5"/>
        <v>252.09000000000012</v>
      </c>
      <c r="P50" s="52">
        <f t="shared" si="8"/>
        <v>249.57000000000011</v>
      </c>
      <c r="Q50" s="35">
        <f t="shared" si="10"/>
        <v>2.52</v>
      </c>
      <c r="R50" s="45"/>
      <c r="S50" s="45"/>
    </row>
    <row r="51" spans="2:19" x14ac:dyDescent="0.25">
      <c r="B51" s="34">
        <v>48</v>
      </c>
      <c r="C51" s="35">
        <f>D51+G51+2/2+Tabelle2121317[[#This Row],[poweradd]]</f>
        <v>30.92</v>
      </c>
      <c r="D51" s="52">
        <f t="shared" si="6"/>
        <v>27.430000000000003</v>
      </c>
      <c r="E51" s="52">
        <f t="shared" si="4"/>
        <v>249.57000000000011</v>
      </c>
      <c r="F51" s="52">
        <f t="shared" si="0"/>
        <v>247.0800000000001</v>
      </c>
      <c r="G51" s="35">
        <f t="shared" si="9"/>
        <v>2.4900000000000002</v>
      </c>
      <c r="H51" s="45"/>
      <c r="I51" s="45"/>
      <c r="L51" s="34">
        <v>48</v>
      </c>
      <c r="M51" s="35">
        <f>N51+Q51+2/2+Tabelle212131418[[#This Row],[poweradd]]</f>
        <v>300.91999999999996</v>
      </c>
      <c r="N51" s="52">
        <f t="shared" si="7"/>
        <v>297.42999999999995</v>
      </c>
      <c r="O51" s="52">
        <f t="shared" si="5"/>
        <v>249.57000000000011</v>
      </c>
      <c r="P51" s="52">
        <f t="shared" si="8"/>
        <v>247.0800000000001</v>
      </c>
      <c r="Q51" s="35">
        <f t="shared" si="10"/>
        <v>2.4900000000000002</v>
      </c>
      <c r="R51" s="45"/>
      <c r="S51" s="45"/>
    </row>
    <row r="52" spans="2:19" x14ac:dyDescent="0.25">
      <c r="B52" s="34">
        <v>49</v>
      </c>
      <c r="C52" s="35">
        <f>D52+G52+2/2+Tabelle2121317[[#This Row],[poweradd]]</f>
        <v>34.39</v>
      </c>
      <c r="D52" s="52">
        <f t="shared" si="6"/>
        <v>30.92</v>
      </c>
      <c r="E52" s="52">
        <f t="shared" si="4"/>
        <v>247.0800000000001</v>
      </c>
      <c r="F52" s="52">
        <f t="shared" si="0"/>
        <v>244.6100000000001</v>
      </c>
      <c r="G52" s="35">
        <f t="shared" si="9"/>
        <v>2.4700000000000002</v>
      </c>
      <c r="H52" s="45"/>
      <c r="I52" s="45"/>
      <c r="L52" s="34">
        <v>49</v>
      </c>
      <c r="M52" s="35">
        <f>N52+Q52+2/2+Tabelle212131418[[#This Row],[poweradd]]</f>
        <v>304.39</v>
      </c>
      <c r="N52" s="52">
        <f t="shared" si="7"/>
        <v>300.91999999999996</v>
      </c>
      <c r="O52" s="52">
        <f t="shared" si="5"/>
        <v>247.0800000000001</v>
      </c>
      <c r="P52" s="52">
        <f t="shared" si="8"/>
        <v>244.6100000000001</v>
      </c>
      <c r="Q52" s="35">
        <f t="shared" si="10"/>
        <v>2.4700000000000002</v>
      </c>
      <c r="R52" s="45"/>
      <c r="S52" s="45"/>
    </row>
    <row r="53" spans="2:19" x14ac:dyDescent="0.25">
      <c r="B53" s="34">
        <v>50</v>
      </c>
      <c r="C53" s="35">
        <f>D53+G53+2/2+Tabelle2121317[[#This Row],[poweradd]]</f>
        <v>37.83</v>
      </c>
      <c r="D53" s="52">
        <f t="shared" si="6"/>
        <v>34.39</v>
      </c>
      <c r="E53" s="52">
        <f t="shared" si="4"/>
        <v>244.6100000000001</v>
      </c>
      <c r="F53" s="52">
        <f t="shared" si="0"/>
        <v>242.1700000000001</v>
      </c>
      <c r="G53" s="35">
        <f t="shared" si="9"/>
        <v>2.44</v>
      </c>
      <c r="H53" s="45"/>
      <c r="I53" s="45"/>
      <c r="L53" s="34">
        <v>50</v>
      </c>
      <c r="M53" s="35">
        <f>N53+Q53+2/2+Tabelle212131418[[#This Row],[poweradd]]</f>
        <v>307.83</v>
      </c>
      <c r="N53" s="52">
        <f t="shared" si="7"/>
        <v>304.39</v>
      </c>
      <c r="O53" s="52">
        <f t="shared" si="5"/>
        <v>244.6100000000001</v>
      </c>
      <c r="P53" s="52">
        <f t="shared" si="8"/>
        <v>242.1700000000001</v>
      </c>
      <c r="Q53" s="35">
        <f t="shared" si="10"/>
        <v>2.44</v>
      </c>
      <c r="R53" s="45"/>
      <c r="S53" s="45"/>
    </row>
    <row r="54" spans="2:19" x14ac:dyDescent="0.25">
      <c r="B54" s="36">
        <v>51</v>
      </c>
      <c r="C54" s="35">
        <f>D54+G54+2/2+Tabelle2121317[[#This Row],[poweradd]]</f>
        <v>41.25</v>
      </c>
      <c r="D54" s="52">
        <f t="shared" si="6"/>
        <v>37.83</v>
      </c>
      <c r="E54" s="52">
        <f t="shared" si="4"/>
        <v>242.1700000000001</v>
      </c>
      <c r="F54" s="52">
        <f t="shared" si="0"/>
        <v>239.75000000000011</v>
      </c>
      <c r="G54" s="35">
        <f t="shared" si="9"/>
        <v>2.42</v>
      </c>
      <c r="H54" s="45"/>
      <c r="I54" s="45"/>
      <c r="L54" s="36">
        <v>51</v>
      </c>
      <c r="M54" s="35">
        <f>N54+Q54+2/2+Tabelle212131418[[#This Row],[poweradd]]</f>
        <v>311.25</v>
      </c>
      <c r="N54" s="52">
        <f t="shared" si="7"/>
        <v>307.83</v>
      </c>
      <c r="O54" s="52">
        <f t="shared" si="5"/>
        <v>242.1700000000001</v>
      </c>
      <c r="P54" s="52">
        <f t="shared" si="8"/>
        <v>239.75000000000011</v>
      </c>
      <c r="Q54" s="35">
        <f t="shared" si="10"/>
        <v>2.42</v>
      </c>
      <c r="R54" s="45"/>
      <c r="S54" s="45"/>
    </row>
    <row r="55" spans="2:19" x14ac:dyDescent="0.25">
      <c r="B55" s="34">
        <v>52</v>
      </c>
      <c r="C55" s="37">
        <f>D55+G55+2/2+Tabelle2121317[[#This Row],[poweradd]]</f>
        <v>44.64</v>
      </c>
      <c r="D55" s="52">
        <f t="shared" si="6"/>
        <v>41.25</v>
      </c>
      <c r="E55" s="52">
        <f t="shared" si="4"/>
        <v>239.75000000000011</v>
      </c>
      <c r="F55" s="52">
        <f t="shared" si="0"/>
        <v>237.36000000000013</v>
      </c>
      <c r="G55" s="35">
        <f t="shared" si="9"/>
        <v>2.39</v>
      </c>
      <c r="H55" s="45"/>
      <c r="I55" s="45"/>
      <c r="L55" s="34">
        <v>52</v>
      </c>
      <c r="M55" s="37">
        <f>N55+Q55+2/2+Tabelle212131418[[#This Row],[poweradd]]</f>
        <v>314.64</v>
      </c>
      <c r="N55" s="52">
        <f t="shared" si="7"/>
        <v>311.25</v>
      </c>
      <c r="O55" s="52">
        <f t="shared" si="5"/>
        <v>239.75000000000011</v>
      </c>
      <c r="P55" s="52">
        <f t="shared" si="8"/>
        <v>237.36000000000013</v>
      </c>
      <c r="Q55" s="35">
        <f t="shared" si="10"/>
        <v>2.39</v>
      </c>
      <c r="R55" s="45"/>
      <c r="S55" s="45"/>
    </row>
    <row r="56" spans="2:19" x14ac:dyDescent="0.25">
      <c r="B56" s="34">
        <v>53</v>
      </c>
      <c r="C56" s="35">
        <f>D56+G56+2/2+Tabelle2121317[[#This Row],[poweradd]]</f>
        <v>48.01</v>
      </c>
      <c r="D56" s="52">
        <f t="shared" si="6"/>
        <v>44.64</v>
      </c>
      <c r="E56" s="52">
        <f t="shared" si="4"/>
        <v>237.36000000000013</v>
      </c>
      <c r="F56" s="52">
        <f t="shared" si="0"/>
        <v>234.99000000000012</v>
      </c>
      <c r="G56" s="35">
        <f t="shared" si="9"/>
        <v>2.37</v>
      </c>
      <c r="H56" s="45"/>
      <c r="I56" s="45"/>
      <c r="L56" s="34">
        <v>53</v>
      </c>
      <c r="M56" s="35">
        <f>N56+Q56+2/2+Tabelle212131418[[#This Row],[poweradd]]</f>
        <v>318.01</v>
      </c>
      <c r="N56" s="52">
        <f t="shared" si="7"/>
        <v>314.64</v>
      </c>
      <c r="O56" s="52">
        <f t="shared" si="5"/>
        <v>237.36000000000013</v>
      </c>
      <c r="P56" s="52">
        <f t="shared" si="8"/>
        <v>234.99000000000012</v>
      </c>
      <c r="Q56" s="35">
        <f t="shared" si="10"/>
        <v>2.37</v>
      </c>
      <c r="R56" s="45"/>
      <c r="S56" s="45"/>
    </row>
    <row r="57" spans="2:19" x14ac:dyDescent="0.25">
      <c r="B57" s="34">
        <v>54</v>
      </c>
      <c r="C57" s="35">
        <f>D57+G57+2/2+Tabelle2121317[[#This Row],[poweradd]]</f>
        <v>1.3499999999999943</v>
      </c>
      <c r="D57" s="52">
        <f t="shared" si="6"/>
        <v>48.01</v>
      </c>
      <c r="E57" s="52">
        <f t="shared" si="4"/>
        <v>234.99000000000012</v>
      </c>
      <c r="F57" s="52">
        <f t="shared" si="0"/>
        <v>232.65000000000012</v>
      </c>
      <c r="G57" s="35">
        <f t="shared" si="9"/>
        <v>2.34</v>
      </c>
      <c r="H57" s="45">
        <v>-50</v>
      </c>
      <c r="I57" s="45"/>
      <c r="J57" t="s">
        <v>50</v>
      </c>
      <c r="L57" s="34">
        <v>54</v>
      </c>
      <c r="M57" s="35">
        <f>N57+Q57+2/2+Tabelle212131418[[#This Row],[poweradd]]</f>
        <v>321.34999999999997</v>
      </c>
      <c r="N57" s="52">
        <f t="shared" si="7"/>
        <v>318.01</v>
      </c>
      <c r="O57" s="52">
        <f t="shared" si="5"/>
        <v>234.99000000000012</v>
      </c>
      <c r="P57" s="52">
        <f t="shared" si="8"/>
        <v>232.65000000000012</v>
      </c>
      <c r="Q57" s="35">
        <f t="shared" si="10"/>
        <v>2.34</v>
      </c>
      <c r="R57" s="45"/>
      <c r="S57" s="45"/>
    </row>
    <row r="58" spans="2:19" x14ac:dyDescent="0.25">
      <c r="B58" s="34">
        <v>55</v>
      </c>
      <c r="C58" s="35">
        <f>D58+G58+2/2+Tabelle2121317[[#This Row],[poweradd]]</f>
        <v>4.6699999999999946</v>
      </c>
      <c r="D58" s="52">
        <f t="shared" si="6"/>
        <v>1.3499999999999943</v>
      </c>
      <c r="E58" s="52">
        <f t="shared" si="4"/>
        <v>232.65000000000012</v>
      </c>
      <c r="F58" s="52">
        <f t="shared" si="0"/>
        <v>230.33000000000013</v>
      </c>
      <c r="G58" s="35">
        <f t="shared" si="9"/>
        <v>2.3199999999999998</v>
      </c>
      <c r="H58" s="45"/>
      <c r="I58" s="45"/>
      <c r="L58" s="34">
        <v>55</v>
      </c>
      <c r="M58" s="35">
        <f>N58+Q58+2/2+Tabelle212131418[[#This Row],[poweradd]]</f>
        <v>324.66999999999996</v>
      </c>
      <c r="N58" s="52">
        <f t="shared" si="7"/>
        <v>321.34999999999997</v>
      </c>
      <c r="O58" s="52">
        <f t="shared" si="5"/>
        <v>232.65000000000012</v>
      </c>
      <c r="P58" s="52">
        <f t="shared" si="8"/>
        <v>230.33000000000013</v>
      </c>
      <c r="Q58" s="35">
        <f t="shared" si="10"/>
        <v>2.3199999999999998</v>
      </c>
      <c r="R58" s="45"/>
      <c r="S58" s="45"/>
    </row>
    <row r="59" spans="2:19" x14ac:dyDescent="0.25">
      <c r="B59" s="36">
        <v>56</v>
      </c>
      <c r="C59" s="37">
        <f>D59+G59+2/2+Tabelle2121317[[#This Row],[poweradd]]</f>
        <v>7.9699999999999944</v>
      </c>
      <c r="D59" s="52">
        <f t="shared" si="6"/>
        <v>4.6699999999999946</v>
      </c>
      <c r="E59" s="52">
        <f t="shared" si="4"/>
        <v>230.33000000000013</v>
      </c>
      <c r="F59" s="52">
        <f t="shared" si="0"/>
        <v>228.03000000000011</v>
      </c>
      <c r="G59" s="35">
        <f t="shared" si="9"/>
        <v>2.2999999999999998</v>
      </c>
      <c r="H59" s="45"/>
      <c r="I59" s="45"/>
      <c r="L59" s="36">
        <v>56</v>
      </c>
      <c r="M59" s="37">
        <f>N59+Q59+2/2+Tabelle212131418[[#This Row],[poweradd]]</f>
        <v>327.96999999999997</v>
      </c>
      <c r="N59" s="52">
        <f t="shared" si="7"/>
        <v>324.66999999999996</v>
      </c>
      <c r="O59" s="52">
        <f t="shared" si="5"/>
        <v>230.33000000000013</v>
      </c>
      <c r="P59" s="52">
        <f t="shared" si="8"/>
        <v>228.03000000000011</v>
      </c>
      <c r="Q59" s="35">
        <f t="shared" si="10"/>
        <v>2.2999999999999998</v>
      </c>
      <c r="R59" s="45"/>
      <c r="S59" s="45"/>
    </row>
    <row r="60" spans="2:19" x14ac:dyDescent="0.25">
      <c r="B60" s="34">
        <v>57</v>
      </c>
      <c r="C60" s="35">
        <f>D60+G60+2/2+Tabelle2121317[[#This Row],[poweradd]]</f>
        <v>11.249999999999995</v>
      </c>
      <c r="D60" s="52">
        <f t="shared" si="6"/>
        <v>7.9699999999999944</v>
      </c>
      <c r="E60" s="52">
        <f t="shared" si="4"/>
        <v>228.03000000000011</v>
      </c>
      <c r="F60" s="52">
        <f t="shared" si="0"/>
        <v>225.75000000000011</v>
      </c>
      <c r="G60" s="35">
        <f t="shared" si="9"/>
        <v>2.2799999999999998</v>
      </c>
      <c r="H60" s="45"/>
      <c r="I60" s="45"/>
      <c r="L60" s="34">
        <v>57</v>
      </c>
      <c r="M60" s="35">
        <f>N60+Q60+2/2+Tabelle212131418[[#This Row],[poweradd]]</f>
        <v>331.24999999999994</v>
      </c>
      <c r="N60" s="52">
        <f t="shared" si="7"/>
        <v>327.96999999999997</v>
      </c>
      <c r="O60" s="52">
        <f t="shared" si="5"/>
        <v>228.03000000000011</v>
      </c>
      <c r="P60" s="52">
        <f t="shared" si="8"/>
        <v>225.75000000000011</v>
      </c>
      <c r="Q60" s="35">
        <f t="shared" si="10"/>
        <v>2.2799999999999998</v>
      </c>
      <c r="R60" s="45"/>
      <c r="S60" s="45"/>
    </row>
    <row r="61" spans="2:19" x14ac:dyDescent="0.25">
      <c r="B61" s="34">
        <v>58</v>
      </c>
      <c r="C61" s="35">
        <f>D61+G61+2/2+Tabelle2121317[[#This Row],[poweradd]]</f>
        <v>14.499999999999995</v>
      </c>
      <c r="D61" s="52">
        <f t="shared" si="6"/>
        <v>11.249999999999995</v>
      </c>
      <c r="E61" s="52">
        <f t="shared" si="4"/>
        <v>225.75000000000011</v>
      </c>
      <c r="F61" s="52">
        <f t="shared" si="0"/>
        <v>223.50000000000011</v>
      </c>
      <c r="G61" s="35">
        <f t="shared" si="9"/>
        <v>2.25</v>
      </c>
      <c r="H61" s="45"/>
      <c r="I61" s="45"/>
      <c r="L61" s="34">
        <v>58</v>
      </c>
      <c r="M61" s="35">
        <f>N61+Q61+2/2+Tabelle212131418[[#This Row],[poweradd]]</f>
        <v>334.49999999999994</v>
      </c>
      <c r="N61" s="52">
        <f t="shared" si="7"/>
        <v>331.24999999999994</v>
      </c>
      <c r="O61" s="52">
        <f t="shared" si="5"/>
        <v>225.75000000000011</v>
      </c>
      <c r="P61" s="52">
        <f t="shared" si="8"/>
        <v>223.50000000000011</v>
      </c>
      <c r="Q61" s="35">
        <f t="shared" si="10"/>
        <v>2.25</v>
      </c>
      <c r="R61" s="45"/>
      <c r="S61" s="45"/>
    </row>
    <row r="62" spans="2:19" x14ac:dyDescent="0.25">
      <c r="B62" s="34">
        <v>59</v>
      </c>
      <c r="C62" s="35">
        <f>D62+G62+2/2+Tabelle2121317[[#This Row],[poweradd]]</f>
        <v>17.729999999999993</v>
      </c>
      <c r="D62" s="52">
        <f t="shared" si="6"/>
        <v>14.499999999999995</v>
      </c>
      <c r="E62" s="52">
        <f t="shared" si="4"/>
        <v>223.50000000000011</v>
      </c>
      <c r="F62" s="52">
        <f t="shared" si="0"/>
        <v>221.27000000000012</v>
      </c>
      <c r="G62" s="35">
        <f t="shared" si="9"/>
        <v>2.23</v>
      </c>
      <c r="H62" s="45"/>
      <c r="I62" s="45"/>
      <c r="L62" s="34">
        <v>59</v>
      </c>
      <c r="M62" s="35">
        <f>N62+Q62+2/2+Tabelle212131418[[#This Row],[poweradd]]</f>
        <v>337.72999999999996</v>
      </c>
      <c r="N62" s="52">
        <f t="shared" si="7"/>
        <v>334.49999999999994</v>
      </c>
      <c r="O62" s="52">
        <f t="shared" si="5"/>
        <v>223.50000000000011</v>
      </c>
      <c r="P62" s="52">
        <f t="shared" si="8"/>
        <v>221.27000000000012</v>
      </c>
      <c r="Q62" s="35">
        <f t="shared" si="10"/>
        <v>2.23</v>
      </c>
      <c r="R62" s="45"/>
      <c r="S62" s="45"/>
    </row>
    <row r="63" spans="2:19" x14ac:dyDescent="0.25">
      <c r="B63" s="36">
        <v>60</v>
      </c>
      <c r="C63" s="35">
        <f>D63+G63+2/2+Tabelle2121317[[#This Row],[poweradd]]</f>
        <v>20.939999999999994</v>
      </c>
      <c r="D63" s="52">
        <f t="shared" si="6"/>
        <v>17.729999999999993</v>
      </c>
      <c r="E63" s="52">
        <f t="shared" si="4"/>
        <v>221.27000000000012</v>
      </c>
      <c r="F63" s="52">
        <f t="shared" si="0"/>
        <v>219.06000000000012</v>
      </c>
      <c r="G63" s="35">
        <f t="shared" si="9"/>
        <v>2.21</v>
      </c>
      <c r="H63" s="45"/>
      <c r="I63" s="45"/>
      <c r="L63" s="36">
        <v>60</v>
      </c>
      <c r="M63" s="35">
        <f>N63+Q63+2/2+Tabelle212131418[[#This Row],[poweradd]]</f>
        <v>340.93999999999994</v>
      </c>
      <c r="N63" s="52">
        <f t="shared" si="7"/>
        <v>337.72999999999996</v>
      </c>
      <c r="O63" s="52">
        <f t="shared" si="5"/>
        <v>221.27000000000012</v>
      </c>
      <c r="P63" s="52">
        <f t="shared" si="8"/>
        <v>219.06000000000012</v>
      </c>
      <c r="Q63" s="35">
        <f t="shared" si="10"/>
        <v>2.21</v>
      </c>
      <c r="R63" s="45"/>
      <c r="S63" s="45"/>
    </row>
    <row r="64" spans="2:19" x14ac:dyDescent="0.25">
      <c r="B64" s="34">
        <v>61</v>
      </c>
      <c r="C64" s="35">
        <f>D64+G64+2/2+Tabelle2121317[[#This Row],[poweradd]]</f>
        <v>24.129999999999995</v>
      </c>
      <c r="D64" s="52">
        <f t="shared" si="6"/>
        <v>20.939999999999994</v>
      </c>
      <c r="E64" s="52">
        <f t="shared" si="4"/>
        <v>219.06000000000012</v>
      </c>
      <c r="F64" s="52">
        <f t="shared" si="0"/>
        <v>216.87000000000012</v>
      </c>
      <c r="G64" s="35">
        <f t="shared" si="9"/>
        <v>2.19</v>
      </c>
      <c r="H64" s="45"/>
      <c r="I64" s="45"/>
      <c r="L64" s="34">
        <v>61</v>
      </c>
      <c r="M64" s="35">
        <f>N64+Q64+2/2+Tabelle212131418[[#This Row],[poweradd]]</f>
        <v>344.12999999999994</v>
      </c>
      <c r="N64" s="52">
        <f t="shared" si="7"/>
        <v>340.93999999999994</v>
      </c>
      <c r="O64" s="52">
        <f t="shared" si="5"/>
        <v>219.06000000000012</v>
      </c>
      <c r="P64" s="52">
        <f t="shared" si="8"/>
        <v>216.87000000000012</v>
      </c>
      <c r="Q64" s="35">
        <f t="shared" si="10"/>
        <v>2.19</v>
      </c>
      <c r="R64" s="45"/>
      <c r="S64" s="45"/>
    </row>
    <row r="65" spans="2:20" x14ac:dyDescent="0.25">
      <c r="B65" s="34">
        <v>62</v>
      </c>
      <c r="C65" s="35">
        <f>D65+G65+2/2+Tabelle2121317[[#This Row],[poweradd]]</f>
        <v>27.289999999999996</v>
      </c>
      <c r="D65" s="52">
        <f t="shared" si="6"/>
        <v>24.129999999999995</v>
      </c>
      <c r="E65" s="52">
        <f t="shared" si="4"/>
        <v>216.87000000000012</v>
      </c>
      <c r="F65" s="52">
        <f t="shared" si="0"/>
        <v>214.71000000000012</v>
      </c>
      <c r="G65" s="35">
        <f t="shared" si="9"/>
        <v>2.16</v>
      </c>
      <c r="H65" s="43"/>
      <c r="I65" s="43"/>
      <c r="J65" s="38"/>
      <c r="L65" s="34">
        <v>62</v>
      </c>
      <c r="M65" s="35">
        <f>N65+Q65+2/2+Tabelle212131418[[#This Row],[poweradd]]</f>
        <v>347.28999999999996</v>
      </c>
      <c r="N65" s="52">
        <f t="shared" si="7"/>
        <v>344.12999999999994</v>
      </c>
      <c r="O65" s="52">
        <f t="shared" si="5"/>
        <v>216.87000000000012</v>
      </c>
      <c r="P65" s="52">
        <f t="shared" si="8"/>
        <v>214.71000000000012</v>
      </c>
      <c r="Q65" s="35">
        <f t="shared" si="10"/>
        <v>2.16</v>
      </c>
      <c r="R65" s="43"/>
      <c r="S65" s="43"/>
      <c r="T65" s="38"/>
    </row>
    <row r="66" spans="2:20" x14ac:dyDescent="0.25">
      <c r="B66" s="34">
        <v>63</v>
      </c>
      <c r="C66" s="35">
        <f>D66+G66+2/2+Tabelle2121317[[#This Row],[poweradd]]</f>
        <v>30.429999999999996</v>
      </c>
      <c r="D66" s="52">
        <f t="shared" si="6"/>
        <v>27.289999999999996</v>
      </c>
      <c r="E66" s="52">
        <f t="shared" si="4"/>
        <v>214.71000000000012</v>
      </c>
      <c r="F66" s="52">
        <f t="shared" si="0"/>
        <v>212.57000000000014</v>
      </c>
      <c r="G66" s="35">
        <f t="shared" si="9"/>
        <v>2.14</v>
      </c>
      <c r="H66" s="45"/>
      <c r="I66" s="45"/>
      <c r="L66" s="34">
        <v>63</v>
      </c>
      <c r="M66" s="35">
        <f>N66+Q66+2/2+Tabelle212131418[[#This Row],[poweradd]]</f>
        <v>350.42999999999995</v>
      </c>
      <c r="N66" s="52">
        <f t="shared" si="7"/>
        <v>347.28999999999996</v>
      </c>
      <c r="O66" s="52">
        <f t="shared" si="5"/>
        <v>214.71000000000012</v>
      </c>
      <c r="P66" s="52">
        <f t="shared" si="8"/>
        <v>212.57000000000014</v>
      </c>
      <c r="Q66" s="35">
        <f t="shared" si="10"/>
        <v>2.14</v>
      </c>
      <c r="R66" s="45"/>
      <c r="S66" s="45"/>
    </row>
    <row r="67" spans="2:20" x14ac:dyDescent="0.25">
      <c r="B67" s="36">
        <v>64</v>
      </c>
      <c r="C67" s="35">
        <f>D67+G67+2/2+Tabelle2121317[[#This Row],[poweradd]]</f>
        <v>33.549999999999997</v>
      </c>
      <c r="D67" s="52">
        <f t="shared" si="6"/>
        <v>30.429999999999996</v>
      </c>
      <c r="E67" s="52">
        <f t="shared" si="4"/>
        <v>212.57000000000014</v>
      </c>
      <c r="F67" s="52">
        <f t="shared" si="0"/>
        <v>210.45000000000013</v>
      </c>
      <c r="G67" s="35">
        <f t="shared" si="9"/>
        <v>2.12</v>
      </c>
      <c r="H67" s="45"/>
      <c r="I67" s="45"/>
      <c r="L67" s="36">
        <v>64</v>
      </c>
      <c r="M67" s="35">
        <f>N67+Q67+2/2+Tabelle212131418[[#This Row],[poweradd]]</f>
        <v>353.54999999999995</v>
      </c>
      <c r="N67" s="52">
        <f t="shared" si="7"/>
        <v>350.42999999999995</v>
      </c>
      <c r="O67" s="52">
        <f t="shared" si="5"/>
        <v>212.57000000000014</v>
      </c>
      <c r="P67" s="52">
        <f t="shared" si="8"/>
        <v>210.45000000000013</v>
      </c>
      <c r="Q67" s="35">
        <f t="shared" si="10"/>
        <v>2.12</v>
      </c>
      <c r="R67" s="45"/>
      <c r="S67" s="45"/>
    </row>
    <row r="68" spans="2:20" x14ac:dyDescent="0.25">
      <c r="B68" s="34">
        <v>65</v>
      </c>
      <c r="C68" s="37">
        <f>D68+G68+2/2+Tabelle2121317[[#This Row],[poweradd]]</f>
        <v>36.65</v>
      </c>
      <c r="D68" s="52">
        <f t="shared" si="6"/>
        <v>33.549999999999997</v>
      </c>
      <c r="E68" s="52">
        <f t="shared" si="4"/>
        <v>210.45000000000013</v>
      </c>
      <c r="F68" s="52">
        <f t="shared" ref="F68:F131" si="11">E68-G68</f>
        <v>208.35000000000014</v>
      </c>
      <c r="G68" s="35">
        <f t="shared" ref="G68:G99" si="12">IF(ROUNDDOWN(E68/50/2,0)&lt;1,1,IF(ROUNDDOWN(E68/50/2,0)&gt;10,10,ROUNDDOWN(E68/50/2,2)))</f>
        <v>2.1</v>
      </c>
      <c r="H68" s="45"/>
      <c r="I68" s="45"/>
      <c r="L68" s="34">
        <v>65</v>
      </c>
      <c r="M68" s="37">
        <f>N68+Q68+2/2+Tabelle212131418[[#This Row],[poweradd]]</f>
        <v>356.65</v>
      </c>
      <c r="N68" s="52">
        <f t="shared" si="7"/>
        <v>353.54999999999995</v>
      </c>
      <c r="O68" s="52">
        <f t="shared" si="5"/>
        <v>210.45000000000013</v>
      </c>
      <c r="P68" s="52">
        <f t="shared" si="8"/>
        <v>208.35000000000014</v>
      </c>
      <c r="Q68" s="35">
        <f t="shared" ref="Q68:Q99" si="13">IF(ROUNDDOWN(O68/50/2,0)&lt;1,1,IF(ROUNDDOWN(O68/50/2,0)&gt;10,10,ROUNDDOWN(O68/50/2,2)))</f>
        <v>2.1</v>
      </c>
      <c r="R68" s="45"/>
      <c r="S68" s="45"/>
    </row>
    <row r="69" spans="2:20" x14ac:dyDescent="0.25">
      <c r="B69" s="34">
        <v>66</v>
      </c>
      <c r="C69" s="35">
        <f>D69+G69+2/2+Tabelle2121317[[#This Row],[poweradd]]</f>
        <v>39.729999999999997</v>
      </c>
      <c r="D69" s="52">
        <f t="shared" si="6"/>
        <v>36.65</v>
      </c>
      <c r="E69" s="52">
        <f t="shared" ref="E69:E132" si="14">F68+I68</f>
        <v>208.35000000000014</v>
      </c>
      <c r="F69" s="52">
        <f t="shared" si="11"/>
        <v>206.27000000000012</v>
      </c>
      <c r="G69" s="35">
        <f t="shared" si="12"/>
        <v>2.08</v>
      </c>
      <c r="H69" s="45"/>
      <c r="I69" s="45"/>
      <c r="L69" s="34">
        <v>66</v>
      </c>
      <c r="M69" s="35">
        <f>N69+Q69+2/2+Tabelle212131418[[#This Row],[poweradd]]</f>
        <v>359.72999999999996</v>
      </c>
      <c r="N69" s="52">
        <f t="shared" si="7"/>
        <v>356.65</v>
      </c>
      <c r="O69" s="52">
        <f t="shared" ref="O69:O85" si="15">P68+S68</f>
        <v>208.35000000000014</v>
      </c>
      <c r="P69" s="52">
        <f t="shared" si="8"/>
        <v>206.27000000000012</v>
      </c>
      <c r="Q69" s="35">
        <f t="shared" si="13"/>
        <v>2.08</v>
      </c>
      <c r="R69" s="45"/>
      <c r="S69" s="45"/>
    </row>
    <row r="70" spans="2:20" x14ac:dyDescent="0.25">
      <c r="B70" s="34">
        <v>67</v>
      </c>
      <c r="C70" s="35">
        <f>D70+G70+2/2+Tabelle2121317[[#This Row],[poweradd]]</f>
        <v>42.79</v>
      </c>
      <c r="D70" s="52">
        <f t="shared" ref="D70:D133" si="16">C69</f>
        <v>39.729999999999997</v>
      </c>
      <c r="E70" s="52">
        <f t="shared" si="14"/>
        <v>206.27000000000012</v>
      </c>
      <c r="F70" s="52">
        <f t="shared" si="11"/>
        <v>204.21000000000012</v>
      </c>
      <c r="G70" s="35">
        <f t="shared" si="12"/>
        <v>2.06</v>
      </c>
      <c r="H70" s="45"/>
      <c r="I70" s="45"/>
      <c r="L70" s="34">
        <v>67</v>
      </c>
      <c r="M70" s="35">
        <f>N70+Q70+2/2+Tabelle212131418[[#This Row],[poweradd]]</f>
        <v>362.78999999999996</v>
      </c>
      <c r="N70" s="52">
        <f t="shared" ref="N70:N133" si="17">M69</f>
        <v>359.72999999999996</v>
      </c>
      <c r="O70" s="52">
        <f t="shared" si="15"/>
        <v>206.27000000000012</v>
      </c>
      <c r="P70" s="52">
        <f t="shared" si="8"/>
        <v>204.21000000000012</v>
      </c>
      <c r="Q70" s="35">
        <f t="shared" si="13"/>
        <v>2.06</v>
      </c>
      <c r="R70" s="45"/>
      <c r="S70" s="45"/>
    </row>
    <row r="71" spans="2:20" x14ac:dyDescent="0.25">
      <c r="B71" s="34">
        <v>68</v>
      </c>
      <c r="C71" s="35">
        <f>D71+G71+2/2+Tabelle2121317[[#This Row],[poweradd]]</f>
        <v>45.83</v>
      </c>
      <c r="D71" s="52">
        <f t="shared" si="16"/>
        <v>42.79</v>
      </c>
      <c r="E71" s="52">
        <f t="shared" si="14"/>
        <v>204.21000000000012</v>
      </c>
      <c r="F71" s="52">
        <f t="shared" si="11"/>
        <v>202.17000000000013</v>
      </c>
      <c r="G71" s="35">
        <f t="shared" si="12"/>
        <v>2.04</v>
      </c>
      <c r="H71" s="45"/>
      <c r="I71" s="45"/>
      <c r="L71" s="34">
        <v>68</v>
      </c>
      <c r="M71" s="35">
        <f>N71+Q71+2/2+Tabelle212131418[[#This Row],[poweradd]]</f>
        <v>365.83</v>
      </c>
      <c r="N71" s="52">
        <f t="shared" si="17"/>
        <v>362.78999999999996</v>
      </c>
      <c r="O71" s="52">
        <f t="shared" si="15"/>
        <v>204.21000000000012</v>
      </c>
      <c r="P71" s="52">
        <f t="shared" ref="P71:P134" si="18">O71-Q71</f>
        <v>202.17000000000013</v>
      </c>
      <c r="Q71" s="35">
        <f t="shared" si="13"/>
        <v>2.04</v>
      </c>
      <c r="R71" s="45"/>
      <c r="S71" s="45"/>
    </row>
    <row r="72" spans="2:20" x14ac:dyDescent="0.25">
      <c r="B72" s="36">
        <v>69</v>
      </c>
      <c r="C72" s="37">
        <f>D72+G72+2/2+Tabelle2121317[[#This Row],[poweradd]]</f>
        <v>48.85</v>
      </c>
      <c r="D72" s="52">
        <f t="shared" si="16"/>
        <v>45.83</v>
      </c>
      <c r="E72" s="52">
        <f t="shared" si="14"/>
        <v>202.17000000000013</v>
      </c>
      <c r="F72" s="52">
        <f t="shared" si="11"/>
        <v>200.15000000000012</v>
      </c>
      <c r="G72" s="35">
        <f t="shared" si="12"/>
        <v>2.02</v>
      </c>
      <c r="H72" s="45"/>
      <c r="I72" s="45"/>
      <c r="L72" s="36">
        <v>69</v>
      </c>
      <c r="M72" s="37">
        <f>N72+Q72+2/2+Tabelle212131418[[#This Row],[poweradd]]</f>
        <v>368.84999999999997</v>
      </c>
      <c r="N72" s="52">
        <f t="shared" si="17"/>
        <v>365.83</v>
      </c>
      <c r="O72" s="52">
        <f t="shared" si="15"/>
        <v>202.17000000000013</v>
      </c>
      <c r="P72" s="52">
        <f t="shared" si="18"/>
        <v>200.15000000000012</v>
      </c>
      <c r="Q72" s="35">
        <f t="shared" si="13"/>
        <v>2.02</v>
      </c>
      <c r="R72" s="45"/>
      <c r="S72" s="45"/>
    </row>
    <row r="73" spans="2:20" x14ac:dyDescent="0.25">
      <c r="B73" s="34">
        <v>70</v>
      </c>
      <c r="C73" s="35">
        <f>D73+G73+2/2+Tabelle2121317[[#This Row],[poweradd]]</f>
        <v>51.85</v>
      </c>
      <c r="D73" s="52">
        <f t="shared" si="16"/>
        <v>48.85</v>
      </c>
      <c r="E73" s="52">
        <f t="shared" si="14"/>
        <v>200.15000000000012</v>
      </c>
      <c r="F73" s="52">
        <f t="shared" si="11"/>
        <v>198.15000000000012</v>
      </c>
      <c r="G73" s="35">
        <f t="shared" si="12"/>
        <v>2</v>
      </c>
      <c r="H73" s="45"/>
      <c r="I73" s="45"/>
      <c r="L73" s="34">
        <v>70</v>
      </c>
      <c r="M73" s="35">
        <f>N73+Q73+2/2+Tabelle212131418[[#This Row],[poweradd]]</f>
        <v>371.84999999999997</v>
      </c>
      <c r="N73" s="52">
        <f t="shared" si="17"/>
        <v>368.84999999999997</v>
      </c>
      <c r="O73" s="52">
        <f t="shared" si="15"/>
        <v>200.15000000000012</v>
      </c>
      <c r="P73" s="52">
        <f t="shared" si="18"/>
        <v>198.15000000000012</v>
      </c>
      <c r="Q73" s="35">
        <f t="shared" si="13"/>
        <v>2</v>
      </c>
      <c r="R73" s="45"/>
      <c r="S73" s="45"/>
    </row>
    <row r="74" spans="2:20" x14ac:dyDescent="0.25">
      <c r="B74" s="34">
        <v>71</v>
      </c>
      <c r="C74" s="35">
        <f>D74+G74+2/2+Tabelle2121317[[#This Row],[poweradd]]</f>
        <v>54.83</v>
      </c>
      <c r="D74" s="52">
        <f t="shared" si="16"/>
        <v>51.85</v>
      </c>
      <c r="E74" s="52">
        <f t="shared" si="14"/>
        <v>198.15000000000012</v>
      </c>
      <c r="F74" s="52">
        <f t="shared" si="11"/>
        <v>196.17000000000013</v>
      </c>
      <c r="G74" s="35">
        <f t="shared" si="12"/>
        <v>1.98</v>
      </c>
      <c r="H74" s="45"/>
      <c r="I74" s="45"/>
      <c r="L74" s="34">
        <v>71</v>
      </c>
      <c r="M74" s="35">
        <f>N74+Q74+2/2+Tabelle212131418[[#This Row],[poweradd]]</f>
        <v>374.83</v>
      </c>
      <c r="N74" s="52">
        <f t="shared" si="17"/>
        <v>371.84999999999997</v>
      </c>
      <c r="O74" s="52">
        <f t="shared" si="15"/>
        <v>198.15000000000012</v>
      </c>
      <c r="P74" s="52">
        <f t="shared" si="18"/>
        <v>196.17000000000013</v>
      </c>
      <c r="Q74" s="35">
        <f t="shared" si="13"/>
        <v>1.98</v>
      </c>
      <c r="R74" s="45"/>
      <c r="S74" s="45"/>
    </row>
    <row r="75" spans="2:20" x14ac:dyDescent="0.25">
      <c r="B75" s="34">
        <v>72</v>
      </c>
      <c r="C75" s="35">
        <f>D75+G75+2/2+Tabelle2121317[[#This Row],[poweradd]]</f>
        <v>57.79</v>
      </c>
      <c r="D75" s="52">
        <f t="shared" si="16"/>
        <v>54.83</v>
      </c>
      <c r="E75" s="52">
        <f t="shared" si="14"/>
        <v>196.17000000000013</v>
      </c>
      <c r="F75" s="52">
        <f t="shared" si="11"/>
        <v>194.21000000000012</v>
      </c>
      <c r="G75" s="35">
        <f t="shared" si="12"/>
        <v>1.96</v>
      </c>
      <c r="H75" s="45"/>
      <c r="I75" s="45"/>
      <c r="L75" s="34">
        <v>72</v>
      </c>
      <c r="M75" s="35">
        <f>N75+Q75+2/2+Tabelle212131418[[#This Row],[poweradd]]</f>
        <v>377.78999999999996</v>
      </c>
      <c r="N75" s="52">
        <f t="shared" si="17"/>
        <v>374.83</v>
      </c>
      <c r="O75" s="52">
        <f t="shared" si="15"/>
        <v>196.17000000000013</v>
      </c>
      <c r="P75" s="52">
        <f t="shared" si="18"/>
        <v>194.21000000000012</v>
      </c>
      <c r="Q75" s="35">
        <f t="shared" si="13"/>
        <v>1.96</v>
      </c>
      <c r="R75" s="45"/>
      <c r="S75" s="45"/>
    </row>
    <row r="76" spans="2:20" x14ac:dyDescent="0.25">
      <c r="B76" s="36">
        <v>73</v>
      </c>
      <c r="C76" s="35">
        <f>D76+G76+2/2+Tabelle2121317[[#This Row],[poweradd]]</f>
        <v>60.73</v>
      </c>
      <c r="D76" s="52">
        <f t="shared" si="16"/>
        <v>57.79</v>
      </c>
      <c r="E76" s="52">
        <f t="shared" si="14"/>
        <v>194.21000000000012</v>
      </c>
      <c r="F76" s="52">
        <f t="shared" si="11"/>
        <v>192.27000000000012</v>
      </c>
      <c r="G76" s="35">
        <f t="shared" si="12"/>
        <v>1.94</v>
      </c>
      <c r="H76" s="45"/>
      <c r="I76" s="45"/>
      <c r="L76" s="36">
        <v>73</v>
      </c>
      <c r="M76" s="35">
        <f>N76+Q76+2/2+Tabelle212131418[[#This Row],[poweradd]]</f>
        <v>380.72999999999996</v>
      </c>
      <c r="N76" s="52">
        <f t="shared" si="17"/>
        <v>377.78999999999996</v>
      </c>
      <c r="O76" s="52">
        <f t="shared" si="15"/>
        <v>194.21000000000012</v>
      </c>
      <c r="P76" s="52">
        <f t="shared" si="18"/>
        <v>192.27000000000012</v>
      </c>
      <c r="Q76" s="35">
        <f t="shared" si="13"/>
        <v>1.94</v>
      </c>
      <c r="R76" s="45"/>
      <c r="S76" s="45"/>
    </row>
    <row r="77" spans="2:20" x14ac:dyDescent="0.25">
      <c r="B77" s="34">
        <v>74</v>
      </c>
      <c r="C77" s="35">
        <f>D77+G77+2/2+Tabelle2121317[[#This Row],[poweradd]]</f>
        <v>63.65</v>
      </c>
      <c r="D77" s="52">
        <f t="shared" si="16"/>
        <v>60.73</v>
      </c>
      <c r="E77" s="52">
        <f t="shared" si="14"/>
        <v>192.27000000000012</v>
      </c>
      <c r="F77" s="52">
        <f t="shared" si="11"/>
        <v>190.35000000000014</v>
      </c>
      <c r="G77" s="35">
        <f t="shared" si="12"/>
        <v>1.92</v>
      </c>
      <c r="H77" s="45"/>
      <c r="I77" s="45"/>
      <c r="L77" s="34">
        <v>74</v>
      </c>
      <c r="M77" s="35">
        <f>N77+Q77+2/2+Tabelle212131418[[#This Row],[poweradd]]</f>
        <v>383.65</v>
      </c>
      <c r="N77" s="52">
        <f t="shared" si="17"/>
        <v>380.72999999999996</v>
      </c>
      <c r="O77" s="52">
        <f t="shared" si="15"/>
        <v>192.27000000000012</v>
      </c>
      <c r="P77" s="52">
        <f t="shared" si="18"/>
        <v>190.35000000000014</v>
      </c>
      <c r="Q77" s="35">
        <f t="shared" si="13"/>
        <v>1.92</v>
      </c>
      <c r="R77" s="45"/>
      <c r="S77" s="45"/>
    </row>
    <row r="78" spans="2:20" x14ac:dyDescent="0.25">
      <c r="B78" s="34">
        <v>75</v>
      </c>
      <c r="C78" s="35">
        <f>D78+G78+2/2+Tabelle2121317[[#This Row],[poweradd]]</f>
        <v>66.55</v>
      </c>
      <c r="D78" s="52">
        <f t="shared" si="16"/>
        <v>63.65</v>
      </c>
      <c r="E78" s="52">
        <f t="shared" si="14"/>
        <v>190.35000000000014</v>
      </c>
      <c r="F78" s="52">
        <f t="shared" si="11"/>
        <v>188.45000000000013</v>
      </c>
      <c r="G78" s="35">
        <f t="shared" si="12"/>
        <v>1.9</v>
      </c>
      <c r="H78" s="45"/>
      <c r="I78" s="45"/>
      <c r="L78" s="34">
        <v>75</v>
      </c>
      <c r="M78" s="35">
        <f>N78+Q78+2/2+Tabelle212131418[[#This Row],[poweradd]]</f>
        <v>386.54999999999995</v>
      </c>
      <c r="N78" s="52">
        <f t="shared" si="17"/>
        <v>383.65</v>
      </c>
      <c r="O78" s="52">
        <f t="shared" si="15"/>
        <v>190.35000000000014</v>
      </c>
      <c r="P78" s="52">
        <f t="shared" si="18"/>
        <v>188.45000000000013</v>
      </c>
      <c r="Q78" s="35">
        <f t="shared" si="13"/>
        <v>1.9</v>
      </c>
      <c r="R78" s="45"/>
      <c r="S78" s="45"/>
    </row>
    <row r="79" spans="2:20" x14ac:dyDescent="0.25">
      <c r="B79" s="34">
        <v>76</v>
      </c>
      <c r="C79" s="35">
        <f>D79+G79+2/2+Tabelle2121317[[#This Row],[poweradd]]</f>
        <v>69.429999999999993</v>
      </c>
      <c r="D79" s="52">
        <f t="shared" si="16"/>
        <v>66.55</v>
      </c>
      <c r="E79" s="52">
        <f t="shared" si="14"/>
        <v>188.45000000000013</v>
      </c>
      <c r="F79" s="52">
        <f t="shared" si="11"/>
        <v>186.57000000000014</v>
      </c>
      <c r="G79" s="35">
        <f t="shared" si="12"/>
        <v>1.88</v>
      </c>
      <c r="H79" s="45"/>
      <c r="I79" s="45"/>
      <c r="L79" s="34">
        <v>76</v>
      </c>
      <c r="M79" s="35">
        <f>N79+Q79+2/2+Tabelle212131418[[#This Row],[poweradd]]</f>
        <v>389.42999999999995</v>
      </c>
      <c r="N79" s="52">
        <f t="shared" si="17"/>
        <v>386.54999999999995</v>
      </c>
      <c r="O79" s="52">
        <f t="shared" si="15"/>
        <v>188.45000000000013</v>
      </c>
      <c r="P79" s="52">
        <f t="shared" si="18"/>
        <v>186.57000000000014</v>
      </c>
      <c r="Q79" s="35">
        <f t="shared" si="13"/>
        <v>1.88</v>
      </c>
      <c r="R79" s="45"/>
      <c r="S79" s="45"/>
    </row>
    <row r="80" spans="2:20" x14ac:dyDescent="0.25">
      <c r="B80" s="36">
        <v>77</v>
      </c>
      <c r="C80" s="35">
        <f>D80+G80+2/2+Tabelle2121317[[#This Row],[poweradd]]</f>
        <v>72.289999999999992</v>
      </c>
      <c r="D80" s="52">
        <f t="shared" si="16"/>
        <v>69.429999999999993</v>
      </c>
      <c r="E80" s="52">
        <f t="shared" si="14"/>
        <v>186.57000000000014</v>
      </c>
      <c r="F80" s="52">
        <f t="shared" si="11"/>
        <v>184.71000000000012</v>
      </c>
      <c r="G80" s="35">
        <f t="shared" si="12"/>
        <v>1.86</v>
      </c>
      <c r="H80" s="45"/>
      <c r="I80" s="45"/>
      <c r="L80" s="36">
        <v>77</v>
      </c>
      <c r="M80" s="35">
        <f>N80+Q80+2/2+Tabelle212131418[[#This Row],[poweradd]]</f>
        <v>392.28999999999996</v>
      </c>
      <c r="N80" s="52">
        <f t="shared" si="17"/>
        <v>389.42999999999995</v>
      </c>
      <c r="O80" s="52">
        <f t="shared" si="15"/>
        <v>186.57000000000014</v>
      </c>
      <c r="P80" s="52">
        <f t="shared" si="18"/>
        <v>184.71000000000012</v>
      </c>
      <c r="Q80" s="35">
        <f t="shared" si="13"/>
        <v>1.86</v>
      </c>
      <c r="R80" s="45"/>
      <c r="S80" s="45"/>
    </row>
    <row r="81" spans="2:19" x14ac:dyDescent="0.25">
      <c r="B81" s="34">
        <v>78</v>
      </c>
      <c r="C81" s="37">
        <f>D81+G81+2/2+Tabelle2121317[[#This Row],[poweradd]]</f>
        <v>75.13</v>
      </c>
      <c r="D81" s="52">
        <f t="shared" si="16"/>
        <v>72.289999999999992</v>
      </c>
      <c r="E81" s="52">
        <f t="shared" si="14"/>
        <v>184.71000000000012</v>
      </c>
      <c r="F81" s="52">
        <f t="shared" si="11"/>
        <v>182.87000000000012</v>
      </c>
      <c r="G81" s="35">
        <f t="shared" si="12"/>
        <v>1.84</v>
      </c>
      <c r="H81" s="45"/>
      <c r="I81" s="45"/>
      <c r="L81" s="34">
        <v>78</v>
      </c>
      <c r="M81" s="37">
        <f>N81+Q81+2/2+Tabelle212131418[[#This Row],[poweradd]]</f>
        <v>395.12999999999994</v>
      </c>
      <c r="N81" s="52">
        <f t="shared" si="17"/>
        <v>392.28999999999996</v>
      </c>
      <c r="O81" s="52">
        <f t="shared" si="15"/>
        <v>184.71000000000012</v>
      </c>
      <c r="P81" s="52">
        <f t="shared" si="18"/>
        <v>182.87000000000012</v>
      </c>
      <c r="Q81" s="35">
        <f t="shared" si="13"/>
        <v>1.84</v>
      </c>
      <c r="R81" s="45"/>
      <c r="S81" s="45"/>
    </row>
    <row r="82" spans="2:19" x14ac:dyDescent="0.25">
      <c r="B82" s="34">
        <v>79</v>
      </c>
      <c r="C82" s="35">
        <f>D82+G82+2/2+Tabelle2121317[[#This Row],[poweradd]]</f>
        <v>77.949999999999989</v>
      </c>
      <c r="D82" s="52">
        <f t="shared" si="16"/>
        <v>75.13</v>
      </c>
      <c r="E82" s="52">
        <f t="shared" si="14"/>
        <v>182.87000000000012</v>
      </c>
      <c r="F82" s="52">
        <f t="shared" si="11"/>
        <v>181.05000000000013</v>
      </c>
      <c r="G82" s="35">
        <f t="shared" si="12"/>
        <v>1.82</v>
      </c>
      <c r="H82" s="45"/>
      <c r="I82" s="45"/>
      <c r="L82" s="34">
        <v>79</v>
      </c>
      <c r="M82" s="35">
        <f>N82+Q82+2/2+Tabelle212131418[[#This Row],[poweradd]]</f>
        <v>397.94999999999993</v>
      </c>
      <c r="N82" s="52">
        <f t="shared" si="17"/>
        <v>395.12999999999994</v>
      </c>
      <c r="O82" s="52">
        <f t="shared" si="15"/>
        <v>182.87000000000012</v>
      </c>
      <c r="P82" s="52">
        <f t="shared" si="18"/>
        <v>181.05000000000013</v>
      </c>
      <c r="Q82" s="35">
        <f t="shared" si="13"/>
        <v>1.82</v>
      </c>
      <c r="R82" s="45"/>
      <c r="S82" s="45"/>
    </row>
    <row r="83" spans="2:19" x14ac:dyDescent="0.25">
      <c r="B83" s="34">
        <v>80</v>
      </c>
      <c r="C83" s="35">
        <f>D83+G83+2/2+Tabelle2121317[[#This Row],[poweradd]]</f>
        <v>80.759999999999991</v>
      </c>
      <c r="D83" s="52">
        <f t="shared" si="16"/>
        <v>77.949999999999989</v>
      </c>
      <c r="E83" s="52">
        <f t="shared" si="14"/>
        <v>181.05000000000013</v>
      </c>
      <c r="F83" s="52">
        <f t="shared" si="11"/>
        <v>179.24000000000012</v>
      </c>
      <c r="G83" s="35">
        <f t="shared" si="12"/>
        <v>1.81</v>
      </c>
      <c r="H83" s="45"/>
      <c r="I83" s="45"/>
      <c r="L83" s="34">
        <v>80</v>
      </c>
      <c r="M83" s="35">
        <f>N83+Q83+2/2+Tabelle212131418[[#This Row],[poweradd]]</f>
        <v>400.75999999999993</v>
      </c>
      <c r="N83" s="52">
        <f t="shared" si="17"/>
        <v>397.94999999999993</v>
      </c>
      <c r="O83" s="52">
        <f t="shared" si="15"/>
        <v>181.05000000000013</v>
      </c>
      <c r="P83" s="52">
        <f t="shared" si="18"/>
        <v>179.24000000000012</v>
      </c>
      <c r="Q83" s="35">
        <f t="shared" si="13"/>
        <v>1.81</v>
      </c>
      <c r="R83" s="45"/>
      <c r="S83" s="45"/>
    </row>
    <row r="84" spans="2:19" x14ac:dyDescent="0.25">
      <c r="B84" s="34">
        <v>81</v>
      </c>
      <c r="C84" s="35">
        <f>D84+G84+2/2+Tabelle2121317[[#This Row],[poweradd]]</f>
        <v>83.55</v>
      </c>
      <c r="D84" s="52">
        <f t="shared" si="16"/>
        <v>80.759999999999991</v>
      </c>
      <c r="E84" s="52">
        <f t="shared" si="14"/>
        <v>179.24000000000012</v>
      </c>
      <c r="F84" s="52">
        <f t="shared" si="11"/>
        <v>177.45000000000013</v>
      </c>
      <c r="G84" s="35">
        <f t="shared" si="12"/>
        <v>1.79</v>
      </c>
      <c r="H84" s="45"/>
      <c r="I84" s="45"/>
      <c r="L84" s="34">
        <v>81</v>
      </c>
      <c r="M84" s="35">
        <f>N84+Q84+2/2+Tabelle212131418[[#This Row],[poweradd]]</f>
        <v>403.54999999999995</v>
      </c>
      <c r="N84" s="52">
        <f t="shared" si="17"/>
        <v>400.75999999999993</v>
      </c>
      <c r="O84" s="52">
        <f t="shared" si="15"/>
        <v>179.24000000000012</v>
      </c>
      <c r="P84" s="52">
        <f t="shared" si="18"/>
        <v>177.45000000000013</v>
      </c>
      <c r="Q84" s="35">
        <f t="shared" si="13"/>
        <v>1.79</v>
      </c>
      <c r="R84" s="45"/>
      <c r="S84" s="45"/>
    </row>
    <row r="85" spans="2:19" x14ac:dyDescent="0.25">
      <c r="B85" s="36">
        <v>82</v>
      </c>
      <c r="C85" s="37">
        <f>D85+G85+2/2+Tabelle2121317[[#This Row],[poweradd]]</f>
        <v>86.32</v>
      </c>
      <c r="D85" s="52">
        <f t="shared" si="16"/>
        <v>83.55</v>
      </c>
      <c r="E85" s="52">
        <f t="shared" si="14"/>
        <v>177.45000000000013</v>
      </c>
      <c r="F85" s="52">
        <f t="shared" si="11"/>
        <v>175.68000000000012</v>
      </c>
      <c r="G85" s="35">
        <f t="shared" si="12"/>
        <v>1.77</v>
      </c>
      <c r="H85" s="45"/>
      <c r="I85" s="45"/>
      <c r="L85" s="36">
        <v>82</v>
      </c>
      <c r="M85" s="37">
        <f>N85+Q85+2/2+Tabelle212131418[[#This Row],[poweradd]]</f>
        <v>406.31999999999994</v>
      </c>
      <c r="N85" s="52">
        <f t="shared" si="17"/>
        <v>403.54999999999995</v>
      </c>
      <c r="O85" s="52">
        <f t="shared" si="15"/>
        <v>177.45000000000013</v>
      </c>
      <c r="P85" s="52">
        <f t="shared" si="18"/>
        <v>175.68000000000012</v>
      </c>
      <c r="Q85" s="35">
        <f t="shared" si="13"/>
        <v>1.77</v>
      </c>
      <c r="R85" s="45"/>
      <c r="S85" s="45"/>
    </row>
    <row r="86" spans="2:19" x14ac:dyDescent="0.25">
      <c r="B86" s="34">
        <v>83</v>
      </c>
      <c r="C86" s="35">
        <f>D86+G86+2/2+Tabelle2121317[[#This Row],[poweradd]]</f>
        <v>89.07</v>
      </c>
      <c r="D86" s="52">
        <f t="shared" si="16"/>
        <v>86.32</v>
      </c>
      <c r="E86" s="52">
        <f>F85+I85</f>
        <v>175.68000000000012</v>
      </c>
      <c r="F86" s="52">
        <f t="shared" si="11"/>
        <v>173.93000000000012</v>
      </c>
      <c r="G86" s="35">
        <f t="shared" si="12"/>
        <v>1.75</v>
      </c>
      <c r="H86" s="45"/>
      <c r="I86" s="45"/>
      <c r="L86" s="34">
        <v>83</v>
      </c>
      <c r="M86" s="35">
        <f>N86+Q86+2/2+Tabelle212131418[[#This Row],[poweradd]]</f>
        <v>409.06999999999994</v>
      </c>
      <c r="N86" s="52">
        <f t="shared" si="17"/>
        <v>406.31999999999994</v>
      </c>
      <c r="O86" s="52">
        <f>P85+S85</f>
        <v>175.68000000000012</v>
      </c>
      <c r="P86" s="52">
        <f t="shared" si="18"/>
        <v>173.93000000000012</v>
      </c>
      <c r="Q86" s="35">
        <f t="shared" si="13"/>
        <v>1.75</v>
      </c>
      <c r="R86" s="45"/>
      <c r="S86" s="45"/>
    </row>
    <row r="87" spans="2:19" x14ac:dyDescent="0.25">
      <c r="B87" s="34">
        <v>84</v>
      </c>
      <c r="C87" s="35">
        <f>D87+G87+2/2+Tabelle2121317[[#This Row],[poweradd]]</f>
        <v>91.8</v>
      </c>
      <c r="D87" s="52">
        <f t="shared" si="16"/>
        <v>89.07</v>
      </c>
      <c r="E87" s="52">
        <f>F86+I86</f>
        <v>173.93000000000012</v>
      </c>
      <c r="F87" s="52">
        <f t="shared" si="11"/>
        <v>172.20000000000013</v>
      </c>
      <c r="G87" s="35">
        <f t="shared" si="12"/>
        <v>1.73</v>
      </c>
      <c r="H87" s="45"/>
      <c r="I87" s="45"/>
      <c r="L87" s="34">
        <v>84</v>
      </c>
      <c r="M87" s="35">
        <f>N87+Q87+2/2+Tabelle212131418[[#This Row],[poweradd]]</f>
        <v>411.79999999999995</v>
      </c>
      <c r="N87" s="52">
        <f t="shared" si="17"/>
        <v>409.06999999999994</v>
      </c>
      <c r="O87" s="52">
        <f>P86+S86</f>
        <v>173.93000000000012</v>
      </c>
      <c r="P87" s="52">
        <f t="shared" si="18"/>
        <v>172.20000000000013</v>
      </c>
      <c r="Q87" s="35">
        <f t="shared" si="13"/>
        <v>1.73</v>
      </c>
      <c r="R87" s="45"/>
      <c r="S87" s="45"/>
    </row>
    <row r="88" spans="2:19" x14ac:dyDescent="0.25">
      <c r="B88" s="34">
        <v>85</v>
      </c>
      <c r="C88" s="35">
        <f>D88+G88+2/2+Tabelle2121317[[#This Row],[poweradd]]</f>
        <v>94.52</v>
      </c>
      <c r="D88" s="52">
        <f t="shared" si="16"/>
        <v>91.8</v>
      </c>
      <c r="E88" s="52">
        <f>F87+I87</f>
        <v>172.20000000000013</v>
      </c>
      <c r="F88" s="52">
        <f t="shared" si="11"/>
        <v>170.48000000000013</v>
      </c>
      <c r="G88" s="35">
        <f t="shared" si="12"/>
        <v>1.72</v>
      </c>
      <c r="H88" s="45"/>
      <c r="I88" s="45"/>
      <c r="L88" s="34">
        <v>85</v>
      </c>
      <c r="M88" s="35">
        <f>N88+Q88+2/2+Tabelle212131418[[#This Row],[poweradd]]</f>
        <v>414.52</v>
      </c>
      <c r="N88" s="52">
        <f t="shared" si="17"/>
        <v>411.79999999999995</v>
      </c>
      <c r="O88" s="52">
        <f>P87+S87</f>
        <v>172.20000000000013</v>
      </c>
      <c r="P88" s="52">
        <f t="shared" si="18"/>
        <v>170.48000000000013</v>
      </c>
      <c r="Q88" s="35">
        <f t="shared" si="13"/>
        <v>1.72</v>
      </c>
      <c r="R88" s="45"/>
      <c r="S88" s="45"/>
    </row>
    <row r="89" spans="2:19" x14ac:dyDescent="0.25">
      <c r="B89" s="36">
        <v>86</v>
      </c>
      <c r="C89" s="35">
        <f>D89+G89+2/2+Tabelle2121317[[#This Row],[poweradd]]</f>
        <v>97.22</v>
      </c>
      <c r="D89" s="52">
        <f t="shared" si="16"/>
        <v>94.52</v>
      </c>
      <c r="E89" s="52">
        <f>F88+I88</f>
        <v>170.48000000000013</v>
      </c>
      <c r="F89" s="52">
        <f t="shared" si="11"/>
        <v>168.78000000000014</v>
      </c>
      <c r="G89" s="35">
        <f t="shared" si="12"/>
        <v>1.7</v>
      </c>
      <c r="H89" s="45"/>
      <c r="I89" s="45"/>
      <c r="L89" s="36">
        <v>86</v>
      </c>
      <c r="M89" s="35">
        <f>N89+Q89+2/2+Tabelle212131418[[#This Row],[poweradd]]</f>
        <v>417.21999999999997</v>
      </c>
      <c r="N89" s="52">
        <f t="shared" si="17"/>
        <v>414.52</v>
      </c>
      <c r="O89" s="52">
        <f>P88+S88</f>
        <v>170.48000000000013</v>
      </c>
      <c r="P89" s="52">
        <f t="shared" si="18"/>
        <v>168.78000000000014</v>
      </c>
      <c r="Q89" s="35">
        <f t="shared" si="13"/>
        <v>1.7</v>
      </c>
      <c r="R89" s="45"/>
      <c r="S89" s="45"/>
    </row>
    <row r="90" spans="2:19" x14ac:dyDescent="0.25">
      <c r="B90" s="34">
        <v>87</v>
      </c>
      <c r="C90" s="35">
        <f>D90+G90+2/2+Tabelle2121317[[#This Row],[poweradd]]</f>
        <v>99.9</v>
      </c>
      <c r="D90" s="52">
        <f t="shared" si="16"/>
        <v>97.22</v>
      </c>
      <c r="E90" s="52">
        <f t="shared" si="14"/>
        <v>168.78000000000014</v>
      </c>
      <c r="F90" s="52">
        <f t="shared" si="11"/>
        <v>167.10000000000014</v>
      </c>
      <c r="G90" s="35">
        <f t="shared" si="12"/>
        <v>1.68</v>
      </c>
      <c r="H90" s="45"/>
      <c r="I90" s="45"/>
      <c r="L90" s="34">
        <v>87</v>
      </c>
      <c r="M90" s="35">
        <f>N90+Q90+2/2+Tabelle212131418[[#This Row],[poweradd]]</f>
        <v>419.9</v>
      </c>
      <c r="N90" s="52">
        <f t="shared" si="17"/>
        <v>417.21999999999997</v>
      </c>
      <c r="O90" s="52">
        <f t="shared" ref="O90:O93" si="19">P89+S89</f>
        <v>168.78000000000014</v>
      </c>
      <c r="P90" s="52">
        <f t="shared" si="18"/>
        <v>167.10000000000014</v>
      </c>
      <c r="Q90" s="35">
        <f t="shared" si="13"/>
        <v>1.68</v>
      </c>
      <c r="R90" s="45"/>
      <c r="S90" s="45"/>
    </row>
    <row r="91" spans="2:19" x14ac:dyDescent="0.25">
      <c r="B91" s="34">
        <v>88</v>
      </c>
      <c r="C91" s="35">
        <f>D91+G91+2/2+Tabelle2121317[[#This Row],[poweradd]]</f>
        <v>102.57000000000001</v>
      </c>
      <c r="D91" s="52">
        <f t="shared" si="16"/>
        <v>99.9</v>
      </c>
      <c r="E91" s="52">
        <f t="shared" si="14"/>
        <v>167.10000000000014</v>
      </c>
      <c r="F91" s="52">
        <f t="shared" si="11"/>
        <v>165.43000000000015</v>
      </c>
      <c r="G91" s="35">
        <f t="shared" si="12"/>
        <v>1.67</v>
      </c>
      <c r="H91" s="45"/>
      <c r="I91" s="45"/>
      <c r="L91" s="34">
        <v>88</v>
      </c>
      <c r="M91" s="35">
        <f>N91+Q91+2/2+Tabelle212131418[[#This Row],[poweradd]]</f>
        <v>422.57</v>
      </c>
      <c r="N91" s="52">
        <f t="shared" si="17"/>
        <v>419.9</v>
      </c>
      <c r="O91" s="52">
        <f t="shared" si="19"/>
        <v>167.10000000000014</v>
      </c>
      <c r="P91" s="52">
        <f t="shared" si="18"/>
        <v>165.43000000000015</v>
      </c>
      <c r="Q91" s="35">
        <f t="shared" si="13"/>
        <v>1.67</v>
      </c>
      <c r="R91" s="45"/>
      <c r="S91" s="45"/>
    </row>
    <row r="92" spans="2:19" x14ac:dyDescent="0.25">
      <c r="B92" s="34">
        <v>89</v>
      </c>
      <c r="C92" s="35">
        <f>D92+G92+2/2+Tabelle2121317[[#This Row],[poweradd]]</f>
        <v>105.22000000000001</v>
      </c>
      <c r="D92" s="52">
        <f t="shared" si="16"/>
        <v>102.57000000000001</v>
      </c>
      <c r="E92" s="52">
        <f t="shared" si="14"/>
        <v>165.43000000000015</v>
      </c>
      <c r="F92" s="52">
        <f t="shared" si="11"/>
        <v>163.78000000000014</v>
      </c>
      <c r="G92" s="35">
        <f t="shared" si="12"/>
        <v>1.65</v>
      </c>
      <c r="H92" s="45"/>
      <c r="I92" s="45"/>
      <c r="L92" s="34">
        <v>89</v>
      </c>
      <c r="M92" s="35">
        <f>N92+Q92+2/2+Tabelle212131418[[#This Row],[poweradd]]</f>
        <v>425.21999999999997</v>
      </c>
      <c r="N92" s="52">
        <f t="shared" si="17"/>
        <v>422.57</v>
      </c>
      <c r="O92" s="52">
        <f t="shared" si="19"/>
        <v>165.43000000000015</v>
      </c>
      <c r="P92" s="52">
        <f t="shared" si="18"/>
        <v>163.78000000000014</v>
      </c>
      <c r="Q92" s="35">
        <f t="shared" si="13"/>
        <v>1.65</v>
      </c>
      <c r="R92" s="45"/>
      <c r="S92" s="45"/>
    </row>
    <row r="93" spans="2:19" x14ac:dyDescent="0.25">
      <c r="B93" s="36">
        <v>90</v>
      </c>
      <c r="C93" s="35">
        <f>D93+G93+2/2+Tabelle2121317[[#This Row],[poweradd]]</f>
        <v>107.85000000000001</v>
      </c>
      <c r="D93" s="52">
        <f t="shared" si="16"/>
        <v>105.22000000000001</v>
      </c>
      <c r="E93" s="52">
        <f t="shared" si="14"/>
        <v>163.78000000000014</v>
      </c>
      <c r="F93" s="52">
        <f t="shared" si="11"/>
        <v>162.15000000000015</v>
      </c>
      <c r="G93" s="35">
        <f t="shared" si="12"/>
        <v>1.63</v>
      </c>
      <c r="H93" s="45"/>
      <c r="I93" s="45"/>
      <c r="L93" s="36">
        <v>90</v>
      </c>
      <c r="M93" s="35">
        <f>N93+Q93+2/2+Tabelle212131418[[#This Row],[poweradd]]</f>
        <v>427.84999999999997</v>
      </c>
      <c r="N93" s="52">
        <f t="shared" si="17"/>
        <v>425.21999999999997</v>
      </c>
      <c r="O93" s="52">
        <f t="shared" si="19"/>
        <v>163.78000000000014</v>
      </c>
      <c r="P93" s="52">
        <f t="shared" si="18"/>
        <v>162.15000000000015</v>
      </c>
      <c r="Q93" s="35">
        <f t="shared" si="13"/>
        <v>1.63</v>
      </c>
      <c r="R93" s="45"/>
      <c r="S93" s="45"/>
    </row>
    <row r="94" spans="2:19" x14ac:dyDescent="0.25">
      <c r="B94" s="34">
        <v>91</v>
      </c>
      <c r="C94" s="37">
        <f>D94+G94+2/2+Tabelle2121317[[#This Row],[poweradd]]</f>
        <v>110.47000000000001</v>
      </c>
      <c r="D94" s="52">
        <f t="shared" si="16"/>
        <v>107.85000000000001</v>
      </c>
      <c r="E94" s="52">
        <f>F93+I93</f>
        <v>162.15000000000015</v>
      </c>
      <c r="F94" s="52">
        <f t="shared" si="11"/>
        <v>160.53000000000014</v>
      </c>
      <c r="G94" s="35">
        <f t="shared" si="12"/>
        <v>1.62</v>
      </c>
      <c r="H94" s="45"/>
      <c r="I94" s="45"/>
      <c r="L94" s="34">
        <v>91</v>
      </c>
      <c r="M94" s="37">
        <f>N94+Q94+2/2+Tabelle212131418[[#This Row],[poweradd]]</f>
        <v>430.46999999999997</v>
      </c>
      <c r="N94" s="52">
        <f t="shared" si="17"/>
        <v>427.84999999999997</v>
      </c>
      <c r="O94" s="52">
        <f>P93+S93</f>
        <v>162.15000000000015</v>
      </c>
      <c r="P94" s="52">
        <f t="shared" si="18"/>
        <v>160.53000000000014</v>
      </c>
      <c r="Q94" s="35">
        <f t="shared" si="13"/>
        <v>1.62</v>
      </c>
      <c r="R94" s="45"/>
      <c r="S94" s="45"/>
    </row>
    <row r="95" spans="2:19" x14ac:dyDescent="0.25">
      <c r="B95" s="34">
        <v>92</v>
      </c>
      <c r="C95" s="35">
        <f>D95+G95+2/2+Tabelle2121317[[#This Row],[poweradd]]</f>
        <v>113.07000000000001</v>
      </c>
      <c r="D95" s="52">
        <f t="shared" si="16"/>
        <v>110.47000000000001</v>
      </c>
      <c r="E95" s="52">
        <f>F94+I94</f>
        <v>160.53000000000014</v>
      </c>
      <c r="F95" s="52">
        <f t="shared" si="11"/>
        <v>158.93000000000015</v>
      </c>
      <c r="G95" s="35">
        <f t="shared" si="12"/>
        <v>1.6</v>
      </c>
      <c r="H95" s="45"/>
      <c r="I95" s="45"/>
      <c r="L95" s="34">
        <v>92</v>
      </c>
      <c r="M95" s="35">
        <f>N95+Q95+2/2+Tabelle212131418[[#This Row],[poweradd]]</f>
        <v>433.07</v>
      </c>
      <c r="N95" s="52">
        <f t="shared" si="17"/>
        <v>430.46999999999997</v>
      </c>
      <c r="O95" s="52">
        <f>P94+S94</f>
        <v>160.53000000000014</v>
      </c>
      <c r="P95" s="52">
        <f t="shared" si="18"/>
        <v>158.93000000000015</v>
      </c>
      <c r="Q95" s="35">
        <f t="shared" si="13"/>
        <v>1.6</v>
      </c>
      <c r="R95" s="45"/>
      <c r="S95" s="45"/>
    </row>
    <row r="96" spans="2:19" x14ac:dyDescent="0.25">
      <c r="B96" s="34">
        <v>93</v>
      </c>
      <c r="C96" s="35">
        <f>D96+G96+2/2+Tabelle2121317[[#This Row],[poweradd]]</f>
        <v>115.65</v>
      </c>
      <c r="D96" s="52">
        <f t="shared" si="16"/>
        <v>113.07000000000001</v>
      </c>
      <c r="E96" s="52">
        <f>F95+I95</f>
        <v>158.93000000000015</v>
      </c>
      <c r="F96" s="52">
        <f t="shared" si="11"/>
        <v>157.35000000000014</v>
      </c>
      <c r="G96" s="35">
        <f t="shared" si="12"/>
        <v>1.58</v>
      </c>
      <c r="H96" s="45"/>
      <c r="I96" s="45"/>
      <c r="L96" s="34">
        <v>93</v>
      </c>
      <c r="M96" s="35">
        <f>N96+Q96+2/2+Tabelle212131418[[#This Row],[poweradd]]</f>
        <v>435.65</v>
      </c>
      <c r="N96" s="52">
        <f t="shared" si="17"/>
        <v>433.07</v>
      </c>
      <c r="O96" s="52">
        <f>P95+S95</f>
        <v>158.93000000000015</v>
      </c>
      <c r="P96" s="52">
        <f t="shared" si="18"/>
        <v>157.35000000000014</v>
      </c>
      <c r="Q96" s="35">
        <f t="shared" si="13"/>
        <v>1.58</v>
      </c>
      <c r="R96" s="45"/>
      <c r="S96" s="45"/>
    </row>
    <row r="97" spans="2:19" x14ac:dyDescent="0.25">
      <c r="B97" s="34">
        <v>94</v>
      </c>
      <c r="C97" s="35">
        <f>D97+G97+2/2+Tabelle2121317[[#This Row],[poweradd]]</f>
        <v>118.22</v>
      </c>
      <c r="D97" s="52">
        <f t="shared" si="16"/>
        <v>115.65</v>
      </c>
      <c r="E97" s="52">
        <f>F96+I96</f>
        <v>157.35000000000014</v>
      </c>
      <c r="F97" s="52">
        <f t="shared" si="11"/>
        <v>155.78000000000014</v>
      </c>
      <c r="G97" s="35">
        <f t="shared" si="12"/>
        <v>1.57</v>
      </c>
      <c r="H97" s="45"/>
      <c r="I97" s="45"/>
      <c r="L97" s="34">
        <v>94</v>
      </c>
      <c r="M97" s="35">
        <f>N97+Q97+2/2+Tabelle212131418[[#This Row],[poweradd]]</f>
        <v>438.21999999999997</v>
      </c>
      <c r="N97" s="52">
        <f t="shared" si="17"/>
        <v>435.65</v>
      </c>
      <c r="O97" s="52">
        <f>P96+S96</f>
        <v>157.35000000000014</v>
      </c>
      <c r="P97" s="52">
        <f t="shared" si="18"/>
        <v>155.78000000000014</v>
      </c>
      <c r="Q97" s="35">
        <f t="shared" si="13"/>
        <v>1.57</v>
      </c>
      <c r="R97" s="45"/>
      <c r="S97" s="45"/>
    </row>
    <row r="98" spans="2:19" x14ac:dyDescent="0.25">
      <c r="B98" s="36">
        <v>95</v>
      </c>
      <c r="C98" s="37">
        <f>D98+G98+2/2+Tabelle2121317[[#This Row],[poweradd]]</f>
        <v>120.77</v>
      </c>
      <c r="D98" s="52">
        <f t="shared" si="16"/>
        <v>118.22</v>
      </c>
      <c r="E98" s="52">
        <f>F97+I97</f>
        <v>155.78000000000014</v>
      </c>
      <c r="F98" s="52">
        <f t="shared" si="11"/>
        <v>154.23000000000013</v>
      </c>
      <c r="G98" s="35">
        <f t="shared" si="12"/>
        <v>1.55</v>
      </c>
      <c r="H98" s="45"/>
      <c r="I98" s="45"/>
      <c r="L98" s="36">
        <v>95</v>
      </c>
      <c r="M98" s="37">
        <f>N98+Q98+2/2+Tabelle212131418[[#This Row],[poweradd]]</f>
        <v>440.77</v>
      </c>
      <c r="N98" s="52">
        <f t="shared" si="17"/>
        <v>438.21999999999997</v>
      </c>
      <c r="O98" s="52">
        <f>P97+S97</f>
        <v>155.78000000000014</v>
      </c>
      <c r="P98" s="52">
        <f t="shared" si="18"/>
        <v>154.23000000000013</v>
      </c>
      <c r="Q98" s="35">
        <f t="shared" si="13"/>
        <v>1.55</v>
      </c>
      <c r="R98" s="45"/>
      <c r="S98" s="45"/>
    </row>
    <row r="99" spans="2:19" x14ac:dyDescent="0.25">
      <c r="B99" s="34">
        <v>96</v>
      </c>
      <c r="C99" s="35">
        <f>D99+G99+2/2+Tabelle2121317[[#This Row],[poweradd]]</f>
        <v>123.31</v>
      </c>
      <c r="D99" s="52">
        <f t="shared" si="16"/>
        <v>120.77</v>
      </c>
      <c r="E99" s="52">
        <f t="shared" si="14"/>
        <v>154.23000000000013</v>
      </c>
      <c r="F99" s="52">
        <f t="shared" si="11"/>
        <v>152.69000000000014</v>
      </c>
      <c r="G99" s="35">
        <f t="shared" si="12"/>
        <v>1.54</v>
      </c>
      <c r="H99" s="45"/>
      <c r="I99" s="45"/>
      <c r="L99" s="34">
        <v>96</v>
      </c>
      <c r="M99" s="35">
        <f>N99+Q99+2/2+Tabelle212131418[[#This Row],[poweradd]]</f>
        <v>443.31</v>
      </c>
      <c r="N99" s="52">
        <f t="shared" si="17"/>
        <v>440.77</v>
      </c>
      <c r="O99" s="52">
        <f t="shared" ref="O99:O141" si="20">P98+S98</f>
        <v>154.23000000000013</v>
      </c>
      <c r="P99" s="52">
        <f t="shared" si="18"/>
        <v>152.69000000000014</v>
      </c>
      <c r="Q99" s="35">
        <f t="shared" si="13"/>
        <v>1.54</v>
      </c>
      <c r="R99" s="45"/>
      <c r="S99" s="45"/>
    </row>
    <row r="100" spans="2:19" x14ac:dyDescent="0.25">
      <c r="B100" s="34">
        <v>97</v>
      </c>
      <c r="C100" s="35">
        <f>D100+G100+2/2+Tabelle2121317[[#This Row],[poweradd]]</f>
        <v>125.83</v>
      </c>
      <c r="D100" s="52">
        <f t="shared" si="16"/>
        <v>123.31</v>
      </c>
      <c r="E100" s="52">
        <f t="shared" si="14"/>
        <v>152.69000000000014</v>
      </c>
      <c r="F100" s="52">
        <f t="shared" si="11"/>
        <v>151.17000000000013</v>
      </c>
      <c r="G100" s="35">
        <f t="shared" ref="G100:G131" si="21">IF(ROUNDDOWN(E100/50/2,0)&lt;1,1,IF(ROUNDDOWN(E100/50/2,0)&gt;10,10,ROUNDDOWN(E100/50/2,2)))</f>
        <v>1.52</v>
      </c>
      <c r="H100" s="45"/>
      <c r="I100" s="45"/>
      <c r="L100" s="34">
        <v>97</v>
      </c>
      <c r="M100" s="35">
        <f>N100+Q100+2/2+Tabelle212131418[[#This Row],[poweradd]]</f>
        <v>445.83</v>
      </c>
      <c r="N100" s="52">
        <f t="shared" si="17"/>
        <v>443.31</v>
      </c>
      <c r="O100" s="52">
        <f t="shared" si="20"/>
        <v>152.69000000000014</v>
      </c>
      <c r="P100" s="52">
        <f t="shared" si="18"/>
        <v>151.17000000000013</v>
      </c>
      <c r="Q100" s="35">
        <f t="shared" ref="Q100:Q131" si="22">IF(ROUNDDOWN(O100/50/2,0)&lt;1,1,IF(ROUNDDOWN(O100/50/2,0)&gt;10,10,ROUNDDOWN(O100/50/2,2)))</f>
        <v>1.52</v>
      </c>
      <c r="R100" s="45"/>
      <c r="S100" s="45"/>
    </row>
    <row r="101" spans="2:19" x14ac:dyDescent="0.25">
      <c r="B101" s="34">
        <v>98</v>
      </c>
      <c r="C101" s="35">
        <f>D101+G101+2/2+Tabelle2121317[[#This Row],[poweradd]]</f>
        <v>128.34</v>
      </c>
      <c r="D101" s="52">
        <f t="shared" si="16"/>
        <v>125.83</v>
      </c>
      <c r="E101" s="52">
        <f t="shared" si="14"/>
        <v>151.17000000000013</v>
      </c>
      <c r="F101" s="52">
        <f t="shared" si="11"/>
        <v>149.66000000000014</v>
      </c>
      <c r="G101" s="35">
        <f t="shared" si="21"/>
        <v>1.51</v>
      </c>
      <c r="H101" s="45"/>
      <c r="I101" s="45"/>
      <c r="L101" s="34">
        <v>98</v>
      </c>
      <c r="M101" s="35">
        <f>N101+Q101+2/2+Tabelle212131418[[#This Row],[poweradd]]</f>
        <v>448.34</v>
      </c>
      <c r="N101" s="52">
        <f t="shared" si="17"/>
        <v>445.83</v>
      </c>
      <c r="O101" s="52">
        <f t="shared" si="20"/>
        <v>151.17000000000013</v>
      </c>
      <c r="P101" s="52">
        <f t="shared" si="18"/>
        <v>149.66000000000014</v>
      </c>
      <c r="Q101" s="35">
        <f t="shared" si="22"/>
        <v>1.51</v>
      </c>
      <c r="R101" s="45"/>
      <c r="S101" s="45"/>
    </row>
    <row r="102" spans="2:19" x14ac:dyDescent="0.25">
      <c r="B102" s="36">
        <v>99</v>
      </c>
      <c r="C102" s="35">
        <f>D102+G102+2/2+Tabelle2121317[[#This Row],[poweradd]]</f>
        <v>130.83000000000001</v>
      </c>
      <c r="D102" s="52">
        <f t="shared" si="16"/>
        <v>128.34</v>
      </c>
      <c r="E102" s="52">
        <f t="shared" si="14"/>
        <v>149.66000000000014</v>
      </c>
      <c r="F102" s="52">
        <f t="shared" si="11"/>
        <v>148.17000000000013</v>
      </c>
      <c r="G102" s="35">
        <f t="shared" si="21"/>
        <v>1.49</v>
      </c>
      <c r="H102" s="45"/>
      <c r="I102" s="45"/>
      <c r="L102" s="36">
        <v>99</v>
      </c>
      <c r="M102" s="35">
        <f>N102+Q102+2/2+Tabelle212131418[[#This Row],[poweradd]]</f>
        <v>450.83</v>
      </c>
      <c r="N102" s="52">
        <f t="shared" si="17"/>
        <v>448.34</v>
      </c>
      <c r="O102" s="52">
        <f t="shared" si="20"/>
        <v>149.66000000000014</v>
      </c>
      <c r="P102" s="52">
        <f t="shared" si="18"/>
        <v>148.17000000000013</v>
      </c>
      <c r="Q102" s="35">
        <f t="shared" si="22"/>
        <v>1.49</v>
      </c>
      <c r="R102" s="45"/>
      <c r="S102" s="45"/>
    </row>
    <row r="103" spans="2:19" x14ac:dyDescent="0.25">
      <c r="B103" s="34">
        <v>100</v>
      </c>
      <c r="C103" s="35">
        <f>D103+G103+2/2+Tabelle2121317[[#This Row],[poweradd]]</f>
        <v>133.31</v>
      </c>
      <c r="D103" s="52">
        <f t="shared" si="16"/>
        <v>130.83000000000001</v>
      </c>
      <c r="E103" s="52">
        <f t="shared" si="14"/>
        <v>148.17000000000013</v>
      </c>
      <c r="F103" s="52">
        <f t="shared" si="11"/>
        <v>146.69000000000014</v>
      </c>
      <c r="G103" s="35">
        <f t="shared" si="21"/>
        <v>1.48</v>
      </c>
      <c r="H103" s="45"/>
      <c r="I103" s="45"/>
      <c r="L103" s="34">
        <v>100</v>
      </c>
      <c r="M103" s="35">
        <f>N103+Q103+2/2+Tabelle212131418[[#This Row],[poweradd]]</f>
        <v>453.31</v>
      </c>
      <c r="N103" s="52">
        <f t="shared" si="17"/>
        <v>450.83</v>
      </c>
      <c r="O103" s="52">
        <f t="shared" si="20"/>
        <v>148.17000000000013</v>
      </c>
      <c r="P103" s="52">
        <f t="shared" si="18"/>
        <v>146.69000000000014</v>
      </c>
      <c r="Q103" s="35">
        <f t="shared" si="22"/>
        <v>1.48</v>
      </c>
      <c r="R103" s="45"/>
      <c r="S103" s="45"/>
    </row>
    <row r="104" spans="2:19" x14ac:dyDescent="0.25">
      <c r="B104" s="34">
        <v>101</v>
      </c>
      <c r="C104" s="35">
        <f>D104+G104+2/2+Tabelle2121317[[#This Row],[poweradd]]</f>
        <v>135.77000000000001</v>
      </c>
      <c r="D104" s="52">
        <f t="shared" si="16"/>
        <v>133.31</v>
      </c>
      <c r="E104" s="52">
        <f t="shared" si="14"/>
        <v>146.69000000000014</v>
      </c>
      <c r="F104" s="52">
        <f t="shared" si="11"/>
        <v>145.23000000000013</v>
      </c>
      <c r="G104" s="35">
        <f t="shared" si="21"/>
        <v>1.46</v>
      </c>
      <c r="H104" s="45"/>
      <c r="I104" s="45"/>
      <c r="L104" s="34">
        <v>101</v>
      </c>
      <c r="M104" s="35">
        <f>N104+Q104+2/2+Tabelle212131418[[#This Row],[poweradd]]</f>
        <v>455.77</v>
      </c>
      <c r="N104" s="52">
        <f t="shared" si="17"/>
        <v>453.31</v>
      </c>
      <c r="O104" s="52">
        <f t="shared" si="20"/>
        <v>146.69000000000014</v>
      </c>
      <c r="P104" s="52">
        <f t="shared" si="18"/>
        <v>145.23000000000013</v>
      </c>
      <c r="Q104" s="35">
        <f t="shared" si="22"/>
        <v>1.46</v>
      </c>
      <c r="R104" s="45"/>
      <c r="S104" s="45"/>
    </row>
    <row r="105" spans="2:19" x14ac:dyDescent="0.25">
      <c r="B105" s="34">
        <v>102</v>
      </c>
      <c r="C105" s="35">
        <f>D105+G105+2/2+Tabelle2121317[[#This Row],[poweradd]]</f>
        <v>138.22</v>
      </c>
      <c r="D105" s="52">
        <f t="shared" si="16"/>
        <v>135.77000000000001</v>
      </c>
      <c r="E105" s="52">
        <f t="shared" si="14"/>
        <v>145.23000000000013</v>
      </c>
      <c r="F105" s="52">
        <f t="shared" si="11"/>
        <v>143.78000000000014</v>
      </c>
      <c r="G105" s="35">
        <f t="shared" si="21"/>
        <v>1.45</v>
      </c>
      <c r="H105" s="45"/>
      <c r="I105" s="45"/>
      <c r="L105" s="34">
        <v>102</v>
      </c>
      <c r="M105" s="35">
        <f>N105+Q105+2/2+Tabelle212131418[[#This Row],[poweradd]]</f>
        <v>458.21999999999997</v>
      </c>
      <c r="N105" s="52">
        <f t="shared" si="17"/>
        <v>455.77</v>
      </c>
      <c r="O105" s="52">
        <f t="shared" si="20"/>
        <v>145.23000000000013</v>
      </c>
      <c r="P105" s="52">
        <f t="shared" si="18"/>
        <v>143.78000000000014</v>
      </c>
      <c r="Q105" s="35">
        <f t="shared" si="22"/>
        <v>1.45</v>
      </c>
      <c r="R105" s="45"/>
      <c r="S105" s="45"/>
    </row>
    <row r="106" spans="2:19" x14ac:dyDescent="0.25">
      <c r="B106" s="36">
        <v>103</v>
      </c>
      <c r="C106" s="35">
        <f>D106+G106+2/2+Tabelle2121317[[#This Row],[poweradd]]</f>
        <v>140.65</v>
      </c>
      <c r="D106" s="52">
        <f t="shared" si="16"/>
        <v>138.22</v>
      </c>
      <c r="E106" s="52">
        <f t="shared" si="14"/>
        <v>143.78000000000014</v>
      </c>
      <c r="F106" s="52">
        <f t="shared" si="11"/>
        <v>142.35000000000014</v>
      </c>
      <c r="G106" s="35">
        <f t="shared" si="21"/>
        <v>1.43</v>
      </c>
      <c r="H106" s="45"/>
      <c r="I106" s="45"/>
      <c r="L106" s="36">
        <v>103</v>
      </c>
      <c r="M106" s="35">
        <f>N106+Q106+2/2+Tabelle212131418[[#This Row],[poweradd]]</f>
        <v>460.65</v>
      </c>
      <c r="N106" s="52">
        <f t="shared" si="17"/>
        <v>458.21999999999997</v>
      </c>
      <c r="O106" s="52">
        <f t="shared" si="20"/>
        <v>143.78000000000014</v>
      </c>
      <c r="P106" s="52">
        <f t="shared" si="18"/>
        <v>142.35000000000014</v>
      </c>
      <c r="Q106" s="35">
        <f t="shared" si="22"/>
        <v>1.43</v>
      </c>
      <c r="R106" s="45"/>
      <c r="S106" s="45"/>
    </row>
    <row r="107" spans="2:19" x14ac:dyDescent="0.25">
      <c r="B107" s="34">
        <v>104</v>
      </c>
      <c r="C107" s="37">
        <f>D107+G107+2/2+Tabelle2121317[[#This Row],[poweradd]]</f>
        <v>143.07</v>
      </c>
      <c r="D107" s="52">
        <f t="shared" si="16"/>
        <v>140.65</v>
      </c>
      <c r="E107" s="52">
        <f t="shared" si="14"/>
        <v>142.35000000000014</v>
      </c>
      <c r="F107" s="52">
        <f t="shared" si="11"/>
        <v>140.93000000000015</v>
      </c>
      <c r="G107" s="35">
        <f t="shared" si="21"/>
        <v>1.42</v>
      </c>
      <c r="H107" s="45"/>
      <c r="I107" s="45"/>
      <c r="L107" s="34">
        <v>104</v>
      </c>
      <c r="M107" s="37">
        <f>N107+Q107+2/2+Tabelle212131418[[#This Row],[poweradd]]</f>
        <v>463.07</v>
      </c>
      <c r="N107" s="52">
        <f t="shared" si="17"/>
        <v>460.65</v>
      </c>
      <c r="O107" s="52">
        <f t="shared" si="20"/>
        <v>142.35000000000014</v>
      </c>
      <c r="P107" s="52">
        <f t="shared" si="18"/>
        <v>140.93000000000015</v>
      </c>
      <c r="Q107" s="35">
        <f t="shared" si="22"/>
        <v>1.42</v>
      </c>
      <c r="R107" s="45"/>
      <c r="S107" s="45"/>
    </row>
    <row r="108" spans="2:19" x14ac:dyDescent="0.25">
      <c r="B108" s="34">
        <v>105</v>
      </c>
      <c r="C108" s="35">
        <f>D108+G108+2/2+Tabelle2121317[[#This Row],[poweradd]]</f>
        <v>145.47</v>
      </c>
      <c r="D108" s="52">
        <f t="shared" si="16"/>
        <v>143.07</v>
      </c>
      <c r="E108" s="52">
        <f t="shared" si="14"/>
        <v>140.93000000000015</v>
      </c>
      <c r="F108" s="52">
        <f t="shared" si="11"/>
        <v>139.53000000000014</v>
      </c>
      <c r="G108" s="35">
        <f t="shared" si="21"/>
        <v>1.4</v>
      </c>
      <c r="H108" s="45"/>
      <c r="I108" s="45"/>
      <c r="L108" s="34">
        <v>105</v>
      </c>
      <c r="M108" s="35">
        <f>N108+Q108+2/2+Tabelle212131418[[#This Row],[poweradd]]</f>
        <v>465.46999999999997</v>
      </c>
      <c r="N108" s="52">
        <f t="shared" si="17"/>
        <v>463.07</v>
      </c>
      <c r="O108" s="52">
        <f t="shared" si="20"/>
        <v>140.93000000000015</v>
      </c>
      <c r="P108" s="52">
        <f t="shared" si="18"/>
        <v>139.53000000000014</v>
      </c>
      <c r="Q108" s="35">
        <f t="shared" si="22"/>
        <v>1.4</v>
      </c>
      <c r="R108" s="45"/>
      <c r="S108" s="45"/>
    </row>
    <row r="109" spans="2:19" x14ac:dyDescent="0.25">
      <c r="B109" s="34">
        <v>106</v>
      </c>
      <c r="C109" s="35">
        <f>D109+G109+2/2+Tabelle2121317[[#This Row],[poweradd]]</f>
        <v>147.85999999999999</v>
      </c>
      <c r="D109" s="52">
        <f t="shared" si="16"/>
        <v>145.47</v>
      </c>
      <c r="E109" s="52">
        <f t="shared" si="14"/>
        <v>139.53000000000014</v>
      </c>
      <c r="F109" s="52">
        <f t="shared" si="11"/>
        <v>138.14000000000016</v>
      </c>
      <c r="G109" s="35">
        <f t="shared" si="21"/>
        <v>1.39</v>
      </c>
      <c r="H109" s="45"/>
      <c r="I109" s="45"/>
      <c r="L109" s="34">
        <v>106</v>
      </c>
      <c r="M109" s="35">
        <f>N109+Q109+2/2+Tabelle212131418[[#This Row],[poweradd]]</f>
        <v>467.85999999999996</v>
      </c>
      <c r="N109" s="52">
        <f t="shared" si="17"/>
        <v>465.46999999999997</v>
      </c>
      <c r="O109" s="52">
        <f t="shared" si="20"/>
        <v>139.53000000000014</v>
      </c>
      <c r="P109" s="52">
        <f t="shared" si="18"/>
        <v>138.14000000000016</v>
      </c>
      <c r="Q109" s="35">
        <f t="shared" si="22"/>
        <v>1.39</v>
      </c>
      <c r="R109" s="45"/>
      <c r="S109" s="45"/>
    </row>
    <row r="110" spans="2:19" x14ac:dyDescent="0.25">
      <c r="B110" s="34">
        <v>107</v>
      </c>
      <c r="C110" s="35">
        <f>D110+G110+2/2+Tabelle2121317[[#This Row],[poweradd]]</f>
        <v>150.23999999999998</v>
      </c>
      <c r="D110" s="52">
        <f t="shared" si="16"/>
        <v>147.85999999999999</v>
      </c>
      <c r="E110" s="52">
        <f t="shared" si="14"/>
        <v>138.14000000000016</v>
      </c>
      <c r="F110" s="52">
        <f t="shared" si="11"/>
        <v>136.76000000000016</v>
      </c>
      <c r="G110" s="35">
        <f t="shared" si="21"/>
        <v>1.38</v>
      </c>
      <c r="H110" s="45"/>
      <c r="I110" s="45"/>
      <c r="L110" s="34">
        <v>107</v>
      </c>
      <c r="M110" s="35">
        <f>N110+Q110+2/2+Tabelle212131418[[#This Row],[poweradd]]</f>
        <v>470.23999999999995</v>
      </c>
      <c r="N110" s="52">
        <f t="shared" si="17"/>
        <v>467.85999999999996</v>
      </c>
      <c r="O110" s="52">
        <f t="shared" si="20"/>
        <v>138.14000000000016</v>
      </c>
      <c r="P110" s="52">
        <f t="shared" si="18"/>
        <v>136.76000000000016</v>
      </c>
      <c r="Q110" s="35">
        <f t="shared" si="22"/>
        <v>1.38</v>
      </c>
      <c r="R110" s="45"/>
      <c r="S110" s="45"/>
    </row>
    <row r="111" spans="2:19" x14ac:dyDescent="0.25">
      <c r="B111" s="36">
        <v>108</v>
      </c>
      <c r="C111" s="37">
        <f>D111+G111+2/2+Tabelle2121317[[#This Row],[poweradd]]</f>
        <v>152.6</v>
      </c>
      <c r="D111" s="52">
        <f t="shared" si="16"/>
        <v>150.23999999999998</v>
      </c>
      <c r="E111" s="52">
        <f t="shared" si="14"/>
        <v>136.76000000000016</v>
      </c>
      <c r="F111" s="52">
        <f t="shared" si="11"/>
        <v>135.40000000000015</v>
      </c>
      <c r="G111" s="35">
        <f t="shared" si="21"/>
        <v>1.36</v>
      </c>
      <c r="H111" s="45"/>
      <c r="I111" s="45"/>
      <c r="L111" s="36">
        <v>108</v>
      </c>
      <c r="M111" s="37">
        <f>N111+Q111+2/2+Tabelle212131418[[#This Row],[poweradd]]</f>
        <v>472.59999999999997</v>
      </c>
      <c r="N111" s="52">
        <f t="shared" si="17"/>
        <v>470.23999999999995</v>
      </c>
      <c r="O111" s="52">
        <f t="shared" si="20"/>
        <v>136.76000000000016</v>
      </c>
      <c r="P111" s="52">
        <f t="shared" si="18"/>
        <v>135.40000000000015</v>
      </c>
      <c r="Q111" s="35">
        <f t="shared" si="22"/>
        <v>1.36</v>
      </c>
      <c r="R111" s="45"/>
      <c r="S111" s="45"/>
    </row>
    <row r="112" spans="2:19" x14ac:dyDescent="0.25">
      <c r="B112" s="34">
        <v>109</v>
      </c>
      <c r="C112" s="35">
        <f>D112+G112+2/2+Tabelle2121317[[#This Row],[poweradd]]</f>
        <v>154.94999999999999</v>
      </c>
      <c r="D112" s="52">
        <f t="shared" si="16"/>
        <v>152.6</v>
      </c>
      <c r="E112" s="52">
        <f t="shared" si="14"/>
        <v>135.40000000000015</v>
      </c>
      <c r="F112" s="52">
        <f t="shared" si="11"/>
        <v>134.05000000000015</v>
      </c>
      <c r="G112" s="35">
        <f t="shared" si="21"/>
        <v>1.35</v>
      </c>
      <c r="H112" s="45"/>
      <c r="I112" s="45"/>
      <c r="L112" s="34">
        <v>109</v>
      </c>
      <c r="M112" s="35">
        <f>N112+Q112+2/2+Tabelle212131418[[#This Row],[poweradd]]</f>
        <v>474.95</v>
      </c>
      <c r="N112" s="52">
        <f t="shared" si="17"/>
        <v>472.59999999999997</v>
      </c>
      <c r="O112" s="52">
        <f t="shared" si="20"/>
        <v>135.40000000000015</v>
      </c>
      <c r="P112" s="52">
        <f t="shared" si="18"/>
        <v>134.05000000000015</v>
      </c>
      <c r="Q112" s="35">
        <f t="shared" si="22"/>
        <v>1.35</v>
      </c>
      <c r="R112" s="45"/>
      <c r="S112" s="45"/>
    </row>
    <row r="113" spans="2:19" x14ac:dyDescent="0.25">
      <c r="B113" s="34">
        <v>110</v>
      </c>
      <c r="C113" s="35">
        <f>D113+G113+2/2+Tabelle2121317[[#This Row],[poweradd]]</f>
        <v>157.29</v>
      </c>
      <c r="D113" s="52">
        <f t="shared" si="16"/>
        <v>154.94999999999999</v>
      </c>
      <c r="E113" s="52">
        <f t="shared" si="14"/>
        <v>134.05000000000015</v>
      </c>
      <c r="F113" s="52">
        <f t="shared" si="11"/>
        <v>132.71000000000015</v>
      </c>
      <c r="G113" s="35">
        <f t="shared" si="21"/>
        <v>1.34</v>
      </c>
      <c r="H113" s="45"/>
      <c r="I113" s="45"/>
      <c r="L113" s="34">
        <v>110</v>
      </c>
      <c r="M113" s="35">
        <f>N113+Q113+2/2+Tabelle212131418[[#This Row],[poweradd]]</f>
        <v>477.28999999999996</v>
      </c>
      <c r="N113" s="52">
        <f t="shared" si="17"/>
        <v>474.95</v>
      </c>
      <c r="O113" s="52">
        <f t="shared" si="20"/>
        <v>134.05000000000015</v>
      </c>
      <c r="P113" s="52">
        <f t="shared" si="18"/>
        <v>132.71000000000015</v>
      </c>
      <c r="Q113" s="35">
        <f t="shared" si="22"/>
        <v>1.34</v>
      </c>
      <c r="R113" s="45"/>
      <c r="S113" s="45"/>
    </row>
    <row r="114" spans="2:19" x14ac:dyDescent="0.25">
      <c r="B114" s="36">
        <v>111</v>
      </c>
      <c r="C114" s="37">
        <f>D114+G114+2/2+Tabelle2121317[[#This Row],[poweradd]]</f>
        <v>159.60999999999999</v>
      </c>
      <c r="D114" s="52">
        <f t="shared" si="16"/>
        <v>157.29</v>
      </c>
      <c r="E114" s="52">
        <f t="shared" si="14"/>
        <v>132.71000000000015</v>
      </c>
      <c r="F114" s="52">
        <f t="shared" si="11"/>
        <v>131.39000000000016</v>
      </c>
      <c r="G114" s="35">
        <f t="shared" si="21"/>
        <v>1.32</v>
      </c>
      <c r="H114" s="45"/>
      <c r="I114" s="45"/>
      <c r="L114" s="36">
        <v>111</v>
      </c>
      <c r="M114" s="37">
        <f>N114+Q114+2/2+Tabelle212131418[[#This Row],[poweradd]]</f>
        <v>479.60999999999996</v>
      </c>
      <c r="N114" s="52">
        <f t="shared" si="17"/>
        <v>477.28999999999996</v>
      </c>
      <c r="O114" s="52">
        <f t="shared" si="20"/>
        <v>132.71000000000015</v>
      </c>
      <c r="P114" s="52">
        <f t="shared" si="18"/>
        <v>131.39000000000016</v>
      </c>
      <c r="Q114" s="35">
        <f t="shared" si="22"/>
        <v>1.32</v>
      </c>
      <c r="R114" s="45"/>
      <c r="S114" s="45"/>
    </row>
    <row r="115" spans="2:19" x14ac:dyDescent="0.25">
      <c r="B115" s="34">
        <v>112</v>
      </c>
      <c r="C115" s="35">
        <f>D115+G115+2/2+Tabelle2121317[[#This Row],[poweradd]]</f>
        <v>161.91999999999999</v>
      </c>
      <c r="D115" s="52">
        <f t="shared" si="16"/>
        <v>159.60999999999999</v>
      </c>
      <c r="E115" s="52">
        <f t="shared" si="14"/>
        <v>131.39000000000016</v>
      </c>
      <c r="F115" s="52">
        <f t="shared" si="11"/>
        <v>130.08000000000015</v>
      </c>
      <c r="G115" s="35">
        <f t="shared" si="21"/>
        <v>1.31</v>
      </c>
      <c r="H115" s="45"/>
      <c r="I115" s="45"/>
      <c r="L115" s="34">
        <v>112</v>
      </c>
      <c r="M115" s="35">
        <f>N115+Q115+2/2+Tabelle212131418[[#This Row],[poweradd]]</f>
        <v>481.91999999999996</v>
      </c>
      <c r="N115" s="52">
        <f t="shared" si="17"/>
        <v>479.60999999999996</v>
      </c>
      <c r="O115" s="52">
        <f t="shared" si="20"/>
        <v>131.39000000000016</v>
      </c>
      <c r="P115" s="52">
        <f t="shared" si="18"/>
        <v>130.08000000000015</v>
      </c>
      <c r="Q115" s="35">
        <f t="shared" si="22"/>
        <v>1.31</v>
      </c>
      <c r="R115" s="45"/>
      <c r="S115" s="45"/>
    </row>
    <row r="116" spans="2:19" x14ac:dyDescent="0.25">
      <c r="B116" s="34">
        <v>113</v>
      </c>
      <c r="C116" s="35">
        <f>D116+G116+2/2+Tabelle2121317[[#This Row],[poweradd]]</f>
        <v>164.22</v>
      </c>
      <c r="D116" s="52">
        <f t="shared" si="16"/>
        <v>161.91999999999999</v>
      </c>
      <c r="E116" s="52">
        <f t="shared" si="14"/>
        <v>130.08000000000015</v>
      </c>
      <c r="F116" s="52">
        <f t="shared" si="11"/>
        <v>128.78000000000014</v>
      </c>
      <c r="G116" s="35">
        <f t="shared" si="21"/>
        <v>1.3</v>
      </c>
      <c r="H116" s="45"/>
      <c r="I116" s="45"/>
      <c r="L116" s="34">
        <v>113</v>
      </c>
      <c r="M116" s="35">
        <f>N116+Q116+2/2+Tabelle212131418[[#This Row],[poweradd]]</f>
        <v>484.21999999999997</v>
      </c>
      <c r="N116" s="52">
        <f t="shared" si="17"/>
        <v>481.91999999999996</v>
      </c>
      <c r="O116" s="52">
        <f t="shared" si="20"/>
        <v>130.08000000000015</v>
      </c>
      <c r="P116" s="52">
        <f t="shared" si="18"/>
        <v>128.78000000000014</v>
      </c>
      <c r="Q116" s="35">
        <f t="shared" si="22"/>
        <v>1.3</v>
      </c>
      <c r="R116" s="45"/>
      <c r="S116" s="45"/>
    </row>
    <row r="117" spans="2:19" x14ac:dyDescent="0.25">
      <c r="B117" s="36">
        <v>114</v>
      </c>
      <c r="C117" s="37">
        <f>D117+G117+2/2+Tabelle2121317[[#This Row],[poweradd]]</f>
        <v>166.5</v>
      </c>
      <c r="D117" s="52">
        <f t="shared" si="16"/>
        <v>164.22</v>
      </c>
      <c r="E117" s="52">
        <f t="shared" si="14"/>
        <v>128.78000000000014</v>
      </c>
      <c r="F117" s="52">
        <f t="shared" si="11"/>
        <v>127.50000000000014</v>
      </c>
      <c r="G117" s="35">
        <f t="shared" si="21"/>
        <v>1.28</v>
      </c>
      <c r="H117" s="45"/>
      <c r="I117" s="45"/>
      <c r="L117" s="36">
        <v>114</v>
      </c>
      <c r="M117" s="37">
        <f>N117+Q117+2/2+Tabelle212131418[[#This Row],[poweradd]]</f>
        <v>486.49999999999994</v>
      </c>
      <c r="N117" s="52">
        <f t="shared" si="17"/>
        <v>484.21999999999997</v>
      </c>
      <c r="O117" s="52">
        <f t="shared" si="20"/>
        <v>128.78000000000014</v>
      </c>
      <c r="P117" s="52">
        <f t="shared" si="18"/>
        <v>127.50000000000014</v>
      </c>
      <c r="Q117" s="35">
        <f t="shared" si="22"/>
        <v>1.28</v>
      </c>
      <c r="R117" s="45"/>
      <c r="S117" s="45"/>
    </row>
    <row r="118" spans="2:19" x14ac:dyDescent="0.25">
      <c r="B118" s="34">
        <v>115</v>
      </c>
      <c r="C118" s="35">
        <f>D118+G118+2/2+Tabelle2121317[[#This Row],[poweradd]]</f>
        <v>168.77</v>
      </c>
      <c r="D118" s="52">
        <f t="shared" si="16"/>
        <v>166.5</v>
      </c>
      <c r="E118" s="52">
        <f t="shared" si="14"/>
        <v>127.50000000000014</v>
      </c>
      <c r="F118" s="52">
        <f t="shared" si="11"/>
        <v>126.23000000000015</v>
      </c>
      <c r="G118" s="35">
        <f t="shared" si="21"/>
        <v>1.27</v>
      </c>
      <c r="H118" s="45"/>
      <c r="I118" s="45"/>
      <c r="L118" s="34">
        <v>115</v>
      </c>
      <c r="M118" s="35">
        <f>N118+Q118+2/2+Tabelle212131418[[#This Row],[poweradd]]</f>
        <v>488.76999999999992</v>
      </c>
      <c r="N118" s="52">
        <f t="shared" si="17"/>
        <v>486.49999999999994</v>
      </c>
      <c r="O118" s="52">
        <f t="shared" si="20"/>
        <v>127.50000000000014</v>
      </c>
      <c r="P118" s="52">
        <f t="shared" si="18"/>
        <v>126.23000000000015</v>
      </c>
      <c r="Q118" s="35">
        <f t="shared" si="22"/>
        <v>1.27</v>
      </c>
      <c r="R118" s="45"/>
      <c r="S118" s="45"/>
    </row>
    <row r="119" spans="2:19" x14ac:dyDescent="0.25">
      <c r="B119" s="34">
        <v>116</v>
      </c>
      <c r="C119" s="35">
        <f>D119+G119+2/2+Tabelle2121317[[#This Row],[poweradd]]</f>
        <v>171.03</v>
      </c>
      <c r="D119" s="52">
        <f t="shared" si="16"/>
        <v>168.77</v>
      </c>
      <c r="E119" s="52">
        <f t="shared" si="14"/>
        <v>126.23000000000015</v>
      </c>
      <c r="F119" s="52">
        <f t="shared" si="11"/>
        <v>124.97000000000014</v>
      </c>
      <c r="G119" s="35">
        <f t="shared" si="21"/>
        <v>1.26</v>
      </c>
      <c r="H119" s="45"/>
      <c r="I119" s="45"/>
      <c r="L119" s="34">
        <v>116</v>
      </c>
      <c r="M119" s="35">
        <f>N119+Q119+2/2+Tabelle212131418[[#This Row],[poweradd]]</f>
        <v>491.02999999999992</v>
      </c>
      <c r="N119" s="52">
        <f t="shared" si="17"/>
        <v>488.76999999999992</v>
      </c>
      <c r="O119" s="52">
        <f t="shared" si="20"/>
        <v>126.23000000000015</v>
      </c>
      <c r="P119" s="52">
        <f t="shared" si="18"/>
        <v>124.97000000000014</v>
      </c>
      <c r="Q119" s="35">
        <f t="shared" si="22"/>
        <v>1.26</v>
      </c>
      <c r="R119" s="45"/>
      <c r="S119" s="45"/>
    </row>
    <row r="120" spans="2:19" x14ac:dyDescent="0.25">
      <c r="B120" s="36">
        <v>117</v>
      </c>
      <c r="C120" s="37">
        <f>D120+G120+2/2+Tabelle2121317[[#This Row],[poweradd]]</f>
        <v>173.27</v>
      </c>
      <c r="D120" s="52">
        <f t="shared" si="16"/>
        <v>171.03</v>
      </c>
      <c r="E120" s="52">
        <f t="shared" si="14"/>
        <v>124.97000000000014</v>
      </c>
      <c r="F120" s="52">
        <f t="shared" si="11"/>
        <v>123.73000000000015</v>
      </c>
      <c r="G120" s="35">
        <f t="shared" si="21"/>
        <v>1.24</v>
      </c>
      <c r="H120" s="45"/>
      <c r="I120" s="45"/>
      <c r="L120" s="36">
        <v>117</v>
      </c>
      <c r="M120" s="37">
        <f>N120+Q120+2/2+Tabelle212131418[[#This Row],[poweradd]]</f>
        <v>493.26999999999992</v>
      </c>
      <c r="N120" s="52">
        <f t="shared" si="17"/>
        <v>491.02999999999992</v>
      </c>
      <c r="O120" s="52">
        <f t="shared" si="20"/>
        <v>124.97000000000014</v>
      </c>
      <c r="P120" s="52">
        <f t="shared" si="18"/>
        <v>123.73000000000015</v>
      </c>
      <c r="Q120" s="35">
        <f t="shared" si="22"/>
        <v>1.24</v>
      </c>
      <c r="R120" s="45"/>
      <c r="S120" s="45"/>
    </row>
    <row r="121" spans="2:19" x14ac:dyDescent="0.25">
      <c r="B121" s="34">
        <v>118</v>
      </c>
      <c r="C121" s="35">
        <f>D121+G121+2/2+Tabelle2121317[[#This Row],[poweradd]]</f>
        <v>175.5</v>
      </c>
      <c r="D121" s="52">
        <f t="shared" si="16"/>
        <v>173.27</v>
      </c>
      <c r="E121" s="52">
        <f t="shared" si="14"/>
        <v>123.73000000000015</v>
      </c>
      <c r="F121" s="52">
        <f t="shared" si="11"/>
        <v>122.50000000000014</v>
      </c>
      <c r="G121" s="35">
        <f t="shared" si="21"/>
        <v>1.23</v>
      </c>
      <c r="H121" s="45"/>
      <c r="I121" s="45"/>
      <c r="L121" s="34">
        <v>118</v>
      </c>
      <c r="M121" s="35">
        <f>N121+Q121+2/2+Tabelle212131418[[#This Row],[poweradd]]</f>
        <v>495.49999999999994</v>
      </c>
      <c r="N121" s="52">
        <f t="shared" si="17"/>
        <v>493.26999999999992</v>
      </c>
      <c r="O121" s="52">
        <f t="shared" si="20"/>
        <v>123.73000000000015</v>
      </c>
      <c r="P121" s="52">
        <f t="shared" si="18"/>
        <v>122.50000000000014</v>
      </c>
      <c r="Q121" s="35">
        <f t="shared" si="22"/>
        <v>1.23</v>
      </c>
      <c r="R121" s="45"/>
      <c r="S121" s="45"/>
    </row>
    <row r="122" spans="2:19" x14ac:dyDescent="0.25">
      <c r="B122" s="34">
        <v>119</v>
      </c>
      <c r="C122" s="35">
        <f>D122+G122+2/2+Tabelle2121317[[#This Row],[poweradd]]</f>
        <v>177.72</v>
      </c>
      <c r="D122" s="52">
        <f t="shared" si="16"/>
        <v>175.5</v>
      </c>
      <c r="E122" s="52">
        <f t="shared" si="14"/>
        <v>122.50000000000014</v>
      </c>
      <c r="F122" s="52">
        <f t="shared" si="11"/>
        <v>121.28000000000014</v>
      </c>
      <c r="G122" s="35">
        <f t="shared" si="21"/>
        <v>1.22</v>
      </c>
      <c r="H122" s="45"/>
      <c r="I122" s="45"/>
      <c r="L122" s="34">
        <v>119</v>
      </c>
      <c r="M122" s="35">
        <f>N122+Q122+2/2+Tabelle212131418[[#This Row],[poweradd]]</f>
        <v>497.71999999999997</v>
      </c>
      <c r="N122" s="52">
        <f t="shared" si="17"/>
        <v>495.49999999999994</v>
      </c>
      <c r="O122" s="52">
        <f t="shared" si="20"/>
        <v>122.50000000000014</v>
      </c>
      <c r="P122" s="52">
        <f t="shared" si="18"/>
        <v>121.28000000000014</v>
      </c>
      <c r="Q122" s="35">
        <f t="shared" si="22"/>
        <v>1.22</v>
      </c>
      <c r="R122" s="45"/>
      <c r="S122" s="45"/>
    </row>
    <row r="123" spans="2:19" x14ac:dyDescent="0.25">
      <c r="B123" s="36">
        <v>120</v>
      </c>
      <c r="C123" s="37">
        <f>D123+G123+2/2+Tabelle2121317[[#This Row],[poweradd]]</f>
        <v>179.93</v>
      </c>
      <c r="D123" s="52">
        <f t="shared" si="16"/>
        <v>177.72</v>
      </c>
      <c r="E123" s="52">
        <f t="shared" si="14"/>
        <v>121.28000000000014</v>
      </c>
      <c r="F123" s="52">
        <f t="shared" si="11"/>
        <v>120.07000000000015</v>
      </c>
      <c r="G123" s="35">
        <f t="shared" si="21"/>
        <v>1.21</v>
      </c>
      <c r="H123" s="45"/>
      <c r="I123" s="45"/>
      <c r="L123" s="36">
        <v>120</v>
      </c>
      <c r="M123" s="37">
        <f>N123+Q123+2/2+Tabelle212131418[[#This Row],[poweradd]]</f>
        <v>499.92999999999995</v>
      </c>
      <c r="N123" s="52">
        <f t="shared" si="17"/>
        <v>497.71999999999997</v>
      </c>
      <c r="O123" s="52">
        <f t="shared" si="20"/>
        <v>121.28000000000014</v>
      </c>
      <c r="P123" s="52">
        <f t="shared" si="18"/>
        <v>120.07000000000015</v>
      </c>
      <c r="Q123" s="35">
        <f t="shared" si="22"/>
        <v>1.21</v>
      </c>
      <c r="R123" s="45"/>
      <c r="S123" s="45"/>
    </row>
    <row r="124" spans="2:19" x14ac:dyDescent="0.25">
      <c r="B124" s="36">
        <v>121</v>
      </c>
      <c r="C124" s="37">
        <f>D124+G124+2/2+Tabelle2121317[[#This Row],[poweradd]]</f>
        <v>182.13</v>
      </c>
      <c r="D124" s="52">
        <f t="shared" si="16"/>
        <v>179.93</v>
      </c>
      <c r="E124" s="52">
        <f t="shared" si="14"/>
        <v>120.07000000000015</v>
      </c>
      <c r="F124" s="52">
        <f t="shared" si="11"/>
        <v>118.87000000000015</v>
      </c>
      <c r="G124" s="35">
        <f t="shared" si="21"/>
        <v>1.2</v>
      </c>
      <c r="H124" s="45"/>
      <c r="I124" s="45"/>
      <c r="L124" s="36">
        <v>121</v>
      </c>
      <c r="M124" s="37">
        <f>N124+Q124+2/2+Tabelle212131418[[#This Row],[poweradd]]</f>
        <v>502.12999999999994</v>
      </c>
      <c r="N124" s="52">
        <f t="shared" si="17"/>
        <v>499.92999999999995</v>
      </c>
      <c r="O124" s="52">
        <f t="shared" si="20"/>
        <v>120.07000000000015</v>
      </c>
      <c r="P124" s="52">
        <f t="shared" si="18"/>
        <v>118.87000000000015</v>
      </c>
      <c r="Q124" s="35">
        <f t="shared" si="22"/>
        <v>1.2</v>
      </c>
      <c r="R124" s="45"/>
      <c r="S124" s="45"/>
    </row>
    <row r="125" spans="2:19" x14ac:dyDescent="0.25">
      <c r="B125" s="34">
        <v>122</v>
      </c>
      <c r="C125" s="35">
        <f>D125+G125+2/2+Tabelle2121317[[#This Row],[poweradd]]</f>
        <v>184.31</v>
      </c>
      <c r="D125" s="52">
        <f t="shared" si="16"/>
        <v>182.13</v>
      </c>
      <c r="E125" s="52">
        <f t="shared" si="14"/>
        <v>118.87000000000015</v>
      </c>
      <c r="F125" s="52">
        <f t="shared" si="11"/>
        <v>117.69000000000014</v>
      </c>
      <c r="G125" s="35">
        <f t="shared" si="21"/>
        <v>1.18</v>
      </c>
      <c r="H125" s="45"/>
      <c r="I125" s="45"/>
      <c r="L125" s="34">
        <v>122</v>
      </c>
      <c r="M125" s="35">
        <f>N125+Q125+2/2+Tabelle212131418[[#This Row],[poweradd]]</f>
        <v>504.30999999999995</v>
      </c>
      <c r="N125" s="52">
        <f t="shared" si="17"/>
        <v>502.12999999999994</v>
      </c>
      <c r="O125" s="52">
        <f t="shared" si="20"/>
        <v>118.87000000000015</v>
      </c>
      <c r="P125" s="52">
        <f t="shared" si="18"/>
        <v>117.69000000000014</v>
      </c>
      <c r="Q125" s="35">
        <f t="shared" si="22"/>
        <v>1.18</v>
      </c>
      <c r="R125" s="45"/>
      <c r="S125" s="45"/>
    </row>
    <row r="126" spans="2:19" x14ac:dyDescent="0.25">
      <c r="B126" s="34">
        <v>123</v>
      </c>
      <c r="C126" s="35">
        <f>D126+G126+2/2+Tabelle2121317[[#This Row],[poweradd]]</f>
        <v>186.48</v>
      </c>
      <c r="D126" s="52">
        <f t="shared" si="16"/>
        <v>184.31</v>
      </c>
      <c r="E126" s="52">
        <f t="shared" si="14"/>
        <v>117.69000000000014</v>
      </c>
      <c r="F126" s="52">
        <f t="shared" si="11"/>
        <v>116.52000000000014</v>
      </c>
      <c r="G126" s="35">
        <f t="shared" si="21"/>
        <v>1.17</v>
      </c>
      <c r="H126" s="45"/>
      <c r="I126" s="45"/>
      <c r="L126" s="34">
        <v>123</v>
      </c>
      <c r="M126" s="35">
        <f>N126+Q126+2/2+Tabelle212131418[[#This Row],[poweradd]]</f>
        <v>506.47999999999996</v>
      </c>
      <c r="N126" s="52">
        <f t="shared" si="17"/>
        <v>504.30999999999995</v>
      </c>
      <c r="O126" s="52">
        <f t="shared" si="20"/>
        <v>117.69000000000014</v>
      </c>
      <c r="P126" s="52">
        <f t="shared" si="18"/>
        <v>116.52000000000014</v>
      </c>
      <c r="Q126" s="35">
        <f t="shared" si="22"/>
        <v>1.17</v>
      </c>
      <c r="R126" s="45"/>
      <c r="S126" s="45"/>
    </row>
    <row r="127" spans="2:19" x14ac:dyDescent="0.25">
      <c r="B127" s="36">
        <v>124</v>
      </c>
      <c r="C127" s="37">
        <f>D127+G127+2/2+Tabelle2121317[[#This Row],[poweradd]]</f>
        <v>188.64</v>
      </c>
      <c r="D127" s="52">
        <f t="shared" si="16"/>
        <v>186.48</v>
      </c>
      <c r="E127" s="52">
        <f t="shared" si="14"/>
        <v>116.52000000000014</v>
      </c>
      <c r="F127" s="52">
        <f t="shared" si="11"/>
        <v>115.36000000000014</v>
      </c>
      <c r="G127" s="35">
        <f t="shared" si="21"/>
        <v>1.1599999999999999</v>
      </c>
      <c r="H127" s="45"/>
      <c r="I127" s="45"/>
      <c r="L127" s="36">
        <v>124</v>
      </c>
      <c r="M127" s="37">
        <f>N127+Q127+2/2+Tabelle212131418[[#This Row],[poweradd]]</f>
        <v>508.64</v>
      </c>
      <c r="N127" s="52">
        <f t="shared" si="17"/>
        <v>506.47999999999996</v>
      </c>
      <c r="O127" s="52">
        <f t="shared" si="20"/>
        <v>116.52000000000014</v>
      </c>
      <c r="P127" s="52">
        <f t="shared" si="18"/>
        <v>115.36000000000014</v>
      </c>
      <c r="Q127" s="35">
        <f t="shared" si="22"/>
        <v>1.1599999999999999</v>
      </c>
      <c r="R127" s="45"/>
      <c r="S127" s="45"/>
    </row>
    <row r="128" spans="2:19" x14ac:dyDescent="0.25">
      <c r="B128" s="36">
        <v>125</v>
      </c>
      <c r="C128" s="37">
        <f>D128+G128+2/2+Tabelle2121317[[#This Row],[poweradd]]</f>
        <v>190.79</v>
      </c>
      <c r="D128" s="52">
        <f t="shared" si="16"/>
        <v>188.64</v>
      </c>
      <c r="E128" s="52">
        <f t="shared" si="14"/>
        <v>115.36000000000014</v>
      </c>
      <c r="F128" s="52">
        <f t="shared" si="11"/>
        <v>114.21000000000014</v>
      </c>
      <c r="G128" s="35">
        <f t="shared" si="21"/>
        <v>1.1499999999999999</v>
      </c>
      <c r="H128" s="45"/>
      <c r="I128" s="45"/>
      <c r="L128" s="36">
        <v>125</v>
      </c>
      <c r="M128" s="37">
        <f>N128+Q128+2/2+Tabelle212131418[[#This Row],[poweradd]]</f>
        <v>510.78999999999996</v>
      </c>
      <c r="N128" s="52">
        <f t="shared" si="17"/>
        <v>508.64</v>
      </c>
      <c r="O128" s="52">
        <f t="shared" si="20"/>
        <v>115.36000000000014</v>
      </c>
      <c r="P128" s="52">
        <f t="shared" si="18"/>
        <v>114.21000000000014</v>
      </c>
      <c r="Q128" s="35">
        <f t="shared" si="22"/>
        <v>1.1499999999999999</v>
      </c>
      <c r="R128" s="45"/>
      <c r="S128" s="45"/>
    </row>
    <row r="129" spans="2:19" x14ac:dyDescent="0.25">
      <c r="B129" s="34">
        <v>126</v>
      </c>
      <c r="C129" s="35">
        <f>D129+G129+2/2+Tabelle2121317[[#This Row],[poweradd]]</f>
        <v>192.92999999999998</v>
      </c>
      <c r="D129" s="52">
        <f t="shared" si="16"/>
        <v>190.79</v>
      </c>
      <c r="E129" s="52">
        <f t="shared" si="14"/>
        <v>114.21000000000014</v>
      </c>
      <c r="F129" s="52">
        <f t="shared" si="11"/>
        <v>113.07000000000014</v>
      </c>
      <c r="G129" s="35">
        <f t="shared" si="21"/>
        <v>1.1399999999999999</v>
      </c>
      <c r="H129" s="45"/>
      <c r="I129" s="45"/>
      <c r="L129" s="34">
        <v>126</v>
      </c>
      <c r="M129" s="35">
        <f>N129+Q129+2/2+Tabelle212131418[[#This Row],[poweradd]]</f>
        <v>512.92999999999995</v>
      </c>
      <c r="N129" s="52">
        <f t="shared" si="17"/>
        <v>510.78999999999996</v>
      </c>
      <c r="O129" s="52">
        <f t="shared" si="20"/>
        <v>114.21000000000014</v>
      </c>
      <c r="P129" s="52">
        <f t="shared" si="18"/>
        <v>113.07000000000014</v>
      </c>
      <c r="Q129" s="35">
        <f t="shared" si="22"/>
        <v>1.1399999999999999</v>
      </c>
      <c r="R129" s="45"/>
      <c r="S129" s="45"/>
    </row>
    <row r="130" spans="2:19" x14ac:dyDescent="0.25">
      <c r="B130" s="34">
        <v>127</v>
      </c>
      <c r="C130" s="35">
        <f>D130+G130+2/2+Tabelle2121317[[#This Row],[poweradd]]</f>
        <v>195.05999999999997</v>
      </c>
      <c r="D130" s="52">
        <f t="shared" si="16"/>
        <v>192.92999999999998</v>
      </c>
      <c r="E130" s="52">
        <f t="shared" si="14"/>
        <v>113.07000000000014</v>
      </c>
      <c r="F130" s="52">
        <f t="shared" si="11"/>
        <v>111.94000000000014</v>
      </c>
      <c r="G130" s="35">
        <f t="shared" si="21"/>
        <v>1.1299999999999999</v>
      </c>
      <c r="H130" s="45"/>
      <c r="I130" s="45"/>
      <c r="L130" s="34">
        <v>127</v>
      </c>
      <c r="M130" s="35">
        <f>N130+Q130+2/2+Tabelle212131418[[#This Row],[poweradd]]</f>
        <v>515.05999999999995</v>
      </c>
      <c r="N130" s="52">
        <f t="shared" si="17"/>
        <v>512.92999999999995</v>
      </c>
      <c r="O130" s="52">
        <f t="shared" si="20"/>
        <v>113.07000000000014</v>
      </c>
      <c r="P130" s="52">
        <f t="shared" si="18"/>
        <v>111.94000000000014</v>
      </c>
      <c r="Q130" s="35">
        <f t="shared" si="22"/>
        <v>1.1299999999999999</v>
      </c>
      <c r="R130" s="45"/>
      <c r="S130" s="45"/>
    </row>
    <row r="131" spans="2:19" x14ac:dyDescent="0.25">
      <c r="B131" s="36">
        <v>128</v>
      </c>
      <c r="C131" s="37">
        <f>D131+G131+2/2+Tabelle2121317[[#This Row],[poweradd]]</f>
        <v>197.17</v>
      </c>
      <c r="D131" s="52">
        <f t="shared" si="16"/>
        <v>195.05999999999997</v>
      </c>
      <c r="E131" s="52">
        <f t="shared" si="14"/>
        <v>111.94000000000014</v>
      </c>
      <c r="F131" s="52">
        <f t="shared" si="11"/>
        <v>110.83000000000014</v>
      </c>
      <c r="G131" s="35">
        <f t="shared" si="21"/>
        <v>1.1100000000000001</v>
      </c>
      <c r="H131" s="45"/>
      <c r="I131" s="45"/>
      <c r="L131" s="36">
        <v>128</v>
      </c>
      <c r="M131" s="37">
        <f>N131+Q131+2/2+Tabelle212131418[[#This Row],[poweradd]]</f>
        <v>517.16999999999996</v>
      </c>
      <c r="N131" s="52">
        <f t="shared" si="17"/>
        <v>515.05999999999995</v>
      </c>
      <c r="O131" s="52">
        <f t="shared" si="20"/>
        <v>111.94000000000014</v>
      </c>
      <c r="P131" s="52">
        <f t="shared" si="18"/>
        <v>110.83000000000014</v>
      </c>
      <c r="Q131" s="35">
        <f t="shared" si="22"/>
        <v>1.1100000000000001</v>
      </c>
      <c r="R131" s="45"/>
      <c r="S131" s="45"/>
    </row>
    <row r="132" spans="2:19" x14ac:dyDescent="0.25">
      <c r="B132" s="36">
        <v>129</v>
      </c>
      <c r="C132" s="37">
        <f>D132+G132+2/2+Tabelle2121317[[#This Row],[poweradd]]</f>
        <v>199.26999999999998</v>
      </c>
      <c r="D132" s="52">
        <f t="shared" si="16"/>
        <v>197.17</v>
      </c>
      <c r="E132" s="52">
        <f t="shared" si="14"/>
        <v>110.83000000000014</v>
      </c>
      <c r="F132" s="52">
        <f t="shared" ref="F132:F141" si="23">E132-G132</f>
        <v>109.73000000000015</v>
      </c>
      <c r="G132" s="35">
        <f t="shared" ref="G132:G141" si="24">IF(ROUNDDOWN(E132/50/2,0)&lt;1,1,IF(ROUNDDOWN(E132/50/2,0)&gt;10,10,ROUNDDOWN(E132/50/2,2)))</f>
        <v>1.1000000000000001</v>
      </c>
      <c r="H132" s="45"/>
      <c r="I132" s="45"/>
      <c r="L132" s="36">
        <v>129</v>
      </c>
      <c r="M132" s="37">
        <f>N132+Q132+2/2+Tabelle212131418[[#This Row],[poweradd]]</f>
        <v>519.27</v>
      </c>
      <c r="N132" s="52">
        <f t="shared" si="17"/>
        <v>517.16999999999996</v>
      </c>
      <c r="O132" s="52">
        <f t="shared" si="20"/>
        <v>110.83000000000014</v>
      </c>
      <c r="P132" s="52">
        <f t="shared" si="18"/>
        <v>109.73000000000015</v>
      </c>
      <c r="Q132" s="35">
        <f t="shared" ref="Q132:Q141" si="25">IF(ROUNDDOWN(O132/50/2,0)&lt;1,1,IF(ROUNDDOWN(O132/50/2,0)&gt;10,10,ROUNDDOWN(O132/50/2,2)))</f>
        <v>1.1000000000000001</v>
      </c>
      <c r="R132" s="45"/>
      <c r="S132" s="45"/>
    </row>
    <row r="133" spans="2:19" x14ac:dyDescent="0.25">
      <c r="B133" s="34">
        <v>130</v>
      </c>
      <c r="C133" s="35">
        <f>D133+G133+2/2+Tabelle2121317[[#This Row],[poweradd]]</f>
        <v>201.35999999999999</v>
      </c>
      <c r="D133" s="52">
        <f t="shared" si="16"/>
        <v>199.26999999999998</v>
      </c>
      <c r="E133" s="52">
        <f t="shared" ref="E133:E141" si="26">F132+I132</f>
        <v>109.73000000000015</v>
      </c>
      <c r="F133" s="52">
        <f t="shared" si="23"/>
        <v>108.64000000000014</v>
      </c>
      <c r="G133" s="35">
        <f t="shared" si="24"/>
        <v>1.0900000000000001</v>
      </c>
      <c r="H133" s="45"/>
      <c r="I133" s="45"/>
      <c r="L133" s="34">
        <v>130</v>
      </c>
      <c r="M133" s="35">
        <f>N133+Q133+2/2+Tabelle212131418[[#This Row],[poweradd]]</f>
        <v>521.36</v>
      </c>
      <c r="N133" s="52">
        <f t="shared" si="17"/>
        <v>519.27</v>
      </c>
      <c r="O133" s="52">
        <f t="shared" si="20"/>
        <v>109.73000000000015</v>
      </c>
      <c r="P133" s="52">
        <f t="shared" si="18"/>
        <v>108.64000000000014</v>
      </c>
      <c r="Q133" s="35">
        <f t="shared" si="25"/>
        <v>1.0900000000000001</v>
      </c>
      <c r="R133" s="45"/>
      <c r="S133" s="45"/>
    </row>
    <row r="134" spans="2:19" x14ac:dyDescent="0.25">
      <c r="B134" s="34">
        <v>131</v>
      </c>
      <c r="C134" s="35">
        <f>D134+G134+2/2+Tabelle2121317[[#This Row],[poweradd]]</f>
        <v>203.44</v>
      </c>
      <c r="D134" s="52">
        <f t="shared" ref="D134:D141" si="27">C133</f>
        <v>201.35999999999999</v>
      </c>
      <c r="E134" s="52">
        <f t="shared" si="26"/>
        <v>108.64000000000014</v>
      </c>
      <c r="F134" s="52">
        <f t="shared" si="23"/>
        <v>107.56000000000014</v>
      </c>
      <c r="G134" s="35">
        <f t="shared" si="24"/>
        <v>1.08</v>
      </c>
      <c r="H134" s="45"/>
      <c r="I134" s="45"/>
      <c r="L134" s="34">
        <v>131</v>
      </c>
      <c r="M134" s="35">
        <f>N134+Q134+2/2+Tabelle212131418[[#This Row],[poweradd]]</f>
        <v>523.44000000000005</v>
      </c>
      <c r="N134" s="52">
        <f t="shared" ref="N134:N141" si="28">M133</f>
        <v>521.36</v>
      </c>
      <c r="O134" s="52">
        <f t="shared" si="20"/>
        <v>108.64000000000014</v>
      </c>
      <c r="P134" s="52">
        <f t="shared" si="18"/>
        <v>107.56000000000014</v>
      </c>
      <c r="Q134" s="35">
        <f t="shared" si="25"/>
        <v>1.08</v>
      </c>
      <c r="R134" s="45"/>
      <c r="S134" s="45"/>
    </row>
    <row r="135" spans="2:19" x14ac:dyDescent="0.25">
      <c r="B135" s="36">
        <v>132</v>
      </c>
      <c r="C135" s="37">
        <f>D135+G135+2/2+Tabelle2121317[[#This Row],[poweradd]]</f>
        <v>205.51</v>
      </c>
      <c r="D135" s="52">
        <f t="shared" si="27"/>
        <v>203.44</v>
      </c>
      <c r="E135" s="52">
        <f t="shared" si="26"/>
        <v>107.56000000000014</v>
      </c>
      <c r="F135" s="52">
        <f t="shared" si="23"/>
        <v>106.49000000000015</v>
      </c>
      <c r="G135" s="35">
        <f t="shared" si="24"/>
        <v>1.07</v>
      </c>
      <c r="H135" s="45"/>
      <c r="I135" s="45"/>
      <c r="L135" s="36">
        <v>132</v>
      </c>
      <c r="M135" s="37">
        <f>N135+Q135+2/2+Tabelle212131418[[#This Row],[poweradd]]</f>
        <v>525.5100000000001</v>
      </c>
      <c r="N135" s="52">
        <f t="shared" si="28"/>
        <v>523.44000000000005</v>
      </c>
      <c r="O135" s="52">
        <f t="shared" si="20"/>
        <v>107.56000000000014</v>
      </c>
      <c r="P135" s="52">
        <f t="shared" ref="P135:P141" si="29">O135-Q135</f>
        <v>106.49000000000015</v>
      </c>
      <c r="Q135" s="35">
        <f t="shared" si="25"/>
        <v>1.07</v>
      </c>
      <c r="R135" s="45"/>
      <c r="S135" s="45"/>
    </row>
    <row r="136" spans="2:19" x14ac:dyDescent="0.25">
      <c r="B136" s="36">
        <v>133</v>
      </c>
      <c r="C136" s="37">
        <f>D136+G136+2/2+Tabelle2121317[[#This Row],[poweradd]]</f>
        <v>207.57</v>
      </c>
      <c r="D136" s="52">
        <f t="shared" si="27"/>
        <v>205.51</v>
      </c>
      <c r="E136" s="52">
        <f t="shared" si="26"/>
        <v>106.49000000000015</v>
      </c>
      <c r="F136" s="52">
        <f t="shared" si="23"/>
        <v>105.43000000000015</v>
      </c>
      <c r="G136" s="35">
        <f t="shared" si="24"/>
        <v>1.06</v>
      </c>
      <c r="H136" s="45"/>
      <c r="I136" s="45"/>
      <c r="L136" s="36">
        <v>133</v>
      </c>
      <c r="M136" s="37">
        <f>N136+Q136+2/2+Tabelle212131418[[#This Row],[poweradd]]</f>
        <v>527.57000000000005</v>
      </c>
      <c r="N136" s="52">
        <f t="shared" si="28"/>
        <v>525.5100000000001</v>
      </c>
      <c r="O136" s="52">
        <f t="shared" si="20"/>
        <v>106.49000000000015</v>
      </c>
      <c r="P136" s="52">
        <f t="shared" si="29"/>
        <v>105.43000000000015</v>
      </c>
      <c r="Q136" s="35">
        <f t="shared" si="25"/>
        <v>1.06</v>
      </c>
      <c r="R136" s="45"/>
      <c r="S136" s="45"/>
    </row>
    <row r="137" spans="2:19" x14ac:dyDescent="0.25">
      <c r="B137" s="34">
        <v>134</v>
      </c>
      <c r="C137" s="35">
        <f>D137+G137+2/2+Tabelle2121317[[#This Row],[poweradd]]</f>
        <v>209.62</v>
      </c>
      <c r="D137" s="52">
        <f t="shared" si="27"/>
        <v>207.57</v>
      </c>
      <c r="E137" s="52">
        <f t="shared" si="26"/>
        <v>105.43000000000015</v>
      </c>
      <c r="F137" s="52">
        <f t="shared" si="23"/>
        <v>104.38000000000015</v>
      </c>
      <c r="G137" s="35">
        <f t="shared" si="24"/>
        <v>1.05</v>
      </c>
      <c r="H137" s="45"/>
      <c r="I137" s="45"/>
      <c r="L137" s="34">
        <v>134</v>
      </c>
      <c r="M137" s="35">
        <f>N137+Q137+2/2+Tabelle212131418[[#This Row],[poweradd]]</f>
        <v>529.62</v>
      </c>
      <c r="N137" s="52">
        <f t="shared" si="28"/>
        <v>527.57000000000005</v>
      </c>
      <c r="O137" s="52">
        <f t="shared" si="20"/>
        <v>105.43000000000015</v>
      </c>
      <c r="P137" s="52">
        <f t="shared" si="29"/>
        <v>104.38000000000015</v>
      </c>
      <c r="Q137" s="35">
        <f t="shared" si="25"/>
        <v>1.05</v>
      </c>
      <c r="R137" s="45"/>
      <c r="S137" s="45"/>
    </row>
    <row r="138" spans="2:19" x14ac:dyDescent="0.25">
      <c r="B138" s="34">
        <v>135</v>
      </c>
      <c r="C138" s="35">
        <f>D138+G138+2/2+Tabelle2121317[[#This Row],[poweradd]]</f>
        <v>211.66</v>
      </c>
      <c r="D138" s="52">
        <f t="shared" si="27"/>
        <v>209.62</v>
      </c>
      <c r="E138" s="52">
        <f t="shared" si="26"/>
        <v>104.38000000000015</v>
      </c>
      <c r="F138" s="52">
        <f t="shared" si="23"/>
        <v>103.34000000000015</v>
      </c>
      <c r="G138" s="35">
        <f t="shared" si="24"/>
        <v>1.04</v>
      </c>
      <c r="H138" s="45"/>
      <c r="I138" s="45"/>
      <c r="L138" s="34">
        <v>135</v>
      </c>
      <c r="M138" s="35">
        <f>N138+Q138+2/2+Tabelle212131418[[#This Row],[poweradd]]</f>
        <v>531.66</v>
      </c>
      <c r="N138" s="52">
        <f t="shared" si="28"/>
        <v>529.62</v>
      </c>
      <c r="O138" s="52">
        <f t="shared" si="20"/>
        <v>104.38000000000015</v>
      </c>
      <c r="P138" s="52">
        <f t="shared" si="29"/>
        <v>103.34000000000015</v>
      </c>
      <c r="Q138" s="35">
        <f t="shared" si="25"/>
        <v>1.04</v>
      </c>
      <c r="R138" s="45"/>
      <c r="S138" s="45"/>
    </row>
    <row r="139" spans="2:19" x14ac:dyDescent="0.25">
      <c r="B139" s="36">
        <v>136</v>
      </c>
      <c r="C139" s="37">
        <f>D139+G139+2/2+Tabelle2121317[[#This Row],[poweradd]]</f>
        <v>213.69</v>
      </c>
      <c r="D139" s="52">
        <f t="shared" si="27"/>
        <v>211.66</v>
      </c>
      <c r="E139" s="52">
        <f t="shared" si="26"/>
        <v>103.34000000000015</v>
      </c>
      <c r="F139" s="52">
        <f t="shared" si="23"/>
        <v>102.31000000000014</v>
      </c>
      <c r="G139" s="35">
        <f t="shared" si="24"/>
        <v>1.03</v>
      </c>
      <c r="H139" s="45"/>
      <c r="I139" s="45"/>
      <c r="L139" s="36">
        <v>136</v>
      </c>
      <c r="M139" s="37">
        <f>N139+Q139+2/2+Tabelle212131418[[#This Row],[poweradd]]</f>
        <v>533.68999999999994</v>
      </c>
      <c r="N139" s="52">
        <f t="shared" si="28"/>
        <v>531.66</v>
      </c>
      <c r="O139" s="52">
        <f t="shared" si="20"/>
        <v>103.34000000000015</v>
      </c>
      <c r="P139" s="52">
        <f t="shared" si="29"/>
        <v>102.31000000000014</v>
      </c>
      <c r="Q139" s="35">
        <f t="shared" si="25"/>
        <v>1.03</v>
      </c>
      <c r="R139" s="45"/>
      <c r="S139" s="45"/>
    </row>
    <row r="140" spans="2:19" x14ac:dyDescent="0.25">
      <c r="B140" s="36">
        <v>137</v>
      </c>
      <c r="C140" s="37">
        <f>D140+G140+2/2+Tabelle2121317[[#This Row],[poweradd]]</f>
        <v>215.71</v>
      </c>
      <c r="D140" s="52">
        <f t="shared" si="27"/>
        <v>213.69</v>
      </c>
      <c r="E140" s="52">
        <f t="shared" si="26"/>
        <v>102.31000000000014</v>
      </c>
      <c r="F140" s="52">
        <f t="shared" si="23"/>
        <v>101.29000000000015</v>
      </c>
      <c r="G140" s="35">
        <f t="shared" si="24"/>
        <v>1.02</v>
      </c>
      <c r="H140" s="45"/>
      <c r="I140" s="45"/>
      <c r="L140" s="36">
        <v>137</v>
      </c>
      <c r="M140" s="37">
        <f>N140+Q140+2/2+Tabelle212131418[[#This Row],[poweradd]]</f>
        <v>535.70999999999992</v>
      </c>
      <c r="N140" s="52">
        <f t="shared" si="28"/>
        <v>533.68999999999994</v>
      </c>
      <c r="O140" s="52">
        <f t="shared" si="20"/>
        <v>102.31000000000014</v>
      </c>
      <c r="P140" s="52">
        <f t="shared" si="29"/>
        <v>101.29000000000015</v>
      </c>
      <c r="Q140" s="35">
        <f t="shared" si="25"/>
        <v>1.02</v>
      </c>
      <c r="R140" s="45"/>
      <c r="S140" s="45"/>
    </row>
    <row r="141" spans="2:19" x14ac:dyDescent="0.25">
      <c r="B141" s="34">
        <v>138</v>
      </c>
      <c r="C141" s="35">
        <f>D141+G141+2/2+Tabelle2121317[[#This Row],[poweradd]]</f>
        <v>217.72</v>
      </c>
      <c r="D141" s="52">
        <f t="shared" si="27"/>
        <v>215.71</v>
      </c>
      <c r="E141" s="52">
        <f t="shared" si="26"/>
        <v>101.29000000000015</v>
      </c>
      <c r="F141" s="52">
        <f t="shared" si="23"/>
        <v>100.28000000000014</v>
      </c>
      <c r="G141" s="35">
        <f t="shared" si="24"/>
        <v>1.01</v>
      </c>
      <c r="H141" s="45"/>
      <c r="I141" s="45"/>
      <c r="L141" s="34">
        <v>138</v>
      </c>
      <c r="M141" s="35">
        <f>N141+Q141+2/2+Tabelle212131418[[#This Row],[poweradd]]</f>
        <v>537.71999999999991</v>
      </c>
      <c r="N141" s="52">
        <f t="shared" si="28"/>
        <v>535.70999999999992</v>
      </c>
      <c r="O141" s="52">
        <f t="shared" si="20"/>
        <v>101.29000000000015</v>
      </c>
      <c r="P141" s="52">
        <f t="shared" si="29"/>
        <v>100.28000000000014</v>
      </c>
      <c r="Q141" s="35">
        <f t="shared" si="25"/>
        <v>1.01</v>
      </c>
      <c r="R141" s="45"/>
      <c r="S141" s="45"/>
    </row>
  </sheetData>
  <conditionalFormatting sqref="C3:C141">
    <cfRule type="colorScale" priority="4">
      <colorScale>
        <cfvo type="num" val="0"/>
        <cfvo type="num" val="100"/>
        <cfvo type="num" val="300"/>
        <color theme="0"/>
        <color rgb="FFA4CCA8"/>
        <color rgb="FFFFDB69"/>
      </colorScale>
    </cfRule>
  </conditionalFormatting>
  <conditionalFormatting sqref="M3:M141">
    <cfRule type="colorScale" priority="2">
      <colorScale>
        <cfvo type="num" val="0"/>
        <cfvo type="num" val="100"/>
        <cfvo type="num" val="300"/>
        <color theme="0"/>
        <color rgb="FFA4CCA8"/>
        <color rgb="FFFFDB69"/>
      </colorScale>
    </cfRule>
  </conditionalFormatting>
  <pageMargins left="0.7" right="0.7" top="0.78740157499999996" bottom="0.78740157499999996" header="0.3" footer="0.3"/>
  <tableParts count="2">
    <tablePart r:id="rId1"/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3" id="{429B4379-1C1A-4B23-A017-D00A80A80A0F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NoIcons" iconId="0"/>
              <x14:cfIcon iconSet="NoIcons" iconId="0"/>
            </x14:iconSet>
          </x14:cfRule>
          <xm:sqref>C3:C141</xm:sqref>
        </x14:conditionalFormatting>
        <x14:conditionalFormatting xmlns:xm="http://schemas.microsoft.com/office/excel/2006/main">
          <x14:cfRule type="iconSet" priority="1" id="{6C35A18D-14E7-4C02-AFFC-E33E371372D5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NoIcons" iconId="0"/>
              <x14:cfIcon iconSet="NoIcons" iconId="0"/>
            </x14:iconSet>
          </x14:cfRule>
          <xm:sqref>M3:M141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10</vt:i4>
      </vt:variant>
    </vt:vector>
  </HeadingPairs>
  <TitlesOfParts>
    <vt:vector size="10" baseType="lpstr">
      <vt:lpstr>4P V1.1</vt:lpstr>
      <vt:lpstr>3P V1</vt:lpstr>
      <vt:lpstr>2P V1</vt:lpstr>
      <vt:lpstr>2P V2</vt:lpstr>
      <vt:lpstr>1P V1 &amp; V2</vt:lpstr>
      <vt:lpstr>PowerTabel_P1</vt:lpstr>
      <vt:lpstr>PowerTabel_P2</vt:lpstr>
      <vt:lpstr>PowerTabel_P3</vt:lpstr>
      <vt:lpstr>PowerTabel_P4</vt:lpstr>
      <vt:lpstr>Construction Hut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Colin Heer</dc:creator>
  <cp:lastModifiedBy>Colin Heer</cp:lastModifiedBy>
  <dcterms:created xsi:type="dcterms:W3CDTF">2020-06-15T23:23:13Z</dcterms:created>
  <dcterms:modified xsi:type="dcterms:W3CDTF">2020-07-26T11:04:31Z</dcterms:modified>
</cp:coreProperties>
</file>